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xml" PartName="/xl/drawings/drawing6.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xml" PartName="/xl/drawings/drawing7.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xml" PartName="/xl/drawings/drawing8.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904B1FE5-53FE-4680-9C56-D368E0701060}" xr6:coauthVersionLast="45" xr6:coauthVersionMax="45" xr10:uidLastSave="{00000000-0000-0000-0000-000000000000}"/>
  <bookViews>
    <workbookView xWindow="1320" yWindow="3120" windowWidth="27480" windowHeight="11910"/>
  </bookViews>
  <sheets>
    <sheet name="Introduction" sheetId="117" r:id="rId1"/>
    <sheet name="Water" sheetId="85" r:id="rId2"/>
    <sheet name="Sanitation" sheetId="105" r:id="rId3"/>
    <sheet name="Hygiene" sheetId="116" r:id="rId4"/>
    <sheet name="WHS03" sheetId="139" r:id="rId5"/>
    <sheet name="MICS07" sheetId="140" r:id="rId6"/>
    <sheet name="MICS11" sheetId="141" r:id="rId7"/>
    <sheet name="MICS15" sheetId="142" r:id="rId8"/>
    <sheet name="data_summary" sheetId="143" r:id="rId9"/>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<sst xmlns="http://schemas.openxmlformats.org/spreadsheetml/2006/main" count="27691" uniqueCount="640">
  <si>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</si>
  <si>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</si>
  <si>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</si>
  <si>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</si>
  <si>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</si>
  <si>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</si>
  <si>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</si>
  <si>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</si>
  <si>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</si>
  <si>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</si>
  <si>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</si>
  <si>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</si>
  <si>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</si>
  <si>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</si>
  <si>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</si>
  <si>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</si>
  <si>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</si>
  <si>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</si>
  <si>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</si>
  <si>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</si>
  <si>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</si>
  <si>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</si>
  <si>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</si>
  <si>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</si>
  <si>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</si>
  <si>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</si>
  <si>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</si>
  <si>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</si>
  <si>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</si>
  <si>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</si>
  <si>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</si>
  <si>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</si>
  <si>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</si>
  <si>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</si>
  <si>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</si>
  <si>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</si>
  <si>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</si>
  <si>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</si>
  <si>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</si>
  <si>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</si>
  <si>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</si>
  <si>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</si>
  <si>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</si>
  <si>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</si>
  <si>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</si>
  <si>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</si>
  <si>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</si>
  <si>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</si>
  <si>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</si>
  <si>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</si>
  <si>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</si>
  <si>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</si>
  <si>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</si>
  <si>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</si>
  <si>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</si>
  <si>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</si>
  <si>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</si>
  <si>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</si>
  <si>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</si>
  <si>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</si>
  <si>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</si>
  <si>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</si>
  <si>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</si>
  <si>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</si>
  <si>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</si>
  <si>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</si>
  <si>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</si>
  <si>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</si>
  <si>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</si>
  <si>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</si>
  <si>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</si>
  <si>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</si>
  <si>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</si>
  <si>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</si>
  <si>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</si>
  <si>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</si>
  <si>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</si>
  <si>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</si>
  <si>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</si>
  <si>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</si>
  <si>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</si>
  <si>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</si>
  <si>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</si>
  <si>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</si>
  <si>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</si>
  <si>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</si>
  <si>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</si>
  <si>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</si>
  <si>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</si>
  <si>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</si>
  <si>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</si>
  <si>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</si>
  <si>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</si>
  <si>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</si>
  <si>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</si>
  <si>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</si>
  <si>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</si>
  <si>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</si>
  <si>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</si>
  <si>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</si>
  <si>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</si>
  <si>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</si>
  <si>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</si>
  <si>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</si>
  <si>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</si>
  <si>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</si>
  <si>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</si>
  <si>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</si>
  <si>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</si>
  <si>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</si>
  <si>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</si>
  <si>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</si>
  <si>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</si>
  <si>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</si>
  <si>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</si>
  <si>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</si>
  <si>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</si>
  <si>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</si>
  <si>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</si>
  <si>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</si>
  <si>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</si>
  <si>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</si>
  <si>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</si>
  <si>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</si>
  <si>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</si>
  <si>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</si>
  <si>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</si>
  <si>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</si>
  <si>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</si>
  <si>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</si>
  <si>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</si>
  <si>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</si>
  <si>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</si>
  <si>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</si>
  <si>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</si>
  <si>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</si>
  <si>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</si>
  <si>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</si>
  <si>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</si>
  <si>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</si>
  <si>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</si>
  <si>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</si>
  <si>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</si>
  <si>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</si>
  <si>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</si>
  <si>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Improved wells + springs based on:</t>
  </si>
  <si>
    <t>MICS07</t>
  </si>
  <si>
    <t>Improved Water source on premises</t>
  </si>
  <si>
    <t>main source of drinking water</t>
  </si>
  <si>
    <t>Piped water through house connection or yard</t>
  </si>
  <si>
    <t>Public standpipe</t>
  </si>
  <si>
    <t>Protected tube well or bore hole</t>
  </si>
  <si>
    <t>Protected dug well or protected spring</t>
  </si>
  <si>
    <t>Unprotected dug well or spring</t>
  </si>
  <si>
    <t>Rainwater (into tank or cistern )</t>
  </si>
  <si>
    <t>Water taken directly from pond-water or stream</t>
  </si>
  <si>
    <t>Tanker-truck, vendor</t>
  </si>
  <si>
    <t>Improved latrines based on:</t>
  </si>
  <si>
    <t>Shared among Improved Sanitation</t>
  </si>
  <si>
    <t>What type of toilet facilities</t>
  </si>
  <si>
    <t>Flush to piped sewage system</t>
  </si>
  <si>
    <t>Flush to septic tank</t>
  </si>
  <si>
    <t>Pour flush latrine</t>
  </si>
  <si>
    <t>Covered dry latrine (with privacy)</t>
  </si>
  <si>
    <t>Uncovered dry latrine (without privacy)</t>
  </si>
  <si>
    <t>Bucket latrine (where fresh excreta are manually removed)</t>
  </si>
  <si>
    <t>No facilities (open defecation)</t>
  </si>
  <si>
    <t>Total</t>
  </si>
  <si>
    <t>WHS03</t>
  </si>
  <si>
    <t>Mauritania</t>
  </si>
  <si>
    <t>Count</t>
  </si>
  <si>
    <t>W_text_t</t>
  </si>
  <si>
    <t/>
  </si>
  <si>
    <t>W_text_i</t>
  </si>
  <si>
    <t>S_text_s</t>
  </si>
  <si>
    <t>S_text_i</t>
  </si>
  <si>
    <t>Urban/Rural</t>
  </si>
  <si>
    <t>Urban</t>
  </si>
  <si>
    <t>Rural</t>
  </si>
  <si>
    <t>2003</t>
  </si>
  <si>
    <t>Component Matrix</t>
  </si>
  <si>
    <t>Component</t>
  </si>
  <si>
    <t>1</t>
  </si>
  <si>
    <t>Has Video</t>
  </si>
  <si>
    <t>Has Vacuum cleaner</t>
  </si>
  <si>
    <t>Has Cellular phone</t>
  </si>
  <si>
    <t>Uses gaz fuel</t>
  </si>
  <si>
    <t>Has Telephone</t>
  </si>
  <si>
    <t>Has Refrigerator</t>
  </si>
  <si>
    <t>Has Dish washing machine</t>
  </si>
  <si>
    <t>Permanent Income question 1</t>
  </si>
  <si>
    <t>Has Computer</t>
  </si>
  <si>
    <t>Kooks outdoor</t>
  </si>
  <si>
    <t>Uses wood fuel</t>
  </si>
  <si>
    <t>Has Stereo</t>
  </si>
  <si>
    <t>Has hard floor</t>
  </si>
  <si>
    <t>Has hearth floor</t>
  </si>
  <si>
    <t>Has Clothes washing machine</t>
  </si>
  <si>
    <t>Uses coal heating</t>
  </si>
  <si>
    <t>Has DVD</t>
  </si>
  <si>
    <t>Uses open fire without chimney</t>
  </si>
  <si>
    <t>Has cement, brick, stone or wood wall</t>
  </si>
  <si>
    <t>Permanent Income question 4</t>
  </si>
  <si>
    <t>Has Internet</t>
  </si>
  <si>
    <t>Has Magazine</t>
  </si>
  <si>
    <t>Has TV</t>
  </si>
  <si>
    <t>Has Camera</t>
  </si>
  <si>
    <t>Has Security system</t>
  </si>
  <si>
    <t>Has mud brick wall</t>
  </si>
  <si>
    <t>Has Second home</t>
  </si>
  <si>
    <t>Uses coal fuel</t>
  </si>
  <si>
    <t>Has Car</t>
  </si>
  <si>
    <t>Permanent Income question 2</t>
  </si>
  <si>
    <t>Permanent Income question 3</t>
  </si>
  <si>
    <t>Uses wood heating</t>
  </si>
  <si>
    <t>Uses living or sleeping room as kitchen</t>
  </si>
  <si>
    <t>Uses separate room as kitchen</t>
  </si>
  <si>
    <t>Has Employee</t>
  </si>
  <si>
    <t>Uses open fire with chimney</t>
  </si>
  <si>
    <t>Uses charcoal fuel</t>
  </si>
  <si>
    <t>Has thatch wall</t>
  </si>
  <si>
    <t>Uses separate building as kitchen</t>
  </si>
  <si>
    <t>Heats house</t>
  </si>
  <si>
    <t>Uses closed stove with chimney</t>
  </si>
  <si>
    <t>Uses gaz heating</t>
  </si>
  <si>
    <t>Has plastic sheet wall</t>
  </si>
  <si>
    <t>Uses electricity fuel</t>
  </si>
  <si>
    <t>Uses electricity heating</t>
  </si>
  <si>
    <t>Has metal sheet wall</t>
  </si>
  <si>
    <t>Uses charcoal heating</t>
  </si>
  <si>
    <t>Uses animal dung fuel</t>
  </si>
  <si>
    <t>Uses kerozene fuel</t>
  </si>
  <si>
    <t>Uses shrubs grass fuel</t>
  </si>
  <si>
    <t>Uses kerozene heating</t>
  </si>
  <si>
    <t>Uses agriculture crop fuel</t>
  </si>
  <si>
    <t>Uses animal dung heating</t>
  </si>
  <si>
    <t>Uses shrubs grass heating</t>
  </si>
  <si>
    <t>Communalities</t>
  </si>
  <si>
    <t>Extraction</t>
  </si>
  <si>
    <t>Uses agriculture crop heating</t>
  </si>
  <si>
    <t>Total Variance Explained</t>
  </si>
  <si>
    <t>Extraction Sums of Squared Loadings</t>
  </si>
  <si>
    <t>% of Variance</t>
  </si>
  <si>
    <t>Cumulative %</t>
  </si>
  <si>
    <t>Component Score Coefficient Matrix</t>
  </si>
  <si>
    <t>Component Score Covariance Matrix</t>
  </si>
  <si>
    <t>Adrar</t>
  </si>
  <si>
    <t>Assaba</t>
  </si>
  <si>
    <t>Brakna</t>
  </si>
  <si>
    <t>Gorgol</t>
  </si>
  <si>
    <t>Guidimagha</t>
  </si>
  <si>
    <t>Hodh ECharghi</t>
  </si>
  <si>
    <t>Hodh ELGharbi</t>
  </si>
  <si>
    <t>Inchiri</t>
  </si>
  <si>
    <t>Nouadhibou</t>
  </si>
  <si>
    <t>Nouakchott</t>
  </si>
  <si>
    <t>Tagant</t>
  </si>
  <si>
    <t>Tiris Zemmour</t>
  </si>
  <si>
    <t>Trarza</t>
  </si>
  <si>
    <t>Improved wells and springs</t>
  </si>
  <si>
    <t>Principale source d'eau que boivent les membre du menage</t>
  </si>
  <si>
    <t>Eau de robinet dns le logement</t>
  </si>
  <si>
    <t>Dans la cour/parcelle</t>
  </si>
  <si>
    <t>Robinet public/borne fontaine</t>
  </si>
  <si>
    <t>Puits a pompe/forage</t>
  </si>
  <si>
    <t>Puits protege</t>
  </si>
  <si>
    <t>Puits non protege</t>
  </si>
  <si>
    <t>Source protegee</t>
  </si>
  <si>
    <t>Ource non protegee</t>
  </si>
  <si>
    <t>Eau de pluie</t>
  </si>
  <si>
    <t>Camion citerne</t>
  </si>
  <si>
    <t>Charrette avec petite citerne/tonneau</t>
  </si>
  <si>
    <t>Eau de surface</t>
  </si>
  <si>
    <t>Eau en bouteille</t>
  </si>
  <si>
    <t>Autre</t>
  </si>
  <si>
    <t>Manquant</t>
  </si>
  <si>
    <t>Type de toilettes</t>
  </si>
  <si>
    <t>Chasse branchee a l'egout</t>
  </si>
  <si>
    <t>Chasse branchee a fosse septique</t>
  </si>
  <si>
    <t>Chasse branchee a autre chose</t>
  </si>
  <si>
    <t>Chasse branchee a un endroit inconnu</t>
  </si>
  <si>
    <t>Latrines ameliorees auto aerees (LAA)</t>
  </si>
  <si>
    <t>Latrines couvertes</t>
  </si>
  <si>
    <t>Latrines a fosses/trou ouvert</t>
  </si>
  <si>
    <t>Pas de toilettes ou brousse ou champ</t>
  </si>
  <si>
    <t>Autres</t>
  </si>
  <si>
    <t>Missing</t>
  </si>
  <si>
    <t>2007</t>
  </si>
  <si>
    <t>wall8</t>
  </si>
  <si>
    <t>Household cooks at open sky</t>
  </si>
  <si>
    <t>Household member owns: asset2a</t>
  </si>
  <si>
    <t>floor4</t>
  </si>
  <si>
    <t>Household member owns: asset2c</t>
  </si>
  <si>
    <t>roof8</t>
  </si>
  <si>
    <t>fuel2</t>
  </si>
  <si>
    <t>fuel3</t>
  </si>
  <si>
    <t>floor1</t>
  </si>
  <si>
    <t>Household member owns: asset2f</t>
  </si>
  <si>
    <t>fuel1</t>
  </si>
  <si>
    <t>Household cooks outside house</t>
  </si>
  <si>
    <t>fuel4</t>
  </si>
  <si>
    <t>Household member owns: asset2d</t>
  </si>
  <si>
    <t>Household cooks in other house</t>
  </si>
  <si>
    <t>wall3</t>
  </si>
  <si>
    <t>roof5</t>
  </si>
  <si>
    <t>Household member owns: asset2k</t>
  </si>
  <si>
    <t>floor5</t>
  </si>
  <si>
    <t>roof4</t>
  </si>
  <si>
    <t>Household member owns: asset2e</t>
  </si>
  <si>
    <t>Persons per sleeping rooms</t>
  </si>
  <si>
    <t>Household member owns: asset2j</t>
  </si>
  <si>
    <t>roof2</t>
  </si>
  <si>
    <t>wall1</t>
  </si>
  <si>
    <t>Household member owns: asset2g</t>
  </si>
  <si>
    <t>Household cooks on open owen</t>
  </si>
  <si>
    <t>roof1</t>
  </si>
  <si>
    <t>Household cooks in owm house</t>
  </si>
  <si>
    <t>Household member owns: asset2b</t>
  </si>
  <si>
    <t>wall4</t>
  </si>
  <si>
    <t>wall2</t>
  </si>
  <si>
    <t>wall9</t>
  </si>
  <si>
    <t>Household member owns: asset2h</t>
  </si>
  <si>
    <t>roof6</t>
  </si>
  <si>
    <t>Household cooks on closed owen</t>
  </si>
  <si>
    <t>Household member owns: asset2i</t>
  </si>
  <si>
    <t>roof7</t>
  </si>
  <si>
    <t>floor2</t>
  </si>
  <si>
    <t>roof3</t>
  </si>
  <si>
    <t>wall10</t>
  </si>
  <si>
    <t>Household member owns: asset2l</t>
  </si>
  <si>
    <t>wall7</t>
  </si>
  <si>
    <t>wall6</t>
  </si>
  <si>
    <t>floor3</t>
  </si>
  <si>
    <t>wall11</t>
  </si>
  <si>
    <t>wall5</t>
  </si>
  <si>
    <t>Dakhlett Nouadibou</t>
  </si>
  <si>
    <t>Hodh charghy</t>
  </si>
  <si>
    <t>Hodh Gharby</t>
  </si>
  <si>
    <t>Tirs-ezemour</t>
  </si>
  <si>
    <t>Source principale d'eau potable</t>
  </si>
  <si>
    <t>Robinet dans le logement</t>
  </si>
  <si>
    <t>Robinet dans la concession, cour ou parcelle</t>
  </si>
  <si>
    <t>Robinet du voisin</t>
  </si>
  <si>
    <t>Robinet public / borne fontaine</t>
  </si>
  <si>
    <t>Puits ou forage ? PMH</t>
  </si>
  <si>
    <t>Puits moderne couvert</t>
  </si>
  <si>
    <t>Puits moderne non couvert</t>
  </si>
  <si>
    <t>Puits traditionnel couvert</t>
  </si>
  <si>
    <t>Puits traditionnel non couvert</t>
  </si>
  <si>
    <t>Source non protegee</t>
  </si>
  <si>
    <t>Camion-citerne</t>
  </si>
  <si>
    <t>Charrette avec petite citerne / tonneau</t>
  </si>
  <si>
    <t>Eau de surface (rivi?re, fleuve, barrage, lac, mare, canal, canal d'irrigation)</t>
  </si>
  <si>
    <t>Chasse connectee ? syst?me d'egouts</t>
  </si>
  <si>
    <t>Chasse connectee ? fosse septique</t>
  </si>
  <si>
    <t>Connecte ? une fosse simple</t>
  </si>
  <si>
    <t>Chasse reliee ? endroit inconnu / Pas s?r / NSP o?</t>
  </si>
  <si>
    <t>Latrines ? fosses ventilees</t>
  </si>
  <si>
    <t>Latrines ? fosses avec dalle</t>
  </si>
  <si>
    <t>Latrines ? fosse sans dalle / trou ouvert</t>
  </si>
  <si>
    <t>Toilettes ? compostage</t>
  </si>
  <si>
    <t>Toilettes / Latrines suspendues avec dalle</t>
  </si>
  <si>
    <t>Toilettes/latrines suspendues sans dalle</t>
  </si>
  <si>
    <t>Pas de toilettes, nature</t>
  </si>
  <si>
    <t>Lieu o? les membres du menage se lavent les mains la plupart</t>
  </si>
  <si>
    <t>Observe</t>
  </si>
  <si>
    <t>Pas dans le logement/terrain/jardin/cour</t>
  </si>
  <si>
    <t>Pas de permission de voir</t>
  </si>
  <si>
    <t>Autre raison</t>
  </si>
  <si>
    <t>MICS11</t>
  </si>
  <si>
    <t>2011</t>
  </si>
  <si>
    <t>Household has: television</t>
  </si>
  <si>
    <t>Household has: refrigerator</t>
  </si>
  <si>
    <t>Household has: electricity</t>
  </si>
  <si>
    <t>Has cement roof</t>
  </si>
  <si>
    <t>Household has: parabole</t>
  </si>
  <si>
    <t>Has cement wood floor</t>
  </si>
  <si>
    <t>Household fuel type: natural gas</t>
  </si>
  <si>
    <t>Has cement wall</t>
  </si>
  <si>
    <t>Household fuel type: wood</t>
  </si>
  <si>
    <t>Has earth/sand floor</t>
  </si>
  <si>
    <t>Household has: cooking machine</t>
  </si>
  <si>
    <t>Household owns bank account</t>
  </si>
  <si>
    <t>Household member owns: car/truck</t>
  </si>
  <si>
    <t>Has metal roof</t>
  </si>
  <si>
    <t>Has ceramic tile floor</t>
  </si>
  <si>
    <t>Household member owns: computer</t>
  </si>
  <si>
    <t>Household has: internet connexion</t>
  </si>
  <si>
    <t>Household fuel type: charcoal</t>
  </si>
  <si>
    <t>Household has: climatiseur</t>
  </si>
  <si>
    <t>Household has: non-mobile telephone</t>
  </si>
  <si>
    <t>Household member owns: mobile phone</t>
  </si>
  <si>
    <t>Has tissue roof</t>
  </si>
  <si>
    <t>Household has: washing machine</t>
  </si>
  <si>
    <t>Household member owns: animal drawn cart</t>
  </si>
  <si>
    <t>Has wood plank roof</t>
  </si>
  <si>
    <t>Household owns agricultural land</t>
  </si>
  <si>
    <t>Has no wall</t>
  </si>
  <si>
    <t>Has dirt wall</t>
  </si>
  <si>
    <t>Household member owns: bicycle</t>
  </si>
  <si>
    <t>Household rents dwelling</t>
  </si>
  <si>
    <t>Household owns goats</t>
  </si>
  <si>
    <t>Has dung floor</t>
  </si>
  <si>
    <t>Household fuel type: electricity</t>
  </si>
  <si>
    <t>Has stone wall</t>
  </si>
  <si>
    <t>Has wood plank/shingle wall</t>
  </si>
  <si>
    <t>Has sod roof</t>
  </si>
  <si>
    <t>Has thatch/palm leaf roof</t>
  </si>
  <si>
    <t>Household owns animal</t>
  </si>
  <si>
    <t>Household has: radio</t>
  </si>
  <si>
    <t>Has cane/palm/trunk wall</t>
  </si>
  <si>
    <t>Household owns dwelling</t>
  </si>
  <si>
    <t>Household owns: horses, donkeys or mules</t>
  </si>
  <si>
    <t>Household member owns: boat with motor</t>
  </si>
  <si>
    <t>Has stone with lime/cement wall</t>
  </si>
  <si>
    <t>Has calamine/cement fibre roof</t>
  </si>
  <si>
    <t>Has palm/bamboo roof</t>
  </si>
  <si>
    <t>Has reused wood wall</t>
  </si>
  <si>
    <t>Household member owns: motorcycle/scooter</t>
  </si>
  <si>
    <t>Has rustic mat roof</t>
  </si>
  <si>
    <t>Has zinc wall</t>
  </si>
  <si>
    <t>Household owns: chicken</t>
  </si>
  <si>
    <t>Has uncovered adobe wall</t>
  </si>
  <si>
    <t>Household owns: cattle</t>
  </si>
  <si>
    <t>Has wood roof</t>
  </si>
  <si>
    <t>Has carton wall</t>
  </si>
  <si>
    <t>Household owns sheep</t>
  </si>
  <si>
    <t>Household owns cattle milk cows or bulls</t>
  </si>
  <si>
    <t>Has stone floor</t>
  </si>
  <si>
    <t>Household fuel type: no food cooked</t>
  </si>
  <si>
    <t>Surface de terres possedees</t>
  </si>
  <si>
    <t>Dans concession, cour ou parcelle</t>
  </si>
  <si>
    <t>Puits à pompe, forage</t>
  </si>
  <si>
    <t>Puits protégé</t>
  </si>
  <si>
    <t>Puits non protégé</t>
  </si>
  <si>
    <t>Source protégée</t>
  </si>
  <si>
    <t>Source non protégée</t>
  </si>
  <si>
    <t>Eau de surface (rivière, fleuve, barrage, lac, mare, canal, canal d'irrigation)</t>
  </si>
  <si>
    <t>Autre(préciser)</t>
  </si>
  <si>
    <t>Connectée à système d?égouts</t>
  </si>
  <si>
    <t>Reliée à des latrines</t>
  </si>
  <si>
    <t>Reliée à endroit inconnu/pas sûr/NSP où</t>
  </si>
  <si>
    <t>Latrines améliorées ventilées (LAV)</t>
  </si>
  <si>
    <t>Latrines à fosses avec dalle</t>
  </si>
  <si>
    <t>Latrines à fosses sans dalle/trou ouvert</t>
  </si>
  <si>
    <t>K?Niv</t>
  </si>
  <si>
    <t>Autre (préciser)</t>
  </si>
  <si>
    <t>Lieu où les membres du ménage se lavent les mains la plupart du temps</t>
  </si>
  <si>
    <t>Observé</t>
  </si>
  <si>
    <t>Bouilloire</t>
  </si>
  <si>
    <t>MICS15</t>
  </si>
  <si>
    <t>2015</t>
  </si>
  <si>
    <t>Electricity</t>
  </si>
  <si>
    <t>Refrigetaror</t>
  </si>
  <si>
    <t>LPG fuel</t>
  </si>
  <si>
    <t>Television</t>
  </si>
  <si>
    <t>Cement floor</t>
  </si>
  <si>
    <t>Fan</t>
  </si>
  <si>
    <t>Wood fuel</t>
  </si>
  <si>
    <t>Cement roof</t>
  </si>
  <si>
    <t>Earth/sand floor</t>
  </si>
  <si>
    <t>Cupboard</t>
  </si>
  <si>
    <t>Air conditioner</t>
  </si>
  <si>
    <t>does not cook</t>
  </si>
  <si>
    <t>Cement walls</t>
  </si>
  <si>
    <t>Ceramic tiles floor</t>
  </si>
  <si>
    <t>Brick walls</t>
  </si>
  <si>
    <t>Car/truck</t>
  </si>
  <si>
    <t>horse1</t>
  </si>
  <si>
    <t>No walls</t>
  </si>
  <si>
    <t>Animal drawn cart</t>
  </si>
  <si>
    <t>Sofa</t>
  </si>
  <si>
    <t>Tricycle</t>
  </si>
  <si>
    <t>Charcoal fuel</t>
  </si>
  <si>
    <t>Metal/tin roof</t>
  </si>
  <si>
    <t>Electrical Generator</t>
  </si>
  <si>
    <t>Own house</t>
  </si>
  <si>
    <t>Small land</t>
  </si>
  <si>
    <t>Reeds roof</t>
  </si>
  <si>
    <t>chicken1</t>
  </si>
  <si>
    <t>Rent house</t>
  </si>
  <si>
    <t>cooks on open owen</t>
  </si>
  <si>
    <t>Watch</t>
  </si>
  <si>
    <t>Stone with lime/cement walls</t>
  </si>
  <si>
    <t>Stove that works with solar energy</t>
  </si>
  <si>
    <t>Dirt walls</t>
  </si>
  <si>
    <t>Mobile telephone</t>
  </si>
  <si>
    <t>camel10</t>
  </si>
  <si>
    <t>Electricity fuel</t>
  </si>
  <si>
    <t>Crop floor</t>
  </si>
  <si>
    <t>Non-mobile telephone</t>
  </si>
  <si>
    <t>Wood planks roof</t>
  </si>
  <si>
    <t>cattle1</t>
  </si>
  <si>
    <t>Covered adobe walls</t>
  </si>
  <si>
    <t>Other (not owned or rented) house</t>
  </si>
  <si>
    <t>goat1</t>
  </si>
  <si>
    <t>Thatch/palm leaf roof</t>
  </si>
  <si>
    <t>Radio</t>
  </si>
  <si>
    <t>Sod roof</t>
  </si>
  <si>
    <t>Palm/bamboo roof</t>
  </si>
  <si>
    <t>Rustic mat roof</t>
  </si>
  <si>
    <t>cattle10</t>
  </si>
  <si>
    <t>Wood roof</t>
  </si>
  <si>
    <t>cooks at open sky</t>
  </si>
  <si>
    <t>Cement blocks walls</t>
  </si>
  <si>
    <t>Bicycle</t>
  </si>
  <si>
    <t>Straw/shrub/grass fuel</t>
  </si>
  <si>
    <t>Stone with mud walls</t>
  </si>
  <si>
    <t>sheep1</t>
  </si>
  <si>
    <t>Ceramic tiles roof</t>
  </si>
  <si>
    <t>Reused wood walls</t>
  </si>
  <si>
    <t>cooks on closed owen</t>
  </si>
  <si>
    <t>camel1</t>
  </si>
  <si>
    <t>Cane/palm/trunks walls</t>
  </si>
  <si>
    <t>sheep10</t>
  </si>
  <si>
    <t>goat10</t>
  </si>
  <si>
    <t>Metal/jenco walls</t>
  </si>
  <si>
    <t>camel5</t>
  </si>
  <si>
    <t>Wood planks/shingles walls</t>
  </si>
  <si>
    <t>Big land</t>
  </si>
  <si>
    <t>Uncovered adobe walls</t>
  </si>
  <si>
    <t>Motorcycle/scooter</t>
  </si>
  <si>
    <t>Plywood walls</t>
  </si>
  <si>
    <t>horse5</t>
  </si>
  <si>
    <t>Foam matress</t>
  </si>
  <si>
    <t>Boat with motor</t>
  </si>
  <si>
    <t>Animal dung fuel</t>
  </si>
  <si>
    <t>cattle5</t>
  </si>
  <si>
    <t>Cardboard roof</t>
  </si>
  <si>
    <t>chicken10</t>
  </si>
  <si>
    <t>Stone floor</t>
  </si>
  <si>
    <t>horse10</t>
  </si>
  <si>
    <t>Cardboard walls</t>
  </si>
  <si>
    <t>sheep30</t>
  </si>
  <si>
    <t>chicken30</t>
  </si>
  <si>
    <t>Medium land</t>
  </si>
  <si>
    <t>goat30</t>
  </si>
  <si>
    <t>% Improved
&lt; = 30min</t>
  </si>
  <si>
    <t>iso3</t>
  </si>
  <si>
    <t>MRT</t>
  </si>
  <si>
    <t>year</t>
  </si>
  <si>
    <t>data_source</t>
  </si>
  <si>
    <t>MRT_2003_WHS</t>
  </si>
  <si>
    <t>MRT_2007_MICS</t>
  </si>
  <si>
    <t>MRT_2011_MICS</t>
  </si>
  <si>
    <t>MRT_2015_MICS</t>
  </si>
  <si>
    <t>row</t>
  </si>
  <si>
    <t>var1</t>
  </si>
  <si>
    <t>var2</t>
  </si>
  <si>
    <t>varname</t>
  </si>
  <si>
    <t>w_imp</t>
  </si>
  <si>
    <t>w_bas</t>
  </si>
  <si>
    <t>w_lim</t>
  </si>
  <si>
    <t>w_unimp</t>
  </si>
  <si>
    <t>w_sur</t>
  </si>
  <si>
    <t>w_pip</t>
  </si>
  <si>
    <t>w_pop</t>
  </si>
  <si>
    <t>w_30min</t>
  </si>
  <si>
    <t>s_imp</t>
  </si>
  <si>
    <t>s_bas</t>
  </si>
  <si>
    <t>s_lim</t>
  </si>
  <si>
    <t>s_unimp</t>
  </si>
  <si>
    <t>s_od</t>
  </si>
  <si>
    <t>s_shared</t>
  </si>
  <si>
    <t>s_sew</t>
  </si>
  <si>
    <t>s_sep</t>
  </si>
  <si>
    <t>s_lat</t>
  </si>
  <si>
    <t>w_premises</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</si>
  <si>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</si>
  <si>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</si>
  <si>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</si>
  <si>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</si>
  <si>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</si>
  <si>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</si>
  <si>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</si>
  <si>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</si>
  <si>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</si>
  <si>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</si>
  <si>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</si>
  <si>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</si>
  <si>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</si>
  <si>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</si>
  <si>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</si>
  <si>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</si>
  <si>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</si>
  <si>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</si>
  <si>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</si>
  <si>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</si>
  <si>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</si>
  <si>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</si>
  <si>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</si>
  <si>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</si>
  <si>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</si>
  <si>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</si>
  <si>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</si>
  <si>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</si>
  <si>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</si>
  <si>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</si>
  <si>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</si>
  <si>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t>
  </si>
  <si>
    <t>region_2</t>
  </si>
  <si>
    <t>region_3</t>
  </si>
  <si>
    <t>region_4</t>
  </si>
  <si>
    <t>region_5</t>
  </si>
  <si>
    <t>region_6</t>
  </si>
  <si>
    <t>region_7</t>
  </si>
  <si>
    <t>region_8</t>
  </si>
  <si>
    <t>region_9</t>
  </si>
  <si>
    <t>region_10</t>
  </si>
  <si>
    <t>region_11</t>
  </si>
  <si>
    <t>region_12</t>
  </si>
  <si>
    <t>region_13</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</si>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</sst>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40">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1499069185461"/>
      </left>
      <right/>
      <top/>
      <bottom/>
      <diagonal/>
    </border>
  </borders>
  <cellStyleXfs count="46033">
    <xf numFmtId="0" fontId="0" fillId="0" borderId="0"/>
    <xf numFmtId="0" fontId="23"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165" fontId="24" fillId="3" borderId="10" applyFont="false" applyFill="false" applyBorder="false" applyAlignment="false" applyProtection="false"/>
    <xf numFmtId="0" fontId="127" fillId="3" borderId="10"/>
    <xf numFmtId="0" fontId="127" fillId="3" borderId="10"/>
    <xf numFmtId="0" fontId="127" fillId="3" borderId="10"/>
    <xf numFmtId="165" fontId="24" fillId="3" borderId="10" applyFont="false" applyFill="false" applyBorder="false" applyAlignment="false" applyProtection="false"/>
    <xf numFmtId="0" fontId="24" fillId="3" borderId="10"/>
    <xf numFmtId="0" fontId="128" fillId="18" borderId="10">
      <alignment horizontal="center" vertical="center"/>
    </xf>
    <xf numFmtId="0" fontId="128" fillId="20" borderId="10">
      <alignment horizontal="center" vertical="center"/>
    </xf>
    <xf numFmtId="0" fontId="130" fillId="3" borderId="10" applyNumberFormat="false" applyFill="false" applyBorder="false" applyAlignment="false" applyProtection="false"/>
    <xf numFmtId="0" fontId="131" fillId="15" borderId="10">
      <alignment horizontal="center"/>
    </xf>
    <xf numFmtId="0" fontId="125" fillId="15" borderId="10">
      <alignment horizontal="left"/>
    </xf>
    <xf numFmtId="0" fontId="129" fillId="21" borderId="46">
      <alignment horizontal="center"/>
    </xf>
    <xf numFmtId="0" fontId="129" fillId="19" borderId="46">
      <alignment horizontal="center" vertical="center" wrapText="true"/>
    </xf>
    <xf numFmtId="0" fontId="132" fillId="15" borderId="10">
      <alignment horizontal="center" vertical="center"/>
    </xf>
    <xf numFmtId="0" fontId="125" fillId="22" borderId="47">
      <alignment vertical="center" wrapText="true"/>
    </xf>
    <xf numFmtId="0" fontId="129" fillId="23" borderId="10">
      <alignment vertical="center"/>
    </xf>
    <xf numFmtId="0" fontId="113" fillId="24" borderId="44">
      <alignment vertical="center" wrapText="true"/>
    </xf>
    <xf numFmtId="0" fontId="124" fillId="25" borderId="45" applyBorder="false">
      <alignment vertical="center" wrapText="true"/>
    </xf>
    <xf numFmtId="164" fontId="125" fillId="17" borderId="48">
      <alignment vertical="center" wrapText="true"/>
    </xf>
    <xf numFmtId="1" fontId="126" fillId="24" borderId="49" applyFill="false" applyBorder="false">
      <alignment horizontal="center"/>
    </xf>
    <xf numFmtId="0" fontId="125" fillId="24" borderId="5">
      <alignment vertical="center" wrapText="true"/>
    </xf>
    <xf numFmtId="164" fontId="125" fillId="24" borderId="48">
      <alignment vertical="center" wrapText="true"/>
    </xf>
    <xf numFmtId="0" fontId="129" fillId="16" borderId="10">
      <alignment horizontal="left"/>
    </xf>
    <xf numFmtId="0" fontId="127" fillId="3" borderId="10"/>
    <xf numFmtId="0" fontId="24" fillId="3" borderId="10"/>
    <xf numFmtId="0" fontId="130" fillId="3" borderId="10" applyNumberFormat="false" applyFill="false" applyBorder="false" applyAlignment="false" applyProtection="false"/>
    <xf numFmtId="0" fontId="128" fillId="20" borderId="10">
      <alignment horizontal="center" vertical="center"/>
    </xf>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2758">
    <xf numFmtId="0" fontId="0" fillId="0" borderId="0" xfId="0"/>
    <xf numFmtId="164" fontId="115" fillId="3" borderId="27" xfId="19344" applyNumberFormat="true" applyFont="true" applyFill="true" applyBorder="true" applyAlignment="true" applyProtection="true">
      <alignment horizontal="center"/>
      <protection locked="false"/>
    </xf>
    <xf numFmtId="164" fontId="115" fillId="3" borderId="30" xfId="19344" applyNumberFormat="true" applyFont="true" applyFill="true" applyBorder="true" applyAlignment="true" applyProtection="true">
      <alignment horizontal="center"/>
      <protection locked="false"/>
    </xf>
    <xf numFmtId="164" fontId="115" fillId="3" borderId="33" xfId="19344" applyNumberFormat="true" applyFont="true" applyFill="true" applyBorder="true" applyAlignment="true" applyProtection="true">
      <alignment horizontal="center"/>
      <protection locked="false"/>
    </xf>
    <xf numFmtId="0" fontId="122" fillId="3" borderId="10" xfId="19344" applyFont="true" applyProtection="true">
      <protection locked="false"/>
    </xf>
    <xf numFmtId="0" fontId="134" fillId="15" borderId="10" xfId="34385" applyFont="true" applyFill="true"/>
    <xf numFmtId="0" fontId="135" fillId="15" borderId="10" xfId="34385" applyFont="true" applyFill="true"/>
    <xf numFmtId="0" fontId="24" fillId="15" borderId="10" xfId="34389" applyFill="true"/>
    <xf numFmtId="0" fontId="24" fillId="3" borderId="10" xfId="34389"/>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33" fillId="15" borderId="10" xfId="34385" applyFont="true" applyFill="true" applyAlignment="true">
      <alignment horizontal="center" wrapText="true"/>
    </xf>
    <xf numFmtId="0" fontId="140" fillId="15" borderId="10" xfId="34385" applyFont="true" applyFill="true"/>
    <xf numFmtId="0" fontId="141" fillId="15" borderId="10" xfId="34387" applyFont="true" applyFill="true" applyBorder="true" applyAlignment="true">
      <alignment horizontal="center"/>
    </xf>
    <xf numFmtId="0" fontId="142" fillId="15" borderId="10" xfId="34387" applyFont="true" applyFill="true" applyBorder="true" applyAlignment="true">
      <alignment horizontal="center"/>
    </xf>
    <xf numFmtId="0" fontId="116" fillId="15" borderId="10" xfId="34385" applyFont="true" applyFill="true" applyAlignment="true">
      <alignment horizontal="center"/>
    </xf>
    <xf numFmtId="0" fontId="143" fillId="15" borderId="10" xfId="34385" applyFont="true" applyFill="true"/>
    <xf numFmtId="0" fontId="70" fillId="15" borderId="10" xfId="34385" applyFont="true" applyFill="true" applyAlignment="true">
      <alignment horizontal="center"/>
    </xf>
    <xf numFmtId="0" fontId="133" fillId="15" borderId="10" xfId="34385" applyFont="true" applyFill="true"/>
    <xf numFmtId="0" fontId="144" fillId="15" borderId="10" xfId="34387" applyFont="true" applyFill="true" applyBorder="true" applyAlignment="true">
      <alignment horizontal="center"/>
    </xf>
    <xf numFmtId="0" fontId="145" fillId="15" borderId="10" xfId="34385" applyFont="true" applyFill="true"/>
    <xf numFmtId="0" fontId="146" fillId="15" borderId="10" xfId="34385" applyFont="true" applyFill="true"/>
    <xf numFmtId="0" fontId="147" fillId="15" borderId="10" xfId="34385" applyFont="true" applyFill="true"/>
    <xf numFmtId="0" fontId="128" fillId="15" borderId="10" xfId="34388" applyFill="true">
      <alignment horizontal="center" vertical="center"/>
    </xf>
    <xf numFmtId="0" fontId="148" fillId="4" borderId="10" xfId="34388" applyFont="true" applyFill="true">
      <alignment horizontal="center" vertical="center"/>
    </xf>
    <xf numFmtId="0" fontId="114" fillId="15" borderId="10" xfId="34385" applyFont="true" applyFill="true"/>
    <xf numFmtId="0" fontId="71" fillId="15" borderId="10" xfId="34385" applyFont="true" applyFill="true" applyAlignment="true">
      <alignment horizontal="left" indent="1"/>
    </xf>
    <xf numFmtId="0" fontId="142" fillId="15" borderId="10" xfId="34387" applyFont="true" applyFill="true" applyAlignment="true">
      <alignment horizontal="left" indent="1"/>
    </xf>
    <xf numFmtId="0" fontId="149" fillId="15" borderId="10" xfId="34385" applyFont="true" applyFill="true" applyAlignment="true">
      <alignment horizontal="left" indent="1"/>
    </xf>
    <xf numFmtId="0" fontId="142" fillId="15" borderId="10" xfId="34387" applyFont="true" applyFill="true" applyAlignment="true">
      <alignment horizontal="left" indent="2"/>
    </xf>
    <xf numFmtId="0" fontId="122" fillId="3" borderId="10" xfId="34389" applyFont="true"/>
    <xf numFmtId="1" fontId="24" fillId="4" borderId="2" xfId="19344" applyNumberFormat="true" applyFont="true" applyFill="true" applyBorder="true" applyAlignment="true" applyProtection="true">
      <alignment horizontal="center"/>
    </xf>
    <xf numFmtId="1" fontId="24" fillId="4" borderId="6" xfId="19344" applyNumberFormat="true" applyFont="true" applyFill="true" applyBorder="true" applyAlignment="true" applyProtection="true">
      <alignment horizontal="center"/>
    </xf>
    <xf numFmtId="164" fontId="120" fillId="3" borderId="10" xfId="19344" applyNumberFormat="true" applyFont="true" applyAlignment="true" applyProtection="true">
      <protection locked="false"/>
    </xf>
    <xf numFmtId="0" fontId="24" fillId="3" borderId="10" xfId="19344" applyFont="true" applyProtection="true">
      <protection locked="false"/>
    </xf>
    <xf numFmtId="0" fontId="24" fillId="3" borderId="10" xfId="19344" applyNumberFormat="true" applyFont="true" applyProtection="true">
      <protection locked="false"/>
    </xf>
    <xf numFmtId="0" fontId="24" fillId="3" borderId="10" xfId="19344" applyFont="true" applyAlignment="true" applyProtection="true">
      <alignment horizontal="center"/>
      <protection locked="false"/>
    </xf>
    <xf numFmtId="1" fontId="110" fillId="3" borderId="10" xfId="19344" applyNumberFormat="true" applyFont="true" applyAlignment="true" applyProtection="true">
      <alignment horizontal="center"/>
      <protection locked="false"/>
    </xf>
    <xf numFmtId="0" fontId="71" fillId="3" borderId="10" xfId="19344" applyFont="true" applyProtection="true">
      <protection locked="false"/>
    </xf>
    <xf numFmtId="0" fontId="113" fillId="4" borderId="13" xfId="19344" applyFont="true" applyFill="true" applyBorder="true" applyAlignment="true" applyProtection="true">
      <alignment horizontal="center" vertical="center" wrapText="true"/>
      <protection locked="false"/>
    </xf>
    <xf numFmtId="1" fontId="113" fillId="4" borderId="14" xfId="19344" applyNumberFormat="true" applyFont="true" applyFill="true" applyBorder="true" applyAlignment="true" applyProtection="true">
      <alignment horizontal="center" vertical="center" wrapText="true"/>
      <protection locked="false"/>
    </xf>
    <xf numFmtId="0" fontId="113" fillId="4" borderId="15" xfId="19344" applyFont="true" applyFill="true" applyBorder="true" applyAlignment="true" applyProtection="true">
      <alignment horizontal="center" vertical="center" wrapText="true"/>
      <protection locked="false"/>
    </xf>
    <xf numFmtId="0" fontId="113" fillId="3" borderId="10" xfId="19344" applyFont="true" applyProtection="true">
      <protection locked="false"/>
    </xf>
    <xf numFmtId="164" fontId="115" fillId="9" borderId="16" xfId="19344" applyNumberFormat="true" applyFont="true" applyFill="true" applyBorder="true" applyAlignment="true" applyProtection="true">
      <alignment horizontal="center"/>
      <protection locked="false"/>
    </xf>
    <xf numFmtId="164" fontId="115" fillId="6" borderId="17" xfId="19344" applyNumberFormat="true" applyFont="true" applyFill="true" applyBorder="true" applyAlignment="true" applyProtection="true">
      <alignment horizontal="center"/>
      <protection locked="false"/>
    </xf>
    <xf numFmtId="164" fontId="115" fillId="7" borderId="17" xfId="19344" applyNumberFormat="true" applyFont="true" applyFill="true" applyBorder="true" applyAlignment="true" applyProtection="true">
      <alignment horizontal="center"/>
      <protection locked="false"/>
    </xf>
    <xf numFmtId="164" fontId="115" fillId="8" borderId="20" xfId="19344" applyNumberFormat="true" applyFont="true" applyFill="true"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protection locked="false"/>
    </xf>
    <xf numFmtId="164" fontId="115" fillId="9" borderId="8" xfId="19344" applyNumberFormat="true" applyFont="true" applyFill="true" applyBorder="true" applyAlignment="true" applyProtection="true">
      <alignment horizontal="center"/>
      <protection locked="false"/>
    </xf>
    <xf numFmtId="164" fontId="115" fillId="6" borderId="9" xfId="19344" applyNumberFormat="true" applyFont="true" applyFill="true" applyBorder="true" applyAlignment="true" applyProtection="true">
      <alignment horizontal="center"/>
      <protection locked="false"/>
    </xf>
    <xf numFmtId="164" fontId="115" fillId="7" borderId="9" xfId="19344" applyNumberFormat="true" applyFont="true" applyFill="true" applyBorder="true" applyAlignment="true" applyProtection="true">
      <alignment horizontal="center"/>
      <protection locked="false"/>
    </xf>
    <xf numFmtId="164" fontId="115" fillId="8" borderId="22" xfId="19344" applyNumberFormat="true" applyFont="true" applyFill="true" applyBorder="true" applyAlignment="true" applyProtection="true">
      <alignment horizontal="center"/>
      <protection locked="false"/>
    </xf>
    <xf numFmtId="0" fontId="113" fillId="4" borderId="18" xfId="19344" applyFont="true" applyFill="true" applyBorder="true" applyAlignment="true" applyProtection="true">
      <alignment horizontal="center" vertical="center" wrapText="true"/>
      <protection locked="false"/>
    </xf>
    <xf numFmtId="0" fontId="113" fillId="4" borderId="14" xfId="19344" applyFont="true" applyFill="true" applyBorder="true" applyAlignment="true" applyProtection="true">
      <alignment horizontal="center" vertical="center" wrapText="true"/>
      <protection locked="false"/>
    </xf>
    <xf numFmtId="164" fontId="115" fillId="4" borderId="16" xfId="19344" applyNumberFormat="true" applyFont="true" applyFill="true" applyBorder="true" applyAlignment="true" applyProtection="true">
      <alignment horizontal="center" vertical="center"/>
      <protection locked="false"/>
    </xf>
    <xf numFmtId="164" fontId="115" fillId="9" borderId="17"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1" borderId="17" xfId="19344" applyNumberFormat="true" applyFont="true" applyFill="true" applyBorder="true" applyAlignment="true" applyProtection="true">
      <alignment horizontal="center" vertical="center"/>
      <protection locked="false"/>
    </xf>
    <xf numFmtId="164" fontId="115" fillId="12" borderId="20" xfId="19344" applyNumberFormat="true" applyFont="true" applyFill="true" applyBorder="true" applyAlignment="true" applyProtection="true">
      <alignment horizontal="center" vertical="center"/>
      <protection locked="false"/>
    </xf>
    <xf numFmtId="164" fontId="115" fillId="6" borderId="17" xfId="19344" applyNumberFormat="true" applyFont="true" applyFill="true" applyBorder="true" applyAlignment="true" applyProtection="true">
      <alignment horizontal="center" vertical="center"/>
      <protection locked="false"/>
    </xf>
    <xf numFmtId="164" fontId="115" fillId="7" borderId="17" xfId="19344" applyNumberFormat="true" applyFont="true" applyFill="true" applyBorder="true" applyAlignment="true" applyProtection="true">
      <alignment horizontal="center" vertical="center"/>
      <protection locked="false"/>
    </xf>
    <xf numFmtId="164" fontId="115" fillId="8" borderId="20" xfId="19344" applyNumberFormat="true" applyFont="true" applyFill="true" applyBorder="true" applyAlignment="true" applyProtection="true">
      <alignment horizontal="center" vertical="center"/>
      <protection locked="false"/>
    </xf>
    <xf numFmtId="0" fontId="24" fillId="3" borderId="10" xfId="19344" applyFont="true" applyAlignment="true" applyProtection="true">
      <alignment vertical="center"/>
      <protection locked="false"/>
    </xf>
    <xf numFmtId="164" fontId="115" fillId="4" borderId="8" xfId="19344" applyNumberFormat="true" applyFont="true" applyFill="true" applyBorder="true" applyAlignment="true" applyProtection="true">
      <alignment horizontal="center" vertical="center"/>
      <protection locked="false"/>
    </xf>
    <xf numFmtId="164" fontId="115" fillId="9" borderId="9" xfId="19344" applyNumberFormat="true" applyFont="true" applyFill="true" applyBorder="true" applyAlignment="true" applyProtection="true">
      <alignment horizontal="center" vertical="center"/>
      <protection locked="false"/>
    </xf>
    <xf numFmtId="164" fontId="115" fillId="6" borderId="9" xfId="19344" applyNumberFormat="true" applyFont="true" applyFill="true" applyBorder="true" applyAlignment="true" applyProtection="true">
      <alignment horizontal="center" vertical="center"/>
      <protection locked="false"/>
    </xf>
    <xf numFmtId="164" fontId="115" fillId="7" borderId="9" xfId="19344" applyNumberFormat="true" applyFont="true" applyFill="true" applyBorder="true" applyAlignment="true" applyProtection="true">
      <alignment horizontal="center" vertical="center"/>
      <protection locked="false"/>
    </xf>
    <xf numFmtId="164" fontId="115" fillId="8" borderId="22" xfId="19344" applyNumberFormat="true" applyFont="true" applyFill="true" applyBorder="true" applyAlignment="true" applyProtection="true">
      <alignment horizontal="center" vertical="center"/>
      <protection locked="false"/>
    </xf>
    <xf numFmtId="1" fontId="24" fillId="4" borderId="4" xfId="19344" applyNumberFormat="true" applyFont="true" applyFill="true" applyBorder="true" applyAlignment="true" applyProtection="true">
      <alignment horizontal="center"/>
      <protection locked="false"/>
    </xf>
    <xf numFmtId="164" fontId="115" fillId="3" borderId="19" xfId="19344" applyNumberFormat="true" applyFont="true" applyBorder="true" applyAlignment="true" applyProtection="true">
      <alignment horizontal="center"/>
      <protection locked="false"/>
    </xf>
    <xf numFmtId="164" fontId="115" fillId="3" borderId="23" xfId="19344" applyNumberFormat="true" applyFont="true" applyBorder="true" applyAlignment="true" applyProtection="true">
      <alignment horizontal="center"/>
      <protection locked="false"/>
    </xf>
    <xf numFmtId="164" fontId="115" fillId="3" borderId="11" xfId="19344" applyNumberFormat="true" applyFont="true" applyBorder="true" applyAlignment="true" applyProtection="true">
      <alignment horizontal="center"/>
      <protection locked="false"/>
    </xf>
    <xf numFmtId="164" fontId="115" fillId="3" borderId="20" xfId="19344" applyNumberFormat="true" applyFont="true" applyBorder="true" applyAlignment="true" applyProtection="true">
      <alignment horizontal="center"/>
      <protection locked="false"/>
    </xf>
    <xf numFmtId="164" fontId="115" fillId="3" borderId="21" xfId="19344" applyNumberFormat="true" applyFont="true" applyBorder="true" applyAlignment="true" applyProtection="true">
      <alignment horizontal="center"/>
      <protection locked="false"/>
    </xf>
    <xf numFmtId="164" fontId="115" fillId="3" borderId="7" xfId="19344" applyNumberFormat="true" applyFont="true" applyBorder="true" applyAlignment="true" applyProtection="true">
      <alignment horizontal="center"/>
      <protection locked="false"/>
    </xf>
    <xf numFmtId="164" fontId="115" fillId="3" borderId="12" xfId="19344" applyNumberFormat="true" applyFont="true" applyBorder="true" applyAlignment="true" applyProtection="true">
      <alignment horizontal="center"/>
      <protection locked="false"/>
    </xf>
    <xf numFmtId="164" fontId="115" fillId="3" borderId="22" xfId="19344" applyNumberFormat="true" applyFont="true" applyBorder="true" applyAlignment="true" applyProtection="true">
      <alignment horizontal="center"/>
      <protection locked="false"/>
    </xf>
    <xf numFmtId="0" fontId="24" fillId="3" borderId="24" xfId="19344" applyFont="true" applyBorder="true" applyProtection="true">
      <protection locked="false"/>
    </xf>
    <xf numFmtId="0" fontId="24" fillId="3" borderId="25" xfId="19344" applyFont="true" applyBorder="true" applyProtection="true">
      <protection locked="false"/>
    </xf>
    <xf numFmtId="0" fontId="71" fillId="4" borderId="26" xfId="19344" applyFont="true" applyFill="true" applyBorder="true" applyAlignment="true" applyProtection="true">
      <alignment horizontal="center" vertical="center"/>
      <protection locked="false"/>
    </xf>
    <xf numFmtId="0" fontId="113" fillId="4" borderId="25" xfId="19344" applyFont="true" applyFill="true" applyBorder="true" applyAlignment="true" applyProtection="true">
      <alignment horizontal="center" vertical="center"/>
      <protection locked="false"/>
    </xf>
    <xf numFmtId="0" fontId="113" fillId="4" borderId="18" xfId="19344" applyFont="true" applyFill="true" applyBorder="true" applyAlignment="true" applyProtection="true">
      <alignment horizontal="center" vertical="center"/>
      <protection locked="false"/>
    </xf>
    <xf numFmtId="0" fontId="115" fillId="3" borderId="10" xfId="19344" applyFont="true" applyFill="true" applyBorder="true" applyProtection="true">
      <protection locked="false"/>
    </xf>
    <xf numFmtId="0" fontId="113" fillId="4" borderId="26" xfId="19344" applyFont="true" applyFill="true" applyBorder="true" applyAlignment="true" applyProtection="true">
      <alignment horizontal="center" vertical="center" wrapText="true"/>
      <protection locked="false"/>
    </xf>
    <xf numFmtId="164" fontId="24" fillId="3" borderId="10" xfId="19344" applyNumberFormat="true" applyFont="true" applyProtection="true">
      <protection locked="false"/>
    </xf>
    <xf numFmtId="0" fontId="117" fillId="3" borderId="4" xfId="19344" applyFont="true" applyBorder="true" applyAlignment="true" applyProtection="true">
      <alignment vertical="center" textRotation="90"/>
      <protection locked="false"/>
    </xf>
    <xf numFmtId="164" fontId="115" fillId="3" borderId="29" xfId="19344" applyNumberFormat="true" applyFont="true" applyFill="true" applyBorder="true" applyAlignment="true" applyProtection="true">
      <alignment horizontal="center"/>
      <protection locked="false"/>
    </xf>
    <xf numFmtId="164" fontId="115" fillId="3" borderId="10" xfId="19344" applyNumberFormat="true" applyFont="true" applyFill="true" applyBorder="true" applyAlignment="true" applyProtection="true">
      <alignment horizontal="center"/>
      <protection locked="false"/>
    </xf>
    <xf numFmtId="164" fontId="115" fillId="3" borderId="28" xfId="19344" applyNumberFormat="true" applyFont="true" applyFill="true" applyBorder="true" applyAlignment="true" applyProtection="true">
      <alignment horizontal="center"/>
      <protection locked="false"/>
    </xf>
    <xf numFmtId="164" fontId="115" fillId="3" borderId="32" xfId="19344" applyNumberFormat="true" applyFont="true" applyFill="true" applyBorder="true" applyAlignment="true" applyProtection="true">
      <alignment horizontal="center"/>
      <protection locked="false"/>
    </xf>
    <xf numFmtId="164" fontId="115" fillId="3" borderId="31" xfId="19344" applyNumberFormat="true" applyFont="true" applyFill="true" applyBorder="true" applyAlignment="true" applyProtection="true">
      <alignment horizontal="center"/>
      <protection locked="false"/>
    </xf>
    <xf numFmtId="1" fontId="24" fillId="3" borderId="10" xfId="19344" applyNumberFormat="true" applyFont="true" applyProtection="true">
      <protection locked="false"/>
    </xf>
    <xf numFmtId="164" fontId="115" fillId="3" borderId="35" xfId="19344" applyNumberFormat="true" applyFont="true" applyFill="true" applyBorder="true" applyAlignment="true" applyProtection="true">
      <alignment horizontal="center"/>
      <protection locked="false"/>
    </xf>
    <xf numFmtId="164" fontId="115" fillId="3" borderId="5" xfId="19344" applyNumberFormat="true" applyFont="true" applyFill="true" applyBorder="true" applyAlignment="true" applyProtection="true">
      <alignment horizontal="center"/>
      <protection locked="false"/>
    </xf>
    <xf numFmtId="164" fontId="115" fillId="3" borderId="6" xfId="19344" applyNumberFormat="true" applyFont="true" applyFill="true" applyBorder="true" applyAlignment="true" applyProtection="true">
      <alignment horizontal="center"/>
      <protection locked="false"/>
    </xf>
    <xf numFmtId="164" fontId="115" fillId="3" borderId="34" xfId="19344" applyNumberFormat="true" applyFont="true" applyFill="true" applyBorder="true" applyAlignment="true" applyProtection="true">
      <alignment horizontal="center"/>
      <protection locked="false"/>
    </xf>
    <xf numFmtId="0" fontId="24" fillId="3" borderId="12" xfId="19344" applyFont="true" applyBorder="true" applyProtection="true">
      <protection locked="false"/>
    </xf>
    <xf numFmtId="0" fontId="24" fillId="3" borderId="10" xfId="19344" applyFont="true" applyBorder="true" applyProtection="true">
      <protection locked="false"/>
    </xf>
    <xf numFmtId="164" fontId="24" fillId="3" borderId="10" xfId="19344" applyNumberFormat="true" applyFont="true" applyAlignment="true" applyProtection="true">
      <alignment horizontal="center"/>
      <protection locked="false"/>
    </xf>
    <xf numFmtId="164" fontId="115" fillId="3" borderId="10" xfId="19344" applyNumberFormat="true" applyFont="true" applyAlignment="true" applyProtection="true">
      <alignment horizontal="center"/>
      <protection locked="false"/>
    </xf>
    <xf numFmtId="0" fontId="24" fillId="4" borderId="26" xfId="19344" applyFont="true" applyFill="true" applyBorder="true" applyAlignment="true" applyProtection="true">
      <alignment horizontal="center" vertical="center"/>
      <protection locked="false"/>
    </xf>
    <xf numFmtId="164" fontId="115" fillId="5" borderId="16" xfId="19344" applyNumberFormat="true" applyFont="true" applyFill="true" applyBorder="true" applyAlignment="true" applyProtection="true">
      <alignment horizontal="center"/>
      <protection locked="false"/>
    </xf>
    <xf numFmtId="164" fontId="115" fillId="5" borderId="8" xfId="19344" applyNumberFormat="true" applyFont="true" applyFill="true" applyBorder="true" applyAlignment="true" applyProtection="true">
      <alignment horizontal="center"/>
      <protection locked="false"/>
    </xf>
    <xf numFmtId="164" fontId="115" fillId="5" borderId="17" xfId="19344" applyNumberFormat="true" applyFont="true" applyFill="true" applyBorder="true" applyAlignment="true" applyProtection="true">
      <alignment horizontal="center" vertical="center"/>
      <protection locked="false"/>
    </xf>
    <xf numFmtId="164" fontId="115" fillId="5" borderId="9" xfId="19344" applyNumberFormat="true" applyFont="true" applyFill="true" applyBorder="true" applyAlignment="true" applyProtection="true">
      <alignment horizontal="center" vertical="center"/>
      <protection locked="false"/>
    </xf>
    <xf numFmtId="0" fontId="70" fillId="0" borderId="10" xfId="0" applyFont="true" applyFill="true" applyBorder="true" applyAlignment="true" applyProtection="true">
      <alignment horizontal="center" vertical="center"/>
      <protection locked="false"/>
    </xf>
    <xf numFmtId="0" fontId="24" fillId="3" borderId="10" xfId="19344" applyFont="true" applyAlignment="true" applyProtection="true">
      <alignment horizontal="center" vertical="center"/>
      <protection locked="false"/>
    </xf>
    <xf numFmtId="0" fontId="24" fillId="0" borderId="10" xfId="19344" applyFont="true" applyFill="true" applyProtection="true">
      <protection locked="false"/>
    </xf>
    <xf numFmtId="1" fontId="110" fillId="3" borderId="10" xfId="19344" applyNumberFormat="true" applyFont="true" applyAlignment="true" applyProtection="true">
      <alignment horizontal="center" vertical="center"/>
      <protection locked="false"/>
    </xf>
    <xf numFmtId="0" fontId="24" fillId="27" borderId="10" xfId="19344" applyFill="true" applyAlignment="true">
      <alignment wrapText="true"/>
    </xf>
    <xf numFmtId="0" fontId="155" fillId="27" borderId="10" xfId="19344" applyFont="true" applyFill="true" applyAlignment="true">
      <alignment horizontal="left" vertical="top"/>
    </xf>
    <xf numFmtId="170" fontId="155" fillId="27" borderId="10" xfId="19344" applyNumberFormat="true" applyFont="true" applyFill="true" applyAlignment="true">
      <alignment horizontal="right" vertical="top" wrapText="true"/>
    </xf>
    <xf numFmtId="0" fontId="159" fillId="30" borderId="67" xfId="19344" applyFont="true" applyFill="true" applyBorder="true" applyAlignment="true">
      <alignment vertical="center"/>
    </xf>
    <xf numFmtId="0" fontId="159" fillId="9" borderId="67" xfId="19344" applyFont="true" applyFill="true" applyBorder="true" applyAlignment="true">
      <alignment vertical="center"/>
    </xf>
    <xf numFmtId="0" fontId="159" fillId="31" borderId="67" xfId="19344" applyFont="true" applyFill="true" applyBorder="true" applyAlignment="true">
      <alignment vertical="center"/>
    </xf>
    <xf numFmtId="0" fontId="159" fillId="32" borderId="1" xfId="19344" applyFont="true" applyFill="true" applyBorder="true" applyAlignment="true">
      <alignment vertical="center"/>
    </xf>
    <xf numFmtId="0" fontId="116" fillId="3" borderId="10" xfId="19344" applyFont="true" applyAlignment="true">
      <alignment horizontal="right"/>
    </xf>
    <xf numFmtId="0" fontId="153" fillId="27" borderId="10" xfId="19344" applyFont="true" applyFill="true" applyBorder="true" applyAlignment="true">
      <alignment horizontal="left"/>
    </xf>
    <xf numFmtId="0" fontId="153" fillId="27" borderId="10" xfId="19344" applyFont="true" applyFill="true" applyBorder="true" applyAlignment="true"/>
    <xf numFmtId="0" fontId="24" fillId="3" borderId="10" xfId="19344" applyFont="true" applyBorder="true" applyAlignment="true"/>
    <xf numFmtId="0" fontId="24" fillId="3" borderId="10" xfId="34389" applyBorder="true"/>
    <xf numFmtId="0" fontId="24" fillId="27" borderId="10" xfId="19344" applyFill="true" applyBorder="true" applyAlignment="true">
      <alignment wrapText="true"/>
    </xf>
    <xf numFmtId="0" fontId="153" fillId="15" borderId="10" xfId="19344" applyFont="true" applyFill="true" applyBorder="true" applyAlignment="true">
      <alignment horizontal="left"/>
    </xf>
    <xf numFmtId="0" fontId="152" fillId="27" borderId="10" xfId="19344" applyFont="true" applyFill="true" applyBorder="true" applyAlignment="true">
      <alignment wrapText="true"/>
    </xf>
    <xf numFmtId="0" fontId="154" fillId="3" borderId="10" xfId="19344" applyFont="true" applyBorder="true"/>
    <xf numFmtId="0" fontId="161" fillId="27" borderId="10" xfId="19344" applyFont="true" applyFill="true" applyBorder="true" applyAlignment="true">
      <alignment wrapText="true"/>
    </xf>
    <xf numFmtId="0" fontId="160" fillId="27" borderId="10" xfId="19344" applyFont="true" applyFill="true" applyBorder="true" applyAlignment="true">
      <alignment wrapText="true"/>
    </xf>
    <xf numFmtId="170" fontId="155"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4" fillId="27" borderId="10" xfId="19344" applyFill="true" applyAlignment="true">
      <alignment vertical="center" wrapText="true"/>
    </xf>
    <xf numFmtId="0" fontId="0" fillId="0" borderId="10" xfId="0" applyBorder="true" applyAlignment="true">
      <alignment vertical="center"/>
    </xf>
    <xf numFmtId="0" fontId="24" fillId="27" borderId="10" xfId="19344" applyFill="true" applyAlignment="true">
      <alignment vertical="center"/>
    </xf>
    <xf numFmtId="0" fontId="24" fillId="27" borderId="10" xfId="19344" applyFill="true" applyAlignment="true"/>
    <xf numFmtId="0" fontId="24" fillId="3" borderId="10" xfId="19344" applyAlignment="true">
      <alignment vertical="center"/>
    </xf>
    <xf numFmtId="0" fontId="24" fillId="15" borderId="10" xfId="19344" applyFill="true" applyAlignment="true"/>
    <xf numFmtId="0" fontId="159" fillId="29" borderId="1" xfId="19344" applyFont="true" applyFill="true" applyBorder="true" applyAlignment="true">
      <alignment vertical="center"/>
    </xf>
    <xf numFmtId="0" fontId="164" fillId="15" borderId="3" xfId="19344" applyFont="true" applyFill="true" applyBorder="true" applyAlignment="true">
      <alignment horizontal="left"/>
    </xf>
    <xf numFmtId="0" fontId="136" fillId="27" borderId="4" xfId="19344" applyFont="true" applyFill="true" applyBorder="true" applyAlignment="true"/>
    <xf numFmtId="0" fontId="164" fillId="27" borderId="10" xfId="19344" applyFont="true" applyFill="true" applyBorder="true" applyAlignment="true"/>
    <xf numFmtId="0" fontId="166" fillId="3" borderId="4" xfId="19344" applyFont="true" applyBorder="true" applyAlignment="true"/>
    <xf numFmtId="0" fontId="164" fillId="27" borderId="10" xfId="19344" applyFont="true" applyFill="true" applyBorder="true" applyAlignment="true">
      <alignment horizontal="left"/>
    </xf>
    <xf numFmtId="0" fontId="164" fillId="27" borderId="3" xfId="19344" applyFont="true" applyFill="true" applyBorder="true" applyAlignment="true">
      <alignment horizontal="left"/>
    </xf>
    <xf numFmtId="0" fontId="165" fillId="27" borderId="3" xfId="19344" applyFont="true" applyFill="true" applyBorder="true" applyAlignment="true">
      <alignment vertical="center"/>
    </xf>
    <xf numFmtId="0" fontId="165" fillId="3" borderId="4" xfId="19344" applyFont="true" applyBorder="true" applyAlignment="true">
      <alignment vertical="center"/>
    </xf>
    <xf numFmtId="0" fontId="165" fillId="3" borderId="3" xfId="19344" applyFont="true" applyBorder="true" applyAlignment="true">
      <alignment vertical="center"/>
    </xf>
    <xf numFmtId="0" fontId="151" fillId="26" borderId="58" xfId="39990" applyFont="true" applyFill="true" applyBorder="true" applyAlignment="true">
      <alignment horizontal="left" vertical="center"/>
    </xf>
    <xf numFmtId="0" fontId="151" fillId="26" borderId="59" xfId="40002" applyFont="true" applyFill="true" applyBorder="true" applyAlignment="true">
      <alignment horizontal="left" vertical="center"/>
    </xf>
    <xf numFmtId="0" fontId="151" fillId="26" borderId="60" xfId="40014" applyFont="true" applyFill="true" applyBorder="true" applyAlignment="true">
      <alignment horizontal="left" vertical="center"/>
    </xf>
    <xf numFmtId="0" fontId="151" fillId="26" borderId="58" xfId="40050" applyFont="true" applyFill="true" applyBorder="true" applyAlignment="true">
      <alignment horizontal="left" vertical="center"/>
    </xf>
    <xf numFmtId="0" fontId="151" fillId="26" borderId="59" xfId="40062" applyFont="true" applyFill="true" applyBorder="true" applyAlignment="true">
      <alignment horizontal="left" vertical="center"/>
    </xf>
    <xf numFmtId="0" fontId="151" fillId="26" borderId="60" xfId="40074" applyFont="true" applyFill="true" applyBorder="true" applyAlignment="true">
      <alignment horizontal="left" vertical="center"/>
    </xf>
    <xf numFmtId="0" fontId="151" fillId="26" borderId="58" xfId="40110" applyFont="true" applyFill="true" applyBorder="true" applyAlignment="true">
      <alignment horizontal="left" vertical="center"/>
    </xf>
    <xf numFmtId="0" fontId="151" fillId="26" borderId="59" xfId="40122" applyFont="true" applyFill="true" applyBorder="true" applyAlignment="true">
      <alignment horizontal="left" vertical="center"/>
    </xf>
    <xf numFmtId="0" fontId="151" fillId="26" borderId="58" xfId="40170" applyFont="true" applyFill="true" applyBorder="true" applyAlignment="true">
      <alignment horizontal="left" vertical="center"/>
    </xf>
    <xf numFmtId="0" fontId="151" fillId="26" borderId="59" xfId="40182" applyFont="true" applyFill="true" applyBorder="true" applyAlignment="true">
      <alignment horizontal="left" vertical="center"/>
    </xf>
    <xf numFmtId="0" fontId="151" fillId="26" borderId="60" xfId="40194" applyFont="true" applyFill="true" applyBorder="true" applyAlignment="true">
      <alignment horizontal="left" vertical="center"/>
    </xf>
    <xf numFmtId="0" fontId="151" fillId="26" borderId="58" xfId="40230" applyFont="true" applyFill="true" applyBorder="true" applyAlignment="true">
      <alignment horizontal="left" vertical="center"/>
    </xf>
    <xf numFmtId="0" fontId="151" fillId="26" borderId="59" xfId="40242" applyFont="true" applyFill="true" applyBorder="true" applyAlignment="true">
      <alignment horizontal="left" vertical="center"/>
    </xf>
    <xf numFmtId="0" fontId="151" fillId="26" borderId="58" xfId="40290" applyFont="true" applyFill="true" applyBorder="true" applyAlignment="true">
      <alignment horizontal="left" vertical="center"/>
    </xf>
    <xf numFmtId="0" fontId="151" fillId="26" borderId="59" xfId="40302" applyFont="true" applyFill="true" applyBorder="true" applyAlignment="true">
      <alignment horizontal="left" vertical="center"/>
    </xf>
    <xf numFmtId="0" fontId="151" fillId="26" borderId="58" xfId="40418" applyFont="true" applyFill="true" applyBorder="true" applyAlignment="true">
      <alignment horizontal="left" vertical="center"/>
    </xf>
    <xf numFmtId="0" fontId="151" fillId="26" borderId="59" xfId="40430" applyFont="true" applyFill="true" applyBorder="true" applyAlignment="true">
      <alignment horizontal="left" vertical="center"/>
    </xf>
    <xf numFmtId="0" fontId="151" fillId="26" borderId="60" xfId="40442" applyFont="true" applyFill="true" applyBorder="true" applyAlignment="true">
      <alignment horizontal="left" vertical="center"/>
    </xf>
    <xf numFmtId="0" fontId="151" fillId="3" borderId="57" xfId="40406" applyFont="true" applyBorder="true" applyAlignment="true">
      <alignment horizontal="left" vertical="center"/>
    </xf>
    <xf numFmtId="0" fontId="151" fillId="3" borderId="54" xfId="39980" applyFont="true" applyBorder="true" applyAlignment="true">
      <alignment horizontal="center" vertical="center" wrapText="true"/>
    </xf>
    <xf numFmtId="0" fontId="151" fillId="3" borderId="55" xfId="39982" applyFont="true" applyBorder="true" applyAlignment="true">
      <alignment horizontal="center" vertical="center" wrapText="true"/>
    </xf>
    <xf numFmtId="0" fontId="151" fillId="3" borderId="54" xfId="40040" applyFont="true" applyBorder="true" applyAlignment="true">
      <alignment horizontal="center" vertical="center" wrapText="true"/>
    </xf>
    <xf numFmtId="0" fontId="151" fillId="3" borderId="55" xfId="40042" applyFont="true" applyBorder="true" applyAlignment="true">
      <alignment horizontal="center" vertical="center" wrapText="true"/>
    </xf>
    <xf numFmtId="0" fontId="151" fillId="3" borderId="54" xfId="40100" applyFont="true" applyBorder="true" applyAlignment="true">
      <alignment horizontal="center" vertical="center" wrapText="true"/>
    </xf>
    <xf numFmtId="0" fontId="151" fillId="3" borderId="55" xfId="40102" applyFont="true" applyBorder="true" applyAlignment="true">
      <alignment horizontal="center" vertical="center" wrapText="true"/>
    </xf>
    <xf numFmtId="0" fontId="151" fillId="3" borderId="54" xfId="40160" applyFont="true" applyBorder="true" applyAlignment="true">
      <alignment horizontal="center" vertical="center" wrapText="true"/>
    </xf>
    <xf numFmtId="0" fontId="151" fillId="3" borderId="55" xfId="40162" applyFont="true" applyBorder="true" applyAlignment="true">
      <alignment horizontal="center" vertical="center" wrapText="true"/>
    </xf>
    <xf numFmtId="0" fontId="151" fillId="3" borderId="54" xfId="40220" applyFont="true" applyBorder="true" applyAlignment="true">
      <alignment horizontal="center" vertical="center" wrapText="true"/>
    </xf>
    <xf numFmtId="0" fontId="151" fillId="3" borderId="55" xfId="40222" applyFont="true" applyBorder="true" applyAlignment="true">
      <alignment horizontal="center" vertical="center" wrapText="true"/>
    </xf>
    <xf numFmtId="0" fontId="151" fillId="3" borderId="54" xfId="40280" applyFont="true" applyBorder="true" applyAlignment="true">
      <alignment horizontal="center" vertical="center" wrapText="true"/>
    </xf>
    <xf numFmtId="0" fontId="151" fillId="3" borderId="55" xfId="40282" applyFont="true" applyBorder="true" applyAlignment="true">
      <alignment horizontal="center" vertical="center" wrapText="true"/>
    </xf>
    <xf numFmtId="0" fontId="151" fillId="3" borderId="54" xfId="40340" applyFont="true" applyBorder="true" applyAlignment="true">
      <alignment horizontal="center" vertical="center" wrapText="true"/>
    </xf>
    <xf numFmtId="0" fontId="151" fillId="3" borderId="55" xfId="40342" applyFont="true" applyBorder="true" applyAlignment="true">
      <alignment horizontal="center" vertical="center" wrapText="true"/>
    </xf>
    <xf numFmtId="0" fontId="151" fillId="3" borderId="54" xfId="40408" applyFont="true" applyBorder="true" applyAlignment="true">
      <alignment horizontal="center" vertical="center" wrapText="true"/>
    </xf>
    <xf numFmtId="0" fontId="151" fillId="3" borderId="55" xfId="40410" applyFont="true" applyBorder="true" applyAlignment="true">
      <alignment horizontal="center" vertical="center" wrapText="true"/>
    </xf>
    <xf numFmtId="0" fontId="162" fillId="3" borderId="10" xfId="39959" applyFont="true" applyAlignment="true">
      <alignment horizontal="left" vertical="center"/>
    </xf>
    <xf numFmtId="0" fontId="151" fillId="3" borderId="10" xfId="40020" applyFont="true" applyAlignment="true">
      <alignment horizontal="left" vertical="center"/>
    </xf>
    <xf numFmtId="0" fontId="162" fillId="3" borderId="10" xfId="40019" applyFont="true" applyAlignment="true">
      <alignment horizontal="left" vertical="center"/>
    </xf>
    <xf numFmtId="0" fontId="151" fillId="3" borderId="10" xfId="40080" applyFont="true" applyAlignment="true">
      <alignment horizontal="left" vertical="center"/>
    </xf>
    <xf numFmtId="0" fontId="162" fillId="3" borderId="10" xfId="40079" applyFont="true" applyAlignment="true">
      <alignment horizontal="left" vertical="center"/>
    </xf>
    <xf numFmtId="0" fontId="162" fillId="3" borderId="10" xfId="40139" applyFont="true" applyAlignment="true">
      <alignment horizontal="left" vertical="center"/>
    </xf>
    <xf numFmtId="0" fontId="151" fillId="3" borderId="10" xfId="40200" applyFont="true" applyAlignment="true">
      <alignment horizontal="left" vertical="center"/>
    </xf>
    <xf numFmtId="0" fontId="162" fillId="3" borderId="10" xfId="40199" applyFont="true" applyAlignment="true">
      <alignment horizontal="left" vertical="center"/>
    </xf>
    <xf numFmtId="0" fontId="162" fillId="3" borderId="10" xfId="40259" applyFont="true" applyAlignment="true">
      <alignment horizontal="left" vertical="center"/>
    </xf>
    <xf numFmtId="0" fontId="151" fillId="3" borderId="57" xfId="39978" applyFont="true" applyBorder="true" applyAlignment="true">
      <alignment horizontal="left" vertical="center"/>
    </xf>
    <xf numFmtId="0" fontId="162" fillId="3" borderId="10" xfId="39965" applyFont="true" applyAlignment="true">
      <alignment horizontal="left" vertical="center"/>
    </xf>
    <xf numFmtId="0" fontId="151" fillId="3" borderId="57" xfId="40038" applyFont="true" applyBorder="true" applyAlignment="true">
      <alignment horizontal="left" vertical="center"/>
    </xf>
    <xf numFmtId="0" fontId="162" fillId="3" borderId="10" xfId="40025" applyFont="true" applyAlignment="true">
      <alignment horizontal="left" vertical="center"/>
    </xf>
    <xf numFmtId="0" fontId="151" fillId="3" borderId="57" xfId="40098" applyFont="true" applyBorder="true" applyAlignment="true">
      <alignment horizontal="left" vertical="center"/>
    </xf>
    <xf numFmtId="0" fontId="162" fillId="3" borderId="10" xfId="40085" applyFont="true" applyAlignment="true">
      <alignment horizontal="left" vertical="center"/>
    </xf>
    <xf numFmtId="0" fontId="151" fillId="3" borderId="57" xfId="40158" applyFont="true" applyBorder="true" applyAlignment="true">
      <alignment horizontal="left" vertical="center"/>
    </xf>
    <xf numFmtId="0" fontId="162" fillId="3" borderId="10" xfId="40145" applyFont="true" applyAlignment="true">
      <alignment horizontal="left" vertical="center"/>
    </xf>
    <xf numFmtId="0" fontId="151" fillId="3" borderId="57" xfId="40218" applyFont="true" applyBorder="true" applyAlignment="true">
      <alignment horizontal="left" vertical="center"/>
    </xf>
    <xf numFmtId="0" fontId="162" fillId="3" borderId="10" xfId="40205" applyFont="true" applyAlignment="true">
      <alignment horizontal="left" vertical="center"/>
    </xf>
    <xf numFmtId="0" fontId="151" fillId="3" borderId="57" xfId="40278" applyFont="true" applyBorder="true" applyAlignment="true">
      <alignment horizontal="left" vertical="center"/>
    </xf>
    <xf numFmtId="0" fontId="162" fillId="3" borderId="10" xfId="40265" applyFont="true" applyAlignment="true">
      <alignment horizontal="left" vertical="center"/>
    </xf>
    <xf numFmtId="0" fontId="151" fillId="3" borderId="57" xfId="40338" applyFont="true" applyBorder="true" applyAlignment="true">
      <alignment horizontal="left" vertical="center"/>
    </xf>
    <xf numFmtId="0" fontId="162" fillId="3" borderId="10" xfId="40325" applyFont="true" applyAlignment="true">
      <alignment horizontal="left" vertical="center"/>
    </xf>
    <xf numFmtId="0" fontId="162" fillId="3" borderId="10" xfId="40393" applyFont="true" applyAlignment="true">
      <alignment horizontal="left" vertical="center"/>
    </xf>
    <xf numFmtId="0" fontId="151" fillId="30" borderId="10" xfId="40260" applyFont="true" applyFill="true" applyAlignment="true">
      <alignment horizontal="left" vertical="center"/>
    </xf>
    <xf numFmtId="0" fontId="151" fillId="31" borderId="10" xfId="40140" applyFont="true" applyFill="true" applyAlignment="true">
      <alignment horizontal="left" vertical="center"/>
    </xf>
    <xf numFmtId="0" fontId="151" fillId="9" borderId="10" xfId="39960" applyFont="true" applyFill="true" applyAlignment="true">
      <alignment horizontal="left" vertical="center"/>
    </xf>
    <xf numFmtId="1" fontId="71" fillId="4" borderId="39" xfId="19344" applyNumberFormat="true" applyFont="true" applyFill="true" applyBorder="true" applyAlignment="true" applyProtection="true">
      <alignment horizontal="center" vertical="center"/>
    </xf>
    <xf numFmtId="1" fontId="71" fillId="4" borderId="42" xfId="19344" applyNumberFormat="true" applyFont="true" applyFill="true" applyBorder="true" applyAlignment="true" applyProtection="true">
      <alignment horizontal="center" vertical="center"/>
    </xf>
    <xf numFmtId="0" fontId="24" fillId="0" borderId="10" xfId="19344" applyFill="true" applyBorder="true" applyAlignment="true">
      <alignment wrapText="true"/>
    </xf>
    <xf numFmtId="0" fontId="24" fillId="0" borderId="10" xfId="19344" applyFill="true" applyBorder="true" applyAlignment="true">
      <alignment vertical="top" wrapText="true"/>
    </xf>
    <xf numFmtId="0" fontId="136" fillId="15" borderId="10" xfId="19344" applyFont="true" applyFill="true" applyAlignment="true">
      <alignment vertical="top" wrapText="true"/>
    </xf>
    <xf numFmtId="0" fontId="136" fillId="0" borderId="10" xfId="19344" applyFont="true" applyFill="true" applyBorder="true" applyAlignment="true">
      <alignment vertical="top" wrapText="true"/>
    </xf>
    <xf numFmtId="0" fontId="0" fillId="0" borderId="10" xfId="0" applyFill="true" applyBorder="true" applyAlignment="true">
      <alignment vertical="center"/>
    </xf>
    <xf numFmtId="0" fontId="24" fillId="0" borderId="10" xfId="19344" applyFill="true" applyBorder="true" applyAlignment="true">
      <alignment vertical="center" wrapText="true"/>
    </xf>
    <xf numFmtId="0" fontId="159" fillId="32" borderId="11" xfId="19344" applyFont="true" applyFill="true" applyBorder="true" applyAlignment="true">
      <alignment vertical="center"/>
    </xf>
    <xf numFmtId="0" fontId="24" fillId="15" borderId="10" xfId="19344" applyFill="true" applyAlignment="true">
      <alignment wrapText="true"/>
    </xf>
    <xf numFmtId="0" fontId="115" fillId="3" borderId="10" xfId="19344" applyFont="true" applyFill="true" applyBorder="true" applyAlignment="true" applyProtection="true">
      <alignment horizontal="center" vertical="center"/>
      <protection locked="false"/>
    </xf>
    <xf numFmtId="164" fontId="24" fillId="3" borderId="10" xfId="19344" applyNumberFormat="true" applyFont="true" applyAlignment="true" applyProtection="true">
      <alignment horizontal="center" vertical="center"/>
      <protection locked="false"/>
    </xf>
    <xf numFmtId="0" fontId="172" fillId="27" borderId="4" xfId="19344" applyFont="true" applyFill="true" applyBorder="true" applyAlignment="true">
      <alignment vertical="center"/>
    </xf>
    <xf numFmtId="0" fontId="165" fillId="27" borderId="4" xfId="19344" applyFont="true" applyFill="true" applyBorder="true" applyAlignment="true"/>
    <xf numFmtId="0" fontId="0" fillId="0" borderId="10" xfId="0" applyBorder="true"/>
    <xf numFmtId="0" fontId="0" fillId="0" borderId="10" xfId="0" applyFill="true" applyBorder="true"/>
    <xf numFmtId="0" fontId="164" fillId="15" borderId="1" xfId="19344" applyFont="true" applyFill="true" applyBorder="true" applyAlignment="true"/>
    <xf numFmtId="0" fontId="136" fillId="15" borderId="2" xfId="19344" applyFont="true" applyFill="true" applyBorder="true" applyAlignment="true"/>
    <xf numFmtId="0" fontId="164" fillId="15" borderId="3" xfId="19344" applyFont="true" applyFill="true" applyBorder="true" applyAlignment="true"/>
    <xf numFmtId="0" fontId="136" fillId="15" borderId="4" xfId="19344" applyFont="true" applyFill="true" applyBorder="true" applyAlignment="true"/>
    <xf numFmtId="0" fontId="165" fillId="15" borderId="3" xfId="19344" applyFont="true" applyFill="true" applyBorder="true" applyAlignment="true"/>
    <xf numFmtId="0" fontId="165" fillId="15" borderId="4" xfId="19344" applyFont="true" applyFill="true" applyBorder="true" applyAlignment="true"/>
    <xf numFmtId="0" fontId="165" fillId="15" borderId="3" xfId="19344" applyFont="true" applyFill="true" applyBorder="true" applyAlignment="true">
      <alignment vertical="center"/>
    </xf>
    <xf numFmtId="0" fontId="165" fillId="15" borderId="4" xfId="19344" applyFont="true" applyFill="true" applyBorder="true" applyAlignment="true">
      <alignment vertical="center"/>
    </xf>
    <xf numFmtId="0" fontId="172" fillId="15" borderId="4" xfId="19344" applyFont="true" applyFill="true" applyBorder="true" applyAlignment="true">
      <alignment vertical="center"/>
    </xf>
    <xf numFmtId="0" fontId="151" fillId="26" borderId="70" xfId="40242" applyFont="true" applyFill="true" applyBorder="true" applyAlignment="true">
      <alignment horizontal="left" vertical="center"/>
    </xf>
    <xf numFmtId="0" fontId="151" fillId="26" borderId="59" xfId="40254" applyFont="true" applyFill="true" applyBorder="true" applyAlignment="true">
      <alignment horizontal="left" vertical="center"/>
    </xf>
    <xf numFmtId="0" fontId="151" fillId="26" borderId="58" xfId="40109" applyFont="true" applyFill="true" applyBorder="true" applyAlignment="true">
      <alignment horizontal="left" vertical="center" wrapText="true"/>
    </xf>
    <xf numFmtId="0" fontId="151" fillId="26" borderId="59" xfId="40121" applyFont="true" applyFill="true" applyBorder="true" applyAlignment="true">
      <alignment horizontal="left" vertical="center" wrapText="true"/>
    </xf>
    <xf numFmtId="0" fontId="24" fillId="3" borderId="10" xfId="19344" applyAlignment="true"/>
    <xf numFmtId="0" fontId="24" fillId="3" borderId="10" xfId="19344" applyAlignment="true">
      <alignment vertical="center" wrapText="true"/>
    </xf>
    <xf numFmtId="170" fontId="156" fillId="2" borderId="73" xfId="19344" applyNumberFormat="true" applyFont="true" applyFill="true" applyBorder="true" applyAlignment="true">
      <alignment vertical="center"/>
    </xf>
    <xf numFmtId="170" fontId="156" fillId="2" borderId="74" xfId="19344" applyNumberFormat="true" applyFont="true" applyFill="true" applyBorder="true" applyAlignment="true">
      <alignment vertical="center"/>
    </xf>
    <xf numFmtId="0" fontId="151" fillId="3" borderId="10" xfId="39972" applyFont="true" applyBorder="true" applyAlignment="true">
      <alignment horizontal="left" vertical="center"/>
    </xf>
    <xf numFmtId="0" fontId="151" fillId="3" borderId="10" xfId="40032" applyFont="true" applyBorder="true" applyAlignment="true">
      <alignment horizontal="left" vertical="center"/>
    </xf>
    <xf numFmtId="0" fontId="151" fillId="3" borderId="10" xfId="40092" applyFont="true" applyBorder="true" applyAlignment="true">
      <alignment horizontal="left" vertical="center"/>
    </xf>
    <xf numFmtId="0" fontId="151" fillId="3" borderId="10" xfId="40152" applyFont="true" applyBorder="true" applyAlignment="true">
      <alignment horizontal="left" vertical="center"/>
    </xf>
    <xf numFmtId="0" fontId="151" fillId="3" borderId="10" xfId="40212" applyFont="true" applyBorder="true" applyAlignment="true">
      <alignment horizontal="left" vertical="center"/>
    </xf>
    <xf numFmtId="0" fontId="151" fillId="3" borderId="10" xfId="40272" applyFont="true" applyBorder="true" applyAlignment="true">
      <alignment horizontal="left" vertical="center"/>
    </xf>
    <xf numFmtId="170" fontId="156" fillId="2" borderId="104" xfId="19344" applyNumberFormat="true" applyFont="true" applyFill="true" applyBorder="true" applyAlignment="true">
      <alignment vertical="center"/>
    </xf>
    <xf numFmtId="0" fontId="151" fillId="26" borderId="107" xfId="40056" applyFont="true" applyFill="true" applyBorder="true" applyAlignment="true">
      <alignment horizontal="left" vertical="center"/>
    </xf>
    <xf numFmtId="0" fontId="151" fillId="26" borderId="107" xfId="40062" applyFont="true" applyFill="true" applyBorder="true" applyAlignment="true">
      <alignment horizontal="left" vertical="center"/>
    </xf>
    <xf numFmtId="0" fontId="151" fillId="26" borderId="108" xfId="40074" applyFont="true" applyFill="true" applyBorder="true" applyAlignment="true">
      <alignment horizontal="left" vertical="center"/>
    </xf>
    <xf numFmtId="0" fontId="151" fillId="26" borderId="107" xfId="40236" applyFont="true" applyFill="true" applyBorder="true" applyAlignment="true">
      <alignment horizontal="left" vertical="center"/>
    </xf>
    <xf numFmtId="0" fontId="151" fillId="26" borderId="107" xfId="40248" applyFont="true" applyFill="true" applyBorder="true" applyAlignment="true">
      <alignment horizontal="left" vertical="center"/>
    </xf>
    <xf numFmtId="170" fontId="155" fillId="27" borderId="111" xfId="19344" applyNumberFormat="true" applyFont="true" applyFill="true" applyBorder="true" applyAlignment="true">
      <alignment horizontal="center" vertical="center"/>
    </xf>
    <xf numFmtId="170" fontId="155" fillId="27" borderId="112" xfId="19344" applyNumberFormat="true" applyFont="true" applyFill="true" applyBorder="true" applyAlignment="true">
      <alignment horizontal="center" vertical="center"/>
    </xf>
    <xf numFmtId="170" fontId="155" fillId="27" borderId="113" xfId="19344" applyNumberFormat="true" applyFont="true" applyFill="true" applyBorder="true" applyAlignment="true">
      <alignment horizontal="center" vertical="center"/>
    </xf>
    <xf numFmtId="170" fontId="155" fillId="27" borderId="114" xfId="19344" applyNumberFormat="true" applyFont="true" applyFill="true" applyBorder="true" applyAlignment="true">
      <alignment horizontal="center" vertical="center"/>
    </xf>
    <xf numFmtId="170" fontId="155" fillId="27" borderId="115" xfId="19344" applyNumberFormat="true" applyFont="true" applyFill="true" applyBorder="true" applyAlignment="true">
      <alignment horizontal="center" vertical="center"/>
    </xf>
    <xf numFmtId="170" fontId="155" fillId="27" borderId="79" xfId="19344" applyNumberFormat="true" applyFont="true" applyFill="true" applyBorder="true" applyAlignment="true">
      <alignment horizontal="center" vertical="center"/>
    </xf>
    <xf numFmtId="170" fontId="155" fillId="27" borderId="51" xfId="19344" applyNumberFormat="true" applyFont="true" applyFill="true" applyBorder="true" applyAlignment="true">
      <alignment horizontal="center" vertical="center"/>
    </xf>
    <xf numFmtId="170" fontId="155" fillId="27" borderId="94" xfId="19344" applyNumberFormat="true" applyFont="true" applyFill="true" applyBorder="true" applyAlignment="true">
      <alignment horizontal="center" vertical="center"/>
    </xf>
    <xf numFmtId="170" fontId="155" fillId="27" borderId="87" xfId="19344" applyNumberFormat="true" applyFont="true" applyFill="true" applyBorder="true" applyAlignment="true">
      <alignment horizontal="center" vertical="center"/>
    </xf>
    <xf numFmtId="170" fontId="155" fillId="27" borderId="68" xfId="19344" applyNumberFormat="true" applyFont="true" applyFill="true" applyBorder="true" applyAlignment="true">
      <alignment horizontal="center" vertical="center"/>
    </xf>
    <xf numFmtId="170" fontId="155" fillId="27" borderId="80" xfId="19344" applyNumberFormat="true" applyFont="true" applyFill="true" applyBorder="true" applyAlignment="true">
      <alignment horizontal="center" vertical="center"/>
    </xf>
    <xf numFmtId="170" fontId="155" fillId="27" borderId="50" xfId="19344" applyNumberFormat="true" applyFont="true" applyFill="true" applyBorder="true" applyAlignment="true">
      <alignment horizontal="center" vertical="center"/>
    </xf>
    <xf numFmtId="170" fontId="155" fillId="27" borderId="95" xfId="19344" applyNumberFormat="true" applyFont="true" applyFill="true" applyBorder="true" applyAlignment="true">
      <alignment horizontal="center" vertical="center"/>
    </xf>
    <xf numFmtId="170" fontId="155" fillId="27" borderId="88" xfId="19344" applyNumberFormat="true" applyFont="true" applyFill="true" applyBorder="true" applyAlignment="true">
      <alignment horizontal="center" vertical="center"/>
    </xf>
    <xf numFmtId="170" fontId="155" fillId="27" borderId="69" xfId="19344" applyNumberFormat="true" applyFont="true" applyFill="true" applyBorder="true" applyAlignment="true">
      <alignment horizontal="center" vertical="center"/>
    </xf>
    <xf numFmtId="0" fontId="151" fillId="3" borderId="109" xfId="39973" applyFont="true" applyBorder="true" applyAlignment="true">
      <alignment horizontal="center" vertical="center"/>
    </xf>
    <xf numFmtId="0" fontId="151" fillId="3" borderId="52" xfId="39974" applyFont="true" applyBorder="true" applyAlignment="true">
      <alignment horizontal="center" vertical="center"/>
    </xf>
    <xf numFmtId="0" fontId="151" fillId="3" borderId="96" xfId="39975" applyFont="true" applyBorder="true" applyAlignment="true">
      <alignment horizontal="center" vertical="center"/>
    </xf>
    <xf numFmtId="0" fontId="151" fillId="3" borderId="109" xfId="40033" applyFont="true" applyBorder="true" applyAlignment="true">
      <alignment horizontal="center" vertical="center"/>
    </xf>
    <xf numFmtId="0" fontId="151" fillId="3" borderId="52" xfId="40034" applyFont="true" applyBorder="true" applyAlignment="true">
      <alignment horizontal="center" vertical="center"/>
    </xf>
    <xf numFmtId="0" fontId="151" fillId="3" borderId="96" xfId="40035" applyFont="true" applyBorder="true" applyAlignment="true">
      <alignment horizontal="center" vertical="center"/>
    </xf>
    <xf numFmtId="0" fontId="151" fillId="3" borderId="109" xfId="40093" applyFont="true" applyBorder="true" applyAlignment="true">
      <alignment horizontal="center" vertical="center"/>
    </xf>
    <xf numFmtId="0" fontId="151" fillId="3" borderId="52" xfId="40094" applyFont="true" applyBorder="true" applyAlignment="true">
      <alignment horizontal="center" vertical="center"/>
    </xf>
    <xf numFmtId="0" fontId="151" fillId="3" borderId="96" xfId="40095" applyFont="true" applyBorder="true" applyAlignment="true">
      <alignment horizontal="center" vertical="center"/>
    </xf>
    <xf numFmtId="170" fontId="155" fillId="27" borderId="10" xfId="19344" applyNumberFormat="true" applyFont="true" applyFill="true" applyAlignment="true">
      <alignment horizontal="right" vertical="top"/>
    </xf>
    <xf numFmtId="0" fontId="151" fillId="3" borderId="109" xfId="40153" applyFont="true" applyBorder="true" applyAlignment="true">
      <alignment horizontal="center" vertical="center"/>
    </xf>
    <xf numFmtId="0" fontId="151" fillId="3" borderId="52" xfId="40154" applyFont="true" applyBorder="true" applyAlignment="true">
      <alignment horizontal="center" vertical="center"/>
    </xf>
    <xf numFmtId="0" fontId="151" fillId="3" borderId="96" xfId="40155" applyFont="true" applyBorder="true" applyAlignment="true">
      <alignment horizontal="center" vertical="center"/>
    </xf>
    <xf numFmtId="0" fontId="151" fillId="3" borderId="109" xfId="40213" applyFont="true" applyBorder="true" applyAlignment="true">
      <alignment horizontal="center" vertical="center"/>
    </xf>
    <xf numFmtId="0" fontId="151" fillId="3" borderId="52" xfId="40214" applyFont="true" applyBorder="true" applyAlignment="true">
      <alignment horizontal="center" vertical="center"/>
    </xf>
    <xf numFmtId="0" fontId="151" fillId="3" borderId="96" xfId="40215" applyFont="true" applyBorder="true" applyAlignment="true">
      <alignment horizontal="center" vertical="center"/>
    </xf>
    <xf numFmtId="0" fontId="151" fillId="3" borderId="109" xfId="40273" applyFont="true" applyBorder="true" applyAlignment="true">
      <alignment horizontal="center" vertical="center"/>
    </xf>
    <xf numFmtId="0" fontId="151" fillId="3" borderId="52" xfId="40274" applyFont="true" applyBorder="true" applyAlignment="true">
      <alignment horizontal="center" vertical="center"/>
    </xf>
    <xf numFmtId="0" fontId="151" fillId="3" borderId="96" xfId="40275" applyFont="true" applyBorder="true" applyAlignment="true">
      <alignment horizontal="center" vertical="center"/>
    </xf>
    <xf numFmtId="0" fontId="136" fillId="15" borderId="10" xfId="19344" applyFont="true" applyFill="true" applyAlignment="true">
      <alignment vertical="top"/>
    </xf>
    <xf numFmtId="0" fontId="136" fillId="0" borderId="10" xfId="19344" applyFont="true" applyFill="true" applyBorder="true" applyAlignment="true">
      <alignment vertical="top"/>
    </xf>
    <xf numFmtId="0" fontId="24" fillId="0" borderId="10" xfId="19344" applyFill="true" applyBorder="true" applyAlignment="true">
      <alignment vertical="top"/>
    </xf>
    <xf numFmtId="0" fontId="0" fillId="0" borderId="0" xfId="0" applyAlignment="true"/>
    <xf numFmtId="0" fontId="116" fillId="3" borderId="10" xfId="19344" applyFont="true" applyAlignment="true"/>
    <xf numFmtId="3" fontId="24" fillId="3" borderId="10" xfId="19344" applyNumberFormat="true" applyAlignment="true"/>
    <xf numFmtId="0" fontId="151" fillId="26" borderId="58" xfId="40532" applyFont="true" applyFill="true" applyBorder="true" applyAlignment="true">
      <alignment horizontal="left" vertical="center"/>
    </xf>
    <xf numFmtId="0" fontId="151" fillId="26" borderId="59" xfId="40538" applyFont="true" applyFill="true" applyBorder="true" applyAlignment="true">
      <alignment horizontal="left" vertical="center"/>
    </xf>
    <xf numFmtId="0" fontId="151" fillId="26" borderId="60" xfId="40544" applyFont="true" applyFill="true" applyBorder="true" applyAlignment="true">
      <alignment horizontal="left" vertical="center"/>
    </xf>
    <xf numFmtId="0" fontId="151" fillId="3" borderId="10" xfId="40088" applyFont="true" applyBorder="true" applyAlignment="true">
      <alignment horizontal="center" vertical="center"/>
    </xf>
    <xf numFmtId="0" fontId="151"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50" fillId="28" borderId="61" xfId="40112" applyNumberFormat="true" applyFont="true" applyFill="true" applyBorder="true" applyAlignment="true">
      <alignment horizontal="center" vertical="center"/>
    </xf>
    <xf numFmtId="168" fontId="150" fillId="28" borderId="62" xfId="40114" applyNumberFormat="true" applyFont="true" applyFill="true" applyBorder="true" applyAlignment="true">
      <alignment horizontal="center" vertical="center"/>
    </xf>
    <xf numFmtId="168" fontId="150" fillId="28" borderId="56" xfId="40124" applyNumberFormat="true" applyFont="true" applyFill="true" applyBorder="true" applyAlignment="true">
      <alignment horizontal="center" vertical="center"/>
    </xf>
    <xf numFmtId="168" fontId="150" fillId="28" borderId="64" xfId="40126" applyNumberFormat="true" applyFont="true" applyFill="true" applyBorder="true" applyAlignment="true">
      <alignment horizontal="center" vertical="center"/>
    </xf>
    <xf numFmtId="168" fontId="150" fillId="28" borderId="71" xfId="40244" applyNumberFormat="true" applyFont="true" applyFill="true" applyBorder="true" applyAlignment="true">
      <alignment horizontal="center" vertical="center"/>
    </xf>
    <xf numFmtId="168" fontId="150" fillId="28" borderId="72" xfId="40246" applyNumberFormat="true" applyFont="true" applyFill="true" applyBorder="true" applyAlignment="true">
      <alignment horizontal="center" vertical="center"/>
    </xf>
    <xf numFmtId="168" fontId="150" fillId="28" borderId="56" xfId="40244" applyNumberFormat="true" applyFont="true" applyFill="true" applyBorder="true" applyAlignment="true">
      <alignment horizontal="center" vertical="center"/>
    </xf>
    <xf numFmtId="168" fontId="150" fillId="28" borderId="64" xfId="40246" applyNumberFormat="true" applyFont="true" applyFill="true" applyBorder="true" applyAlignment="true">
      <alignment horizontal="center" vertical="center"/>
    </xf>
    <xf numFmtId="168" fontId="150" fillId="28" borderId="56" xfId="40304" applyNumberFormat="true" applyFont="true" applyFill="true" applyBorder="true" applyAlignment="true">
      <alignment horizontal="center" vertical="center"/>
    </xf>
    <xf numFmtId="168" fontId="150" fillId="28" borderId="64" xfId="40306" applyNumberFormat="true" applyFont="true" applyFill="true" applyBorder="true" applyAlignment="true">
      <alignment horizontal="center" vertical="center"/>
    </xf>
    <xf numFmtId="0" fontId="24" fillId="3" borderId="10" xfId="19344" applyAlignment="true">
      <alignment horizontal="center" vertical="center"/>
    </xf>
    <xf numFmtId="0" fontId="24" fillId="0" borderId="10" xfId="19344" applyFill="true" applyBorder="true" applyAlignment="true">
      <alignment horizontal="center" vertical="center"/>
    </xf>
    <xf numFmtId="0" fontId="0" fillId="0" borderId="11" xfId="0" applyFill="true" applyBorder="true" applyAlignment="true">
      <alignment vertical="center"/>
    </xf>
    <xf numFmtId="0" fontId="151" fillId="3" borderId="75" xfId="39979" applyFont="true" applyBorder="true" applyAlignment="true">
      <alignment horizontal="center" vertical="center" wrapText="true"/>
    </xf>
    <xf numFmtId="0" fontId="151" fillId="3" borderId="90" xfId="39981" applyFont="true" applyBorder="true" applyAlignment="true">
      <alignment horizontal="center" vertical="center" wrapText="true"/>
    </xf>
    <xf numFmtId="0" fontId="151" fillId="3" borderId="75" xfId="39980" applyFont="true" applyBorder="true" applyAlignment="true">
      <alignment horizontal="center" vertical="center" wrapText="true"/>
    </xf>
    <xf numFmtId="0" fontId="151" fillId="3" borderId="75" xfId="40039" applyFont="true" applyBorder="true" applyAlignment="true">
      <alignment horizontal="center" vertical="center" wrapText="true"/>
    </xf>
    <xf numFmtId="0" fontId="151" fillId="3" borderId="90" xfId="40041" applyFont="true" applyBorder="true" applyAlignment="true">
      <alignment horizontal="center" vertical="center" wrapText="true"/>
    </xf>
    <xf numFmtId="0" fontId="151" fillId="3" borderId="75" xfId="40099" applyFont="true" applyBorder="true" applyAlignment="true">
      <alignment horizontal="center" vertical="center" wrapText="true"/>
    </xf>
    <xf numFmtId="0" fontId="151" fillId="3" borderId="90" xfId="40101" applyFont="true" applyBorder="true" applyAlignment="true">
      <alignment horizontal="center" vertical="center" wrapText="true"/>
    </xf>
    <xf numFmtId="168" fontId="150" fillId="28" borderId="76" xfId="40111" applyNumberFormat="true" applyFont="true" applyFill="true" applyBorder="true" applyAlignment="true">
      <alignment horizontal="center" vertical="center"/>
    </xf>
    <xf numFmtId="168" fontId="150" fillId="28" borderId="91" xfId="40113" applyNumberFormat="true" applyFont="true" applyFill="true" applyBorder="true" applyAlignment="true">
      <alignment horizontal="center" vertical="center"/>
    </xf>
    <xf numFmtId="168" fontId="150" fillId="28" borderId="77" xfId="40123" applyNumberFormat="true" applyFont="true" applyFill="true" applyBorder="true" applyAlignment="true">
      <alignment horizontal="center" vertical="center"/>
    </xf>
    <xf numFmtId="168" fontId="150" fillId="28" borderId="92" xfId="40125" applyNumberFormat="true" applyFont="true" applyFill="true" applyBorder="true" applyAlignment="true">
      <alignment horizontal="center" vertical="center"/>
    </xf>
    <xf numFmtId="168" fontId="150" fillId="28" borderId="84" xfId="40123" applyNumberFormat="true" applyFont="true" applyFill="true" applyBorder="true" applyAlignment="true">
      <alignment horizontal="center" vertical="center"/>
    </xf>
    <xf numFmtId="168" fontId="150" fillId="28" borderId="85" xfId="40124" applyNumberFormat="true" applyFont="true" applyFill="true" applyBorder="true" applyAlignment="true">
      <alignment horizontal="center" vertical="center"/>
    </xf>
    <xf numFmtId="168" fontId="150" fillId="28" borderId="97" xfId="40125" applyNumberFormat="true" applyFont="true" applyFill="true" applyBorder="true" applyAlignment="true">
      <alignment horizontal="center" vertical="center"/>
    </xf>
    <xf numFmtId="0" fontId="151" fillId="3" borderId="75" xfId="40040" applyFont="true" applyBorder="true" applyAlignment="true">
      <alignment horizontal="center" vertical="center" wrapText="true"/>
    </xf>
    <xf numFmtId="0" fontId="151" fillId="3" borderId="75" xfId="40100" applyFont="true" applyBorder="true" applyAlignment="true">
      <alignment horizontal="center" vertical="center" wrapText="true"/>
    </xf>
    <xf numFmtId="168" fontId="150" fillId="28" borderId="76" xfId="40112" applyNumberFormat="true" applyFont="true" applyFill="true" applyBorder="true" applyAlignment="true">
      <alignment horizontal="center" vertical="center"/>
    </xf>
    <xf numFmtId="168" fontId="150" fillId="28" borderId="77" xfId="40124" applyNumberFormat="true" applyFont="true" applyFill="true" applyBorder="true" applyAlignment="true">
      <alignment horizontal="center" vertical="center"/>
    </xf>
    <xf numFmtId="168" fontId="150" fillId="28" borderId="84" xfId="40124" applyNumberFormat="true" applyFont="true" applyFill="true" applyBorder="true" applyAlignment="true">
      <alignment horizontal="center" vertical="center"/>
    </xf>
    <xf numFmtId="168" fontId="150" fillId="28" borderId="86" xfId="40126" applyNumberFormat="true" applyFont="true" applyFill="true" applyBorder="true" applyAlignment="true">
      <alignment horizontal="center" vertical="center"/>
    </xf>
    <xf numFmtId="0" fontId="151" fillId="3" borderId="75" xfId="40159" applyFont="true" applyBorder="true" applyAlignment="true">
      <alignment horizontal="center" vertical="center" wrapText="true"/>
    </xf>
    <xf numFmtId="0" fontId="151" fillId="3" borderId="90" xfId="40161" applyFont="true" applyBorder="true" applyAlignment="true">
      <alignment horizontal="center" vertical="center" wrapText="true"/>
    </xf>
    <xf numFmtId="0" fontId="151" fillId="3" borderId="75" xfId="40160" applyFont="true" applyBorder="true" applyAlignment="true">
      <alignment horizontal="center" vertical="center" wrapText="true"/>
    </xf>
    <xf numFmtId="0" fontId="151" fillId="3" borderId="75" xfId="40219" applyFont="true" applyBorder="true" applyAlignment="true">
      <alignment horizontal="center" vertical="center" wrapText="true"/>
    </xf>
    <xf numFmtId="0" fontId="151" fillId="3" borderId="90" xfId="40221" applyFont="true" applyBorder="true" applyAlignment="true">
      <alignment horizontal="center" vertical="center" wrapText="true"/>
    </xf>
    <xf numFmtId="168" fontId="150" fillId="28" borderId="81" xfId="40243" applyNumberFormat="true" applyFont="true" applyFill="true" applyBorder="true" applyAlignment="true">
      <alignment horizontal="center" vertical="center"/>
    </xf>
    <xf numFmtId="168" fontId="150" fillId="28" borderId="98" xfId="40245" applyNumberFormat="true" applyFont="true" applyFill="true" applyBorder="true" applyAlignment="true">
      <alignment horizontal="center" vertical="center"/>
    </xf>
    <xf numFmtId="168" fontId="150" fillId="28" borderId="77" xfId="40243" applyNumberFormat="true" applyFont="true" applyFill="true" applyBorder="true" applyAlignment="true">
      <alignment horizontal="center" vertical="center"/>
    </xf>
    <xf numFmtId="168" fontId="150" fillId="28" borderId="92" xfId="40245" applyNumberFormat="true" applyFont="true" applyFill="true" applyBorder="true" applyAlignment="true">
      <alignment horizontal="center" vertical="center"/>
    </xf>
    <xf numFmtId="0" fontId="151" fillId="3" borderId="75" xfId="40279" applyFont="true" applyBorder="true" applyAlignment="true">
      <alignment horizontal="center" vertical="center" wrapText="true"/>
    </xf>
    <xf numFmtId="0" fontId="151" fillId="3" borderId="90" xfId="40281" applyFont="true" applyBorder="true" applyAlignment="true">
      <alignment horizontal="center" vertical="center" wrapText="true"/>
    </xf>
    <xf numFmtId="168" fontId="150" fillId="28" borderId="77" xfId="40303" applyNumberFormat="true" applyFont="true" applyFill="true" applyBorder="true" applyAlignment="true">
      <alignment horizontal="center" vertical="center"/>
    </xf>
    <xf numFmtId="168" fontId="150" fillId="28" borderId="92" xfId="40305" applyNumberFormat="true" applyFont="true" applyFill="true" applyBorder="true" applyAlignment="true">
      <alignment horizontal="center" vertical="center"/>
    </xf>
    <xf numFmtId="168" fontId="150" fillId="28" borderId="84" xfId="40303" applyNumberFormat="true" applyFont="true" applyFill="true" applyBorder="true" applyAlignment="true">
      <alignment horizontal="center" vertical="center"/>
    </xf>
    <xf numFmtId="168" fontId="150" fillId="28" borderId="85" xfId="40304" applyNumberFormat="true" applyFont="true" applyFill="true" applyBorder="true" applyAlignment="true">
      <alignment horizontal="center" vertical="center"/>
    </xf>
    <xf numFmtId="168" fontId="150" fillId="28" borderId="97" xfId="40305" applyNumberFormat="true" applyFont="true" applyFill="true" applyBorder="true" applyAlignment="true">
      <alignment horizontal="center" vertical="center"/>
    </xf>
    <xf numFmtId="0" fontId="151" fillId="3" borderId="75" xfId="40220" applyFont="true" applyBorder="true" applyAlignment="true">
      <alignment horizontal="center" vertical="center" wrapText="true"/>
    </xf>
    <xf numFmtId="168" fontId="150" fillId="28" borderId="81" xfId="40244" applyNumberFormat="true" applyFont="true" applyFill="true" applyBorder="true" applyAlignment="true">
      <alignment horizontal="center" vertical="center"/>
    </xf>
    <xf numFmtId="168" fontId="150" fillId="28" borderId="77" xfId="40244" applyNumberFormat="true" applyFont="true" applyFill="true" applyBorder="true" applyAlignment="true">
      <alignment horizontal="center" vertical="center"/>
    </xf>
    <xf numFmtId="0" fontId="151" fillId="3" borderId="75" xfId="40280" applyFont="true" applyBorder="true" applyAlignment="true">
      <alignment horizontal="center" vertical="center" wrapText="true"/>
    </xf>
    <xf numFmtId="168" fontId="150" fillId="28" borderId="77" xfId="40304" applyNumberFormat="true" applyFont="true" applyFill="true" applyBorder="true" applyAlignment="true">
      <alignment horizontal="center" vertical="center"/>
    </xf>
    <xf numFmtId="168" fontId="150" fillId="28" borderId="84" xfId="40304" applyNumberFormat="true" applyFont="true" applyFill="true" applyBorder="true" applyAlignment="true">
      <alignment horizontal="center" vertical="center"/>
    </xf>
    <xf numFmtId="168" fontId="150" fillId="28" borderId="84" xfId="40244" applyNumberFormat="true" applyFont="true" applyFill="true" applyBorder="true" applyAlignment="true">
      <alignment horizontal="center" vertical="center"/>
    </xf>
    <xf numFmtId="168" fontId="150" fillId="28" borderId="85" xfId="40244" applyNumberFormat="true" applyFont="true" applyFill="true" applyBorder="true" applyAlignment="true">
      <alignment horizontal="center" vertical="center"/>
    </xf>
    <xf numFmtId="168" fontId="150" fillId="28" borderId="86" xfId="40246" applyNumberFormat="true" applyFont="true" applyFill="true" applyBorder="true" applyAlignment="true">
      <alignment horizontal="center" vertical="center"/>
    </xf>
    <xf numFmtId="168" fontId="150" fillId="28" borderId="97" xfId="40245" applyNumberFormat="true" applyFont="true" applyFill="true" applyBorder="true" applyAlignment="true">
      <alignment horizontal="center" vertical="center"/>
    </xf>
    <xf numFmtId="168" fontId="150" fillId="28" borderId="84" xfId="40243" applyNumberFormat="true" applyFont="true" applyFill="true" applyBorder="true" applyAlignment="true">
      <alignment horizontal="center" vertical="center"/>
    </xf>
    <xf numFmtId="168" fontId="150" fillId="28" borderId="86" xfId="40306" applyNumberFormat="true" applyFont="true" applyFill="true" applyBorder="true" applyAlignment="true">
      <alignment horizontal="center" vertical="center"/>
    </xf>
    <xf numFmtId="0" fontId="151" fillId="3" borderId="75" xfId="40339" applyFont="true" applyBorder="true" applyAlignment="true">
      <alignment horizontal="center" vertical="center" wrapText="true"/>
    </xf>
    <xf numFmtId="0" fontId="151" fillId="3" borderId="90" xfId="40341" applyFont="true" applyBorder="true" applyAlignment="true">
      <alignment horizontal="center" vertical="center" wrapText="true"/>
    </xf>
    <xf numFmtId="0" fontId="151" fillId="3" borderId="75" xfId="40340" applyFont="true" applyBorder="true" applyAlignment="true">
      <alignment horizontal="center" vertical="center" wrapText="true"/>
    </xf>
    <xf numFmtId="0" fontId="151" fillId="3" borderId="75" xfId="40407" applyFont="true" applyBorder="true" applyAlignment="true">
      <alignment horizontal="center" vertical="center" wrapText="true"/>
    </xf>
    <xf numFmtId="0" fontId="151" fillId="3" borderId="90" xfId="40409" applyFont="true" applyBorder="true" applyAlignment="true">
      <alignment horizontal="center" vertical="center" wrapText="true"/>
    </xf>
    <xf numFmtId="0" fontId="151" fillId="3" borderId="75" xfId="40408" applyFont="true" applyBorder="true" applyAlignment="true">
      <alignment horizontal="center" vertical="center" wrapText="true"/>
    </xf>
    <xf numFmtId="168" fontId="115" fillId="28" borderId="76" xfId="40171" applyNumberFormat="true" applyFont="true" applyFill="true" applyBorder="true" applyAlignment="true">
      <alignment horizontal="center" vertical="center"/>
    </xf>
    <xf numFmtId="168" fontId="115" fillId="28" borderId="77" xfId="40183" applyNumberFormat="true" applyFont="true" applyFill="true" applyBorder="true" applyAlignment="true">
      <alignment horizontal="center" vertical="center"/>
    </xf>
    <xf numFmtId="168" fontId="115" fillId="28" borderId="76" xfId="40291" applyNumberFormat="true" applyFont="true" applyFill="true" applyBorder="true" applyAlignment="true">
      <alignment horizontal="center" vertical="center"/>
    </xf>
    <xf numFmtId="168" fontId="115" fillId="28" borderId="77" xfId="40303" applyNumberFormat="true" applyFont="true" applyFill="true" applyBorder="true" applyAlignment="true">
      <alignment horizontal="center" vertical="center"/>
    </xf>
    <xf numFmtId="168" fontId="115" fillId="28" borderId="61" xfId="40172" applyNumberFormat="true" applyFont="true" applyFill="true" applyBorder="true" applyAlignment="true">
      <alignment horizontal="center" vertical="center"/>
    </xf>
    <xf numFmtId="168" fontId="115" fillId="28" borderId="56" xfId="40184" applyNumberFormat="true" applyFont="true" applyFill="true" applyBorder="true" applyAlignment="true">
      <alignment horizontal="center" vertical="center"/>
    </xf>
    <xf numFmtId="168" fontId="115" fillId="28" borderId="61" xfId="40292" applyNumberFormat="true" applyFont="true" applyFill="true" applyBorder="true" applyAlignment="true">
      <alignment horizontal="center" vertical="center"/>
    </xf>
    <xf numFmtId="168" fontId="115" fillId="28" borderId="56" xfId="40304" applyNumberFormat="true" applyFont="true" applyFill="true" applyBorder="true" applyAlignment="true">
      <alignment horizontal="center" vertical="center"/>
    </xf>
    <xf numFmtId="168" fontId="115" fillId="28" borderId="91" xfId="40173" applyNumberFormat="true" applyFont="true" applyFill="true" applyBorder="true" applyAlignment="true">
      <alignment horizontal="center" vertical="center"/>
    </xf>
    <xf numFmtId="168" fontId="115" fillId="28" borderId="92" xfId="40185" applyNumberFormat="true" applyFont="true" applyFill="true" applyBorder="true" applyAlignment="true">
      <alignment horizontal="center" vertical="center"/>
    </xf>
    <xf numFmtId="168" fontId="115" fillId="28" borderId="91" xfId="40293" applyNumberFormat="true" applyFont="true" applyFill="true" applyBorder="true" applyAlignment="true">
      <alignment horizontal="center" vertical="center"/>
    </xf>
    <xf numFmtId="168" fontId="115" fillId="28" borderId="92" xfId="40305" applyNumberFormat="true" applyFont="true" applyFill="true" applyBorder="true" applyAlignment="true">
      <alignment horizontal="center" vertical="center"/>
    </xf>
    <xf numFmtId="168" fontId="115" fillId="28" borderId="76" xfId="40172" applyNumberFormat="true" applyFont="true" applyFill="true" applyBorder="true" applyAlignment="true">
      <alignment horizontal="center" vertical="center"/>
    </xf>
    <xf numFmtId="168" fontId="115" fillId="28" borderId="77" xfId="40184" applyNumberFormat="true" applyFont="true" applyFill="true" applyBorder="true" applyAlignment="true">
      <alignment horizontal="center" vertical="center"/>
    </xf>
    <xf numFmtId="168" fontId="115" fillId="28" borderId="76" xfId="40292" applyNumberFormat="true" applyFont="true" applyFill="true" applyBorder="true" applyAlignment="true">
      <alignment horizontal="center" vertical="center"/>
    </xf>
    <xf numFmtId="168" fontId="115" fillId="28" borderId="77" xfId="40304" applyNumberFormat="true" applyFont="true" applyFill="true" applyBorder="true" applyAlignment="true">
      <alignment horizontal="center" vertical="center"/>
    </xf>
    <xf numFmtId="168" fontId="115" fillId="28" borderId="62" xfId="40174" applyNumberFormat="true" applyFont="true" applyFill="true" applyBorder="true" applyAlignment="true">
      <alignment horizontal="center" vertical="center"/>
    </xf>
    <xf numFmtId="168" fontId="115" fillId="28" borderId="64" xfId="40186" applyNumberFormat="true" applyFont="true" applyFill="true" applyBorder="true" applyAlignment="true">
      <alignment horizontal="center" vertical="center"/>
    </xf>
    <xf numFmtId="168" fontId="115" fillId="28" borderId="62" xfId="40294" applyNumberFormat="true" applyFont="true" applyFill="true" applyBorder="true" applyAlignment="true">
      <alignment horizontal="center" vertical="center"/>
    </xf>
    <xf numFmtId="168" fontId="115" fillId="28" borderId="64" xfId="40306" applyNumberFormat="true" applyFont="true" applyFill="true" applyBorder="true" applyAlignment="true">
      <alignment horizontal="center" vertical="center"/>
    </xf>
    <xf numFmtId="0" fontId="24" fillId="27" borderId="10" xfId="19344" applyFill="true" applyAlignment="true">
      <alignment horizontal="center" wrapText="true"/>
    </xf>
    <xf numFmtId="0" fontId="176" fillId="27" borderId="10" xfId="19344" applyFont="true" applyFill="true" applyAlignment="true">
      <alignment horizontal="center" wrapText="true"/>
    </xf>
    <xf numFmtId="0" fontId="177" fillId="27" borderId="10" xfId="19344" applyFont="true" applyFill="true" applyAlignment="true">
      <alignment horizontal="center" wrapText="true"/>
    </xf>
    <xf numFmtId="0" fontId="24" fillId="3" borderId="10" xfId="19344" applyAlignment="true">
      <alignment wrapText="true"/>
    </xf>
    <xf numFmtId="0" fontId="24" fillId="3" borderId="10" xfId="19344" applyAlignment="true">
      <alignment wrapText="true"/>
    </xf>
    <xf numFmtId="0" fontId="151" fillId="26" borderId="59" xfId="40241" applyFont="true" applyFill="true" applyBorder="true" applyAlignment="true">
      <alignment horizontal="left" vertical="center" wrapText="true"/>
    </xf>
    <xf numFmtId="0" fontId="164" fillId="27" borderId="3" xfId="19344" applyFont="true" applyFill="true" applyBorder="true" applyAlignment="true"/>
    <xf numFmtId="0" fontId="165" fillId="27" borderId="3" xfId="19344" applyFont="true" applyFill="true" applyBorder="true" applyAlignment="true"/>
    <xf numFmtId="0" fontId="151" fillId="26" borderId="59" xfId="40301" applyFont="true" applyFill="true" applyBorder="true" applyAlignment="true">
      <alignment horizontal="left" vertical="center" wrapText="true"/>
    </xf>
    <xf numFmtId="0" fontId="24" fillId="3" borderId="10" xfId="19344"/>
    <xf numFmtId="0" fontId="24" fillId="15" borderId="10" xfId="19344" applyFill="true"/>
    <xf numFmtId="0" fontId="24" fillId="27" borderId="10" xfId="19344" applyFill="true" applyAlignment="true">
      <alignment horizontal="center" vertical="center"/>
    </xf>
    <xf numFmtId="0" fontId="151" fillId="3" borderId="57" xfId="45130" applyFont="true" applyBorder="true" applyAlignment="true">
      <alignment horizontal="center" wrapText="true"/>
    </xf>
    <xf numFmtId="0" fontId="151" fillId="26" borderId="58" xfId="45131" applyFont="true" applyFill="true" applyBorder="true" applyAlignment="true">
      <alignment horizontal="left" vertical="top" wrapText="true"/>
    </xf>
    <xf numFmtId="0" fontId="151" fillId="26" borderId="58" xfId="45132" applyFont="true" applyFill="true" applyBorder="true" applyAlignment="true">
      <alignment horizontal="left" vertical="top" wrapText="true"/>
    </xf>
    <xf numFmtId="168" fontId="150" fillId="3" borderId="58" xfId="45133" applyNumberFormat="true" applyFont="true" applyBorder="true" applyAlignment="true">
      <alignment horizontal="right" vertical="top"/>
    </xf>
    <xf numFmtId="0" fontId="151" fillId="26" borderId="59" xfId="45134" applyFont="true" applyFill="true" applyBorder="true" applyAlignment="true">
      <alignment horizontal="left" vertical="top" wrapText="true"/>
    </xf>
    <xf numFmtId="0" fontId="151" fillId="26" borderId="59" xfId="45135" applyFont="true" applyFill="true" applyBorder="true" applyAlignment="true">
      <alignment horizontal="left" vertical="top" wrapText="true"/>
    </xf>
    <xf numFmtId="168" fontId="150" fillId="3" borderId="59" xfId="45136" applyNumberFormat="true" applyFont="true" applyBorder="true" applyAlignment="true">
      <alignment horizontal="right" vertical="top"/>
    </xf>
    <xf numFmtId="0" fontId="151" fillId="26" borderId="60" xfId="45138" applyFont="true" applyFill="true" applyBorder="true" applyAlignment="true">
      <alignment horizontal="left" vertical="top" wrapText="true"/>
    </xf>
    <xf numFmtId="168" fontId="150" fillId="3" borderId="60" xfId="45139" applyNumberFormat="true" applyFont="true" applyBorder="true" applyAlignment="true">
      <alignment horizontal="right" vertical="top"/>
    </xf>
    <xf numFmtId="0" fontId="179" fillId="15" borderId="10" xfId="19444" applyFont="true" applyFill="true" applyAlignment="true">
      <alignment horizontal="center" vertical="center" wrapText="true"/>
    </xf>
    <xf numFmtId="0" fontId="179" fillId="15" borderId="10" xfId="19442" applyFont="true" applyFill="true" applyAlignment="true">
      <alignment horizontal="center" vertical="center"/>
    </xf>
    <xf numFmtId="0" fontId="179" fillId="15" borderId="10" xfId="19443" applyFont="true" applyFill="true" applyAlignment="true">
      <alignment horizontal="center" vertical="center" wrapText="true"/>
    </xf>
    <xf numFmtId="0" fontId="179" fillId="15" borderId="10" xfId="19466" applyFont="true" applyFill="true" applyAlignment="true">
      <alignment horizontal="center" vertical="center" wrapText="true"/>
    </xf>
    <xf numFmtId="0" fontId="179" fillId="15" borderId="10" xfId="19464" applyFont="true" applyFill="true" applyAlignment="true">
      <alignment horizontal="center" vertical="center"/>
    </xf>
    <xf numFmtId="0" fontId="179" fillId="15" borderId="10" xfId="19464" applyFont="true" applyFill="true" applyAlignment="true">
      <alignment horizontal="center" vertical="center" wrapText="true"/>
    </xf>
    <xf numFmtId="0" fontId="179" fillId="15" borderId="10" xfId="19465" applyFont="true" applyFill="true" applyAlignment="true">
      <alignment horizontal="center" vertical="center" wrapText="true"/>
    </xf>
    <xf numFmtId="0" fontId="24" fillId="15" borderId="10" xfId="19344" applyFill="true" applyAlignment="true">
      <alignment wrapText="true"/>
    </xf>
    <xf numFmtId="0" fontId="151" fillId="3" borderId="10" xfId="45143" applyFont="true" applyAlignment="true">
      <alignment horizontal="center" wrapText="true"/>
    </xf>
    <xf numFmtId="0" fontId="151" fillId="3" borderId="10" xfId="45144" applyFont="true" applyAlignment="true">
      <alignment horizontal="center" wrapText="true"/>
    </xf>
    <xf numFmtId="0" fontId="151" fillId="3" borderId="10" xfId="45145" applyFont="true" applyAlignment="true">
      <alignment horizontal="center" wrapText="true"/>
    </xf>
    <xf numFmtId="0" fontId="151" fillId="3" borderId="57" xfId="45146" applyFont="true" applyBorder="true" applyAlignment="true">
      <alignment horizontal="center"/>
    </xf>
    <xf numFmtId="0" fontId="151" fillId="3" borderId="57" xfId="45147" applyFont="true" applyBorder="true" applyAlignment="true">
      <alignment horizontal="center"/>
    </xf>
    <xf numFmtId="0" fontId="151" fillId="3" borderId="57" xfId="45148" applyFont="true" applyBorder="true" applyAlignment="true">
      <alignment horizontal="center"/>
    </xf>
    <xf numFmtId="0" fontId="151" fillId="3" borderId="57" xfId="45404" applyFont="true" applyBorder="true" applyAlignment="true">
      <alignment horizontal="center" wrapText="true"/>
    </xf>
    <xf numFmtId="0" fontId="151" fillId="26" borderId="58" xfId="45405" applyFont="true" applyFill="true" applyBorder="true" applyAlignment="true">
      <alignment horizontal="left" vertical="top" wrapText="true"/>
    </xf>
    <xf numFmtId="0" fontId="151" fillId="26" borderId="58" xfId="45406" applyFont="true" applyFill="true" applyBorder="true" applyAlignment="true">
      <alignment horizontal="left" vertical="top" wrapText="true"/>
    </xf>
    <xf numFmtId="168" fontId="150" fillId="3" borderId="58" xfId="45407" applyNumberFormat="true" applyFont="true" applyBorder="true" applyAlignment="true">
      <alignment horizontal="right" vertical="top"/>
    </xf>
    <xf numFmtId="0" fontId="151" fillId="26" borderId="59" xfId="45408" applyFont="true" applyFill="true" applyBorder="true" applyAlignment="true">
      <alignment horizontal="left" vertical="top" wrapText="true"/>
    </xf>
    <xf numFmtId="0" fontId="151" fillId="26" borderId="59" xfId="45409" applyFont="true" applyFill="true" applyBorder="true" applyAlignment="true">
      <alignment horizontal="left" vertical="top" wrapText="true"/>
    </xf>
    <xf numFmtId="168" fontId="150" fillId="3" borderId="59" xfId="45410" applyNumberFormat="true" applyFont="true" applyBorder="true" applyAlignment="true">
      <alignment horizontal="right" vertical="top"/>
    </xf>
    <xf numFmtId="0" fontId="151" fillId="26" borderId="60" xfId="45412" applyFont="true" applyFill="true" applyBorder="true" applyAlignment="true">
      <alignment horizontal="left" vertical="top" wrapText="true"/>
    </xf>
    <xf numFmtId="168" fontId="150" fillId="3" borderId="60" xfId="45413" applyNumberFormat="true" applyFont="true" applyBorder="true" applyAlignment="true">
      <alignment horizontal="right" vertical="top"/>
    </xf>
    <xf numFmtId="0" fontId="151" fillId="3" borderId="10" xfId="45417" applyFont="true" applyAlignment="true">
      <alignment horizontal="center" wrapText="true"/>
    </xf>
    <xf numFmtId="0" fontId="151" fillId="3" borderId="10" xfId="45418" applyFont="true" applyAlignment="true">
      <alignment horizontal="center" wrapText="true"/>
    </xf>
    <xf numFmtId="0" fontId="151" fillId="3" borderId="10" xfId="45419" applyFont="true" applyAlignment="true">
      <alignment horizontal="center" wrapText="true"/>
    </xf>
    <xf numFmtId="0" fontId="151" fillId="3" borderId="57" xfId="45420" applyFont="true" applyBorder="true" applyAlignment="true">
      <alignment horizontal="center"/>
    </xf>
    <xf numFmtId="0" fontId="151" fillId="3" borderId="57" xfId="45421" applyFont="true" applyBorder="true" applyAlignment="true">
      <alignment horizontal="center"/>
    </xf>
    <xf numFmtId="0" fontId="151" fillId="3" borderId="57" xfId="45422" applyFont="true" applyBorder="true" applyAlignment="true">
      <alignment horizontal="center"/>
    </xf>
    <xf numFmtId="0" fontId="24" fillId="15" borderId="10" xfId="19344" applyFill="true" applyAlignment="true">
      <alignment vertical="center"/>
    </xf>
    <xf numFmtId="0" fontId="24" fillId="15" borderId="10" xfId="19344" applyFill="true" applyAlignment="true">
      <alignment vertical="center" wrapText="true"/>
    </xf>
    <xf numFmtId="0" fontId="151" fillId="3" borderId="57" xfId="45674" applyFont="true" applyBorder="true" applyAlignment="true">
      <alignment horizontal="center" wrapText="true"/>
    </xf>
    <xf numFmtId="0" fontId="151" fillId="26" borderId="58" xfId="45675" applyFont="true" applyFill="true" applyBorder="true" applyAlignment="true">
      <alignment horizontal="left" vertical="top" wrapText="true"/>
    </xf>
    <xf numFmtId="0" fontId="151" fillId="26" borderId="58" xfId="45676" applyFont="true" applyFill="true" applyBorder="true" applyAlignment="true">
      <alignment horizontal="left" vertical="top" wrapText="true"/>
    </xf>
    <xf numFmtId="168" fontId="150" fillId="3" borderId="58" xfId="45677" applyNumberFormat="true" applyFont="true" applyBorder="true" applyAlignment="true">
      <alignment horizontal="right" vertical="top"/>
    </xf>
    <xf numFmtId="0" fontId="151" fillId="26" borderId="59" xfId="45678" applyFont="true" applyFill="true" applyBorder="true" applyAlignment="true">
      <alignment horizontal="left" vertical="top" wrapText="true"/>
    </xf>
    <xf numFmtId="0" fontId="151" fillId="26" borderId="59" xfId="45679" applyFont="true" applyFill="true" applyBorder="true" applyAlignment="true">
      <alignment horizontal="left" vertical="top" wrapText="true"/>
    </xf>
    <xf numFmtId="168" fontId="150" fillId="3" borderId="59" xfId="45680" applyNumberFormat="true" applyFont="true" applyBorder="true" applyAlignment="true">
      <alignment horizontal="right" vertical="top"/>
    </xf>
    <xf numFmtId="0" fontId="151" fillId="26" borderId="60" xfId="45682" applyFont="true" applyFill="true" applyBorder="true" applyAlignment="true">
      <alignment horizontal="left" vertical="top" wrapText="true"/>
    </xf>
    <xf numFmtId="168" fontId="150" fillId="3" borderId="60" xfId="45683" applyNumberFormat="true" applyFont="true" applyBorder="true" applyAlignment="true">
      <alignment horizontal="right" vertical="top"/>
    </xf>
    <xf numFmtId="0" fontId="151" fillId="3" borderId="10" xfId="45690" applyFont="true" applyAlignment="true">
      <alignment horizontal="center" wrapText="true"/>
    </xf>
    <xf numFmtId="0" fontId="151" fillId="3" borderId="10" xfId="45691" applyFont="true" applyAlignment="true">
      <alignment horizontal="center" wrapText="true"/>
    </xf>
    <xf numFmtId="0" fontId="151" fillId="3" borderId="10" xfId="45692" applyFont="true" applyAlignment="true">
      <alignment horizontal="center" wrapText="true"/>
    </xf>
    <xf numFmtId="0" fontId="151" fillId="3" borderId="57" xfId="45693" applyFont="true" applyBorder="true" applyAlignment="true">
      <alignment horizontal="center"/>
    </xf>
    <xf numFmtId="0" fontId="151" fillId="3" borderId="57" xfId="45694" applyFont="true" applyBorder="true" applyAlignment="true">
      <alignment horizontal="center"/>
    </xf>
    <xf numFmtId="0" fontId="151" fillId="3" borderId="57" xfId="45695" applyFont="true" applyBorder="true" applyAlignment="true">
      <alignment horizontal="center"/>
    </xf>
    <xf numFmtId="0" fontId="151" fillId="3" borderId="57" xfId="45969" applyFont="true" applyBorder="true" applyAlignment="true">
      <alignment horizontal="center" wrapText="true"/>
    </xf>
    <xf numFmtId="0" fontId="151" fillId="26" borderId="58" xfId="45970" applyFont="true" applyFill="true" applyBorder="true" applyAlignment="true">
      <alignment horizontal="left" vertical="top" wrapText="true"/>
    </xf>
    <xf numFmtId="0" fontId="151" fillId="26" borderId="58" xfId="45971" applyFont="true" applyFill="true" applyBorder="true" applyAlignment="true">
      <alignment horizontal="left" vertical="top" wrapText="true"/>
    </xf>
    <xf numFmtId="168" fontId="150" fillId="3" borderId="58" xfId="45972" applyNumberFormat="true" applyFont="true" applyBorder="true" applyAlignment="true">
      <alignment horizontal="right" vertical="top"/>
    </xf>
    <xf numFmtId="0" fontId="151" fillId="26" borderId="59" xfId="45973" applyFont="true" applyFill="true" applyBorder="true" applyAlignment="true">
      <alignment horizontal="left" vertical="top" wrapText="true"/>
    </xf>
    <xf numFmtId="0" fontId="151" fillId="26" borderId="59" xfId="45974" applyFont="true" applyFill="true" applyBorder="true" applyAlignment="true">
      <alignment horizontal="left" vertical="top" wrapText="true"/>
    </xf>
    <xf numFmtId="168" fontId="150" fillId="3" borderId="59" xfId="45975" applyNumberFormat="true" applyFont="true" applyBorder="true" applyAlignment="true">
      <alignment horizontal="right" vertical="top"/>
    </xf>
    <xf numFmtId="0" fontId="151" fillId="26" borderId="60" xfId="45977" applyFont="true" applyFill="true" applyBorder="true" applyAlignment="true">
      <alignment horizontal="left" vertical="top" wrapText="true"/>
    </xf>
    <xf numFmtId="168" fontId="150" fillId="3" borderId="60" xfId="45978" applyNumberFormat="true" applyFont="true" applyBorder="true" applyAlignment="true">
      <alignment horizontal="right" vertical="top"/>
    </xf>
    <xf numFmtId="0" fontId="151" fillId="3" borderId="10" xfId="45982" applyFont="true" applyAlignment="true">
      <alignment horizontal="center" wrapText="true"/>
    </xf>
    <xf numFmtId="0" fontId="151" fillId="3" borderId="10" xfId="45983" applyFont="true" applyAlignment="true">
      <alignment horizontal="center" wrapText="true"/>
    </xf>
    <xf numFmtId="0" fontId="151" fillId="3" borderId="10" xfId="45984" applyFont="true" applyAlignment="true">
      <alignment horizontal="center" wrapText="true"/>
    </xf>
    <xf numFmtId="0" fontId="151" fillId="3" borderId="57" xfId="45985" applyFont="true" applyBorder="true" applyAlignment="true">
      <alignment horizontal="center"/>
    </xf>
    <xf numFmtId="0" fontId="151" fillId="3" borderId="57" xfId="45986" applyFont="true" applyBorder="true" applyAlignment="true">
      <alignment horizontal="center"/>
    </xf>
    <xf numFmtId="0" fontId="151" fillId="3" borderId="57" xfId="45987" applyFont="true" applyBorder="true" applyAlignment="true">
      <alignment horizontal="center"/>
    </xf>
    <xf numFmtId="164" fontId="115" fillId="3" borderId="27" xfId="19344" applyNumberFormat="true" applyFont="true" applyBorder="true" applyAlignment="true" applyProtection="true">
      <alignment horizontal="center"/>
      <protection locked="false"/>
    </xf>
    <xf numFmtId="1" fontId="115" fillId="3" borderId="28" xfId="19344" applyNumberFormat="true" applyFont="true" applyBorder="true" applyAlignment="true" applyProtection="true">
      <alignment horizontal="center"/>
      <protection locked="false"/>
    </xf>
    <xf numFmtId="164" fontId="115" fillId="3" borderId="30" xfId="19344" applyNumberFormat="true" applyFont="true" applyBorder="true" applyAlignment="true" applyProtection="true">
      <alignment horizontal="center"/>
      <protection locked="false"/>
    </xf>
    <xf numFmtId="1" fontId="115" fillId="3" borderId="31" xfId="19344" applyNumberFormat="true" applyFont="true" applyBorder="true" applyAlignment="true" applyProtection="true">
      <alignment horizontal="center"/>
      <protection locked="false"/>
    </xf>
    <xf numFmtId="164" fontId="115" fillId="3" borderId="33" xfId="19344" applyNumberFormat="true" applyFont="true" applyBorder="true" applyAlignment="true" applyProtection="true">
      <alignment horizontal="center"/>
      <protection locked="false"/>
    </xf>
    <xf numFmtId="1" fontId="115" fillId="3" borderId="34" xfId="19344" applyNumberFormat="true" applyFont="true" applyBorder="true" applyAlignment="true" applyProtection="true">
      <alignment horizontal="center"/>
      <protection locked="false"/>
    </xf>
    <xf numFmtId="0" fontId="151" fillId="3" borderId="57" xfId="45157" applyFont="true" applyBorder="true" applyAlignment="true">
      <alignment horizontal="right" vertical="top" wrapText="true"/>
    </xf>
    <xf numFmtId="0" fontId="151" fillId="3" borderId="57" xfId="45158" applyFont="true" applyBorder="true" applyAlignment="true">
      <alignment horizontal="right" vertical="top" wrapText="true"/>
    </xf>
    <xf numFmtId="0" fontId="151" fillId="3" borderId="57" xfId="45160" applyFont="true" applyBorder="true" applyAlignment="true">
      <alignment horizontal="right" vertical="top" wrapText="true"/>
    </xf>
    <xf numFmtId="0" fontId="151" fillId="3" borderId="117" xfId="45167" applyFont="true" applyBorder="true" applyAlignment="true">
      <alignment horizontal="right" vertical="top" wrapText="true"/>
    </xf>
    <xf numFmtId="0" fontId="151" fillId="3" borderId="54" xfId="45168" applyFont="true" applyBorder="true" applyAlignment="true">
      <alignment horizontal="right" vertical="top" wrapText="true"/>
    </xf>
    <xf numFmtId="0" fontId="151" fillId="3" borderId="55" xfId="45169" applyFont="true" applyBorder="true" applyAlignment="true">
      <alignment horizontal="right" vertical="top" wrapText="true"/>
    </xf>
    <xf numFmtId="0" fontId="151" fillId="3" borderId="117" xfId="45170" applyFont="true" applyBorder="true" applyAlignment="true">
      <alignment horizontal="right" vertical="top" wrapText="true"/>
    </xf>
    <xf numFmtId="0" fontId="151" fillId="3" borderId="54" xfId="45171" applyFont="true" applyBorder="true" applyAlignment="true">
      <alignment horizontal="right" vertical="top" wrapText="true"/>
    </xf>
    <xf numFmtId="0" fontId="151" fillId="3" borderId="55" xfId="45172" applyFont="true" applyBorder="true" applyAlignment="true">
      <alignment horizontal="right" vertical="top" wrapText="true"/>
    </xf>
    <xf numFmtId="0" fontId="151" fillId="3" borderId="10" xfId="45144" applyFont="true" applyAlignment="true">
      <alignment horizontal="right" vertical="top" wrapText="true"/>
    </xf>
    <xf numFmtId="0" fontId="151" fillId="3" borderId="10" xfId="45145" applyFont="true" applyAlignment="true">
      <alignment horizontal="right" vertical="top" wrapText="true"/>
    </xf>
    <xf numFmtId="0" fontId="151" fillId="3" borderId="117" xfId="45182" applyFont="true" applyBorder="true" applyAlignment="true">
      <alignment horizontal="right" vertical="top" wrapText="true"/>
    </xf>
    <xf numFmtId="0" fontId="151" fillId="3" borderId="54" xfId="45183" applyFont="true" applyBorder="true" applyAlignment="true">
      <alignment horizontal="right" vertical="top" wrapText="true"/>
    </xf>
    <xf numFmtId="0" fontId="151" fillId="3" borderId="55" xfId="45184" applyFont="true" applyBorder="true" applyAlignment="true">
      <alignment horizontal="right" vertical="top" wrapText="true"/>
    </xf>
    <xf numFmtId="0" fontId="151" fillId="3" borderId="10" xfId="45143" applyFont="true" applyAlignment="true">
      <alignment horizontal="right" vertical="top" wrapText="true"/>
    </xf>
    <xf numFmtId="0" fontId="24" fillId="15" borderId="10" xfId="19344" applyFill="true" applyAlignment="true">
      <alignment horizontal="right" vertical="top" wrapText="true"/>
    </xf>
    <xf numFmtId="0" fontId="24" fillId="3" borderId="10" xfId="19344" applyAlignment="true">
      <alignment horizontal="right" vertical="top" wrapText="true"/>
    </xf>
    <xf numFmtId="166" fontId="150" fillId="3" borderId="58" xfId="45149" applyNumberFormat="true" applyFont="true" applyBorder="true" applyAlignment="true">
      <alignment horizontal="right" vertical="top" wrapText="true"/>
    </xf>
    <xf numFmtId="166" fontId="150" fillId="3" borderId="58" xfId="45150" applyNumberFormat="true" applyFont="true" applyBorder="true" applyAlignment="true">
      <alignment horizontal="right" vertical="top" wrapText="true"/>
    </xf>
    <xf numFmtId="166" fontId="150" fillId="3" borderId="58" xfId="45151" applyNumberFormat="true" applyFont="true" applyBorder="true" applyAlignment="true">
      <alignment horizontal="right" vertical="top" wrapText="true"/>
    </xf>
    <xf numFmtId="166" fontId="150" fillId="3" borderId="59" xfId="45152" applyNumberFormat="true" applyFont="true" applyBorder="true" applyAlignment="true">
      <alignment horizontal="right" vertical="top" wrapText="true"/>
    </xf>
    <xf numFmtId="166" fontId="150" fillId="3" borderId="59" xfId="45153" applyNumberFormat="true" applyFont="true" applyBorder="true" applyAlignment="true">
      <alignment horizontal="right" vertical="top" wrapText="true"/>
    </xf>
    <xf numFmtId="166" fontId="150" fillId="3" borderId="59" xfId="45154" applyNumberFormat="true" applyFont="true" applyBorder="true" applyAlignment="true">
      <alignment horizontal="right" vertical="top" wrapText="true"/>
    </xf>
    <xf numFmtId="166" fontId="150" fillId="3" borderId="60" xfId="45155" applyNumberFormat="true" applyFont="true" applyBorder="true" applyAlignment="true">
      <alignment horizontal="right" vertical="top" wrapText="true"/>
    </xf>
    <xf numFmtId="166" fontId="150" fillId="3" borderId="60" xfId="45156" applyNumberFormat="true" applyFont="true" applyBorder="true" applyAlignment="true">
      <alignment horizontal="right" vertical="top" wrapText="true"/>
    </xf>
    <xf numFmtId="166" fontId="150" fillId="3" borderId="60" xfId="45159" applyNumberFormat="true" applyFont="true" applyBorder="true" applyAlignment="true">
      <alignment horizontal="right" vertical="top" wrapText="true"/>
    </xf>
    <xf numFmtId="166" fontId="150" fillId="3" borderId="118" xfId="45173" applyNumberFormat="true" applyFont="true" applyBorder="true" applyAlignment="true">
      <alignment horizontal="right" vertical="top" wrapText="true"/>
    </xf>
    <xf numFmtId="166" fontId="150" fillId="3" borderId="119" xfId="45174" applyNumberFormat="true" applyFont="true" applyBorder="true" applyAlignment="true">
      <alignment horizontal="right" vertical="top" wrapText="true"/>
    </xf>
    <xf numFmtId="166" fontId="150" fillId="3" borderId="120" xfId="45175" applyNumberFormat="true" applyFont="true" applyBorder="true" applyAlignment="true">
      <alignment horizontal="right" vertical="top" wrapText="true"/>
    </xf>
    <xf numFmtId="166" fontId="150" fillId="3" borderId="118" xfId="45176" applyNumberFormat="true" applyFont="true" applyBorder="true" applyAlignment="true">
      <alignment horizontal="right" vertical="top" wrapText="true"/>
    </xf>
    <xf numFmtId="166" fontId="150" fillId="3" borderId="119" xfId="45177" applyNumberFormat="true" applyFont="true" applyBorder="true" applyAlignment="true">
      <alignment horizontal="right" vertical="top" wrapText="true"/>
    </xf>
    <xf numFmtId="166" fontId="150" fillId="3" borderId="120" xfId="45178" applyNumberFormat="true" applyFont="true" applyBorder="true" applyAlignment="true">
      <alignment horizontal="right" vertical="top" wrapText="true"/>
    </xf>
    <xf numFmtId="0" fontId="151" fillId="3" borderId="57" xfId="45147" applyFont="true" applyBorder="true" applyAlignment="true">
      <alignment horizontal="right" vertical="top" wrapText="true"/>
    </xf>
    <xf numFmtId="0" fontId="151" fillId="3" borderId="57" xfId="45148" applyFont="true" applyBorder="true" applyAlignment="true">
      <alignment horizontal="right" vertical="top" wrapText="true"/>
    </xf>
    <xf numFmtId="166" fontId="150" fillId="3" borderId="118" xfId="45185" applyNumberFormat="true" applyFont="true" applyBorder="true" applyAlignment="true">
      <alignment horizontal="right" vertical="top" wrapText="true"/>
    </xf>
    <xf numFmtId="166" fontId="150" fillId="3" borderId="119" xfId="45186" applyNumberFormat="true" applyFont="true" applyBorder="true" applyAlignment="true">
      <alignment horizontal="right" vertical="top" wrapText="true"/>
    </xf>
    <xf numFmtId="166" fontId="150" fillId="3" borderId="120" xfId="45187" applyNumberFormat="true" applyFont="true" applyBorder="true" applyAlignment="true">
      <alignment horizontal="right" vertical="top" wrapText="true"/>
    </xf>
    <xf numFmtId="0" fontId="151" fillId="3" borderId="57" xfId="45146" applyFont="true" applyBorder="true" applyAlignment="true">
      <alignment horizontal="right" vertical="top" wrapText="true"/>
    </xf>
    <xf numFmtId="0" fontId="151" fillId="3" borderId="57" xfId="45188" applyFont="true" applyBorder="true" applyAlignment="true">
      <alignment horizontal="right" vertical="top" wrapText="true"/>
    </xf>
    <xf numFmtId="0" fontId="151" fillId="3" borderId="57" xfId="45189" applyFont="true" applyBorder="true" applyAlignment="true">
      <alignment horizontal="right" vertical="top" wrapText="true"/>
    </xf>
    <xf numFmtId="166" fontId="150" fillId="3" borderId="121" xfId="45190" applyNumberFormat="true" applyFont="true" applyBorder="true" applyAlignment="true">
      <alignment horizontal="right" vertical="top" wrapText="true"/>
    </xf>
    <xf numFmtId="166" fontId="150" fillId="3" borderId="121" xfId="45191" applyNumberFormat="true" applyFont="true" applyBorder="true" applyAlignment="true">
      <alignment horizontal="right" vertical="top" wrapText="true"/>
    </xf>
    <xf numFmtId="0" fontId="151" fillId="3" borderId="57" xfId="45192" applyFont="true" applyBorder="true" applyAlignment="true">
      <alignment horizontal="right" vertical="top" wrapText="true"/>
    </xf>
    <xf numFmtId="166" fontId="150" fillId="3" borderId="121" xfId="45193" applyNumberFormat="true" applyFont="true" applyBorder="true" applyAlignment="true">
      <alignment horizontal="right" vertical="top" wrapText="true"/>
    </xf>
    <xf numFmtId="0" fontId="151" fillId="3" borderId="57" xfId="45432" applyFont="true" applyBorder="true" applyAlignment="true">
      <alignment horizontal="right" vertical="top" wrapText="true"/>
    </xf>
    <xf numFmtId="0" fontId="151" fillId="3" borderId="57" xfId="45433" applyFont="true" applyBorder="true" applyAlignment="true">
      <alignment horizontal="right" vertical="top" wrapText="true"/>
    </xf>
    <xf numFmtId="0" fontId="151" fillId="3" borderId="57" xfId="45434" applyFont="true" applyBorder="true" applyAlignment="true">
      <alignment horizontal="right" vertical="top" wrapText="true"/>
    </xf>
    <xf numFmtId="0" fontId="151" fillId="3" borderId="117" xfId="45444" applyFont="true" applyBorder="true" applyAlignment="true">
      <alignment horizontal="right" vertical="top" wrapText="true"/>
    </xf>
    <xf numFmtId="0" fontId="151" fillId="3" borderId="54" xfId="45445" applyFont="true" applyBorder="true" applyAlignment="true">
      <alignment horizontal="right" vertical="top" wrapText="true"/>
    </xf>
    <xf numFmtId="0" fontId="151" fillId="3" borderId="55" xfId="45446" applyFont="true" applyBorder="true" applyAlignment="true">
      <alignment horizontal="right" vertical="top" wrapText="true"/>
    </xf>
    <xf numFmtId="0" fontId="151" fillId="3" borderId="117" xfId="45447" applyFont="true" applyBorder="true" applyAlignment="true">
      <alignment horizontal="right" vertical="top" wrapText="true"/>
    </xf>
    <xf numFmtId="0" fontId="151" fillId="3" borderId="54" xfId="45448" applyFont="true" applyBorder="true" applyAlignment="true">
      <alignment horizontal="right" vertical="top" wrapText="true"/>
    </xf>
    <xf numFmtId="0" fontId="151" fillId="3" borderId="55" xfId="45449" applyFont="true" applyBorder="true" applyAlignment="true">
      <alignment horizontal="right" vertical="top" wrapText="true"/>
    </xf>
    <xf numFmtId="0" fontId="151" fillId="3" borderId="117" xfId="45450" applyFont="true" applyBorder="true" applyAlignment="true">
      <alignment horizontal="right" vertical="top" wrapText="true"/>
    </xf>
    <xf numFmtId="0" fontId="151" fillId="3" borderId="54" xfId="45451" applyFont="true" applyBorder="true" applyAlignment="true">
      <alignment horizontal="right" vertical="top" wrapText="true"/>
    </xf>
    <xf numFmtId="0" fontId="151" fillId="3" borderId="55" xfId="45452" applyFont="true" applyBorder="true" applyAlignment="true">
      <alignment horizontal="right" vertical="top" wrapText="true"/>
    </xf>
    <xf numFmtId="0" fontId="151" fillId="3" borderId="10" xfId="45417" applyFont="true" applyAlignment="true">
      <alignment horizontal="right" vertical="top" wrapText="true"/>
    </xf>
    <xf numFmtId="0" fontId="151" fillId="3" borderId="10" xfId="45418" applyFont="true" applyAlignment="true">
      <alignment horizontal="right" vertical="top" wrapText="true"/>
    </xf>
    <xf numFmtId="0" fontId="151" fillId="3" borderId="10" xfId="45419" applyFont="true" applyAlignment="true">
      <alignment horizontal="right" vertical="top" wrapText="true"/>
    </xf>
    <xf numFmtId="166" fontId="150" fillId="3" borderId="58" xfId="45423" applyNumberFormat="true" applyFont="true" applyBorder="true" applyAlignment="true">
      <alignment horizontal="right" vertical="top" wrapText="true"/>
    </xf>
    <xf numFmtId="166" fontId="150" fillId="3" borderId="58" xfId="45424" applyNumberFormat="true" applyFont="true" applyBorder="true" applyAlignment="true">
      <alignment horizontal="right" vertical="top" wrapText="true"/>
    </xf>
    <xf numFmtId="166" fontId="150" fillId="3" borderId="58" xfId="45425" applyNumberFormat="true" applyFont="true" applyBorder="true" applyAlignment="true">
      <alignment horizontal="right" vertical="top" wrapText="true"/>
    </xf>
    <xf numFmtId="166" fontId="150" fillId="3" borderId="59" xfId="45426" applyNumberFormat="true" applyFont="true" applyBorder="true" applyAlignment="true">
      <alignment horizontal="right" vertical="top" wrapText="true"/>
    </xf>
    <xf numFmtId="166" fontId="150" fillId="3" borderId="59" xfId="45427" applyNumberFormat="true" applyFont="true" applyBorder="true" applyAlignment="true">
      <alignment horizontal="right" vertical="top" wrapText="true"/>
    </xf>
    <xf numFmtId="166" fontId="150" fillId="3" borderId="59" xfId="45428" applyNumberFormat="true" applyFont="true" applyBorder="true" applyAlignment="true">
      <alignment horizontal="right" vertical="top" wrapText="true"/>
    </xf>
    <xf numFmtId="166" fontId="150" fillId="3" borderId="60" xfId="45429" applyNumberFormat="true" applyFont="true" applyBorder="true" applyAlignment="true">
      <alignment horizontal="right" vertical="top" wrapText="true"/>
    </xf>
    <xf numFmtId="166" fontId="150" fillId="3" borderId="60" xfId="45430" applyNumberFormat="true" applyFont="true" applyBorder="true" applyAlignment="true">
      <alignment horizontal="right" vertical="top" wrapText="true"/>
    </xf>
    <xf numFmtId="166" fontId="150" fillId="3" borderId="60" xfId="45431" applyNumberFormat="true" applyFont="true" applyBorder="true" applyAlignment="true">
      <alignment horizontal="right" vertical="top" wrapText="true"/>
    </xf>
    <xf numFmtId="166" fontId="150" fillId="3" borderId="118" xfId="45453" applyNumberFormat="true" applyFont="true" applyBorder="true" applyAlignment="true">
      <alignment horizontal="right" vertical="top" wrapText="true"/>
    </xf>
    <xf numFmtId="166" fontId="150" fillId="3" borderId="119" xfId="45454" applyNumberFormat="true" applyFont="true" applyBorder="true" applyAlignment="true">
      <alignment horizontal="right" vertical="top" wrapText="true"/>
    </xf>
    <xf numFmtId="166" fontId="150" fillId="3" borderId="120" xfId="45455" applyNumberFormat="true" applyFont="true" applyBorder="true" applyAlignment="true">
      <alignment horizontal="right" vertical="top" wrapText="true"/>
    </xf>
    <xf numFmtId="166" fontId="150" fillId="3" borderId="118" xfId="45456" applyNumberFormat="true" applyFont="true" applyBorder="true" applyAlignment="true">
      <alignment horizontal="right" vertical="top" wrapText="true"/>
    </xf>
    <xf numFmtId="166" fontId="150" fillId="3" borderId="119" xfId="45457" applyNumberFormat="true" applyFont="true" applyBorder="true" applyAlignment="true">
      <alignment horizontal="right" vertical="top" wrapText="true"/>
    </xf>
    <xf numFmtId="166" fontId="150" fillId="3" borderId="120" xfId="45458" applyNumberFormat="true" applyFont="true" applyBorder="true" applyAlignment="true">
      <alignment horizontal="right" vertical="top" wrapText="true"/>
    </xf>
    <xf numFmtId="166" fontId="150" fillId="3" borderId="118" xfId="45459" applyNumberFormat="true" applyFont="true" applyBorder="true" applyAlignment="true">
      <alignment horizontal="right" vertical="top" wrapText="true"/>
    </xf>
    <xf numFmtId="166" fontId="150" fillId="3" borderId="119" xfId="45460" applyNumberFormat="true" applyFont="true" applyBorder="true" applyAlignment="true">
      <alignment horizontal="right" vertical="top" wrapText="true"/>
    </xf>
    <xf numFmtId="166" fontId="150" fillId="3" borderId="120" xfId="45461" applyNumberFormat="true" applyFont="true" applyBorder="true" applyAlignment="true">
      <alignment horizontal="right" vertical="top" wrapText="true"/>
    </xf>
    <xf numFmtId="0" fontId="151" fillId="3" borderId="57" xfId="45420" applyFont="true" applyBorder="true" applyAlignment="true">
      <alignment horizontal="right" vertical="top" wrapText="true"/>
    </xf>
    <xf numFmtId="0" fontId="151" fillId="3" borderId="57" xfId="45421" applyFont="true" applyBorder="true" applyAlignment="true">
      <alignment horizontal="right" vertical="top" wrapText="true"/>
    </xf>
    <xf numFmtId="0" fontId="151" fillId="3" borderId="57" xfId="45422" applyFont="true" applyBorder="true" applyAlignment="true">
      <alignment horizontal="right" vertical="top" wrapText="true"/>
    </xf>
    <xf numFmtId="0" fontId="151" fillId="3" borderId="57" xfId="45462" applyFont="true" applyBorder="true" applyAlignment="true">
      <alignment horizontal="right" vertical="top" wrapText="true"/>
    </xf>
    <xf numFmtId="0" fontId="151" fillId="3" borderId="57" xfId="45463" applyFont="true" applyBorder="true" applyAlignment="true">
      <alignment horizontal="right" vertical="top" wrapText="true"/>
    </xf>
    <xf numFmtId="0" fontId="151" fillId="3" borderId="57" xfId="45464" applyFont="true" applyBorder="true" applyAlignment="true">
      <alignment horizontal="right" vertical="top" wrapText="true"/>
    </xf>
    <xf numFmtId="166" fontId="150" fillId="3" borderId="121" xfId="45465" applyNumberFormat="true" applyFont="true" applyBorder="true" applyAlignment="true">
      <alignment horizontal="right" vertical="top" wrapText="true"/>
    </xf>
    <xf numFmtId="166" fontId="150" fillId="3" borderId="121" xfId="45466" applyNumberFormat="true" applyFont="true" applyBorder="true" applyAlignment="true">
      <alignment horizontal="right" vertical="top" wrapText="true"/>
    </xf>
    <xf numFmtId="166" fontId="150" fillId="3" borderId="121" xfId="45467" applyNumberFormat="true" applyFont="true" applyBorder="true" applyAlignment="true">
      <alignment horizontal="right" vertical="top" wrapText="true"/>
    </xf>
    <xf numFmtId="0" fontId="151" fillId="3" borderId="57" xfId="45710" applyFont="true" applyBorder="true" applyAlignment="true">
      <alignment horizontal="right" vertical="top" wrapText="true"/>
    </xf>
    <xf numFmtId="0" fontId="151" fillId="3" borderId="57" xfId="45715" applyFont="true" applyBorder="true" applyAlignment="true">
      <alignment horizontal="right" vertical="top" wrapText="true"/>
    </xf>
    <xf numFmtId="0" fontId="151" fillId="3" borderId="57" xfId="45716" applyFont="true" applyBorder="true" applyAlignment="true">
      <alignment horizontal="right" vertical="top" wrapText="true"/>
    </xf>
    <xf numFmtId="0" fontId="151" fillId="3" borderId="117" xfId="45724" applyFont="true" applyBorder="true" applyAlignment="true">
      <alignment horizontal="right" vertical="top" wrapText="true"/>
    </xf>
    <xf numFmtId="0" fontId="151" fillId="3" borderId="54" xfId="45725" applyFont="true" applyBorder="true" applyAlignment="true">
      <alignment horizontal="right" vertical="top" wrapText="true"/>
    </xf>
    <xf numFmtId="0" fontId="151" fillId="3" borderId="55" xfId="45726" applyFont="true" applyBorder="true" applyAlignment="true">
      <alignment horizontal="right" vertical="top" wrapText="true"/>
    </xf>
    <xf numFmtId="0" fontId="151" fillId="3" borderId="10" xfId="45690" applyFont="true" applyAlignment="true">
      <alignment horizontal="right" vertical="top" wrapText="true"/>
    </xf>
    <xf numFmtId="0" fontId="151" fillId="3" borderId="117" xfId="45739" applyFont="true" applyBorder="true" applyAlignment="true">
      <alignment horizontal="right" vertical="top" wrapText="true"/>
    </xf>
    <xf numFmtId="0" fontId="151" fillId="3" borderId="54" xfId="45740" applyFont="true" applyBorder="true" applyAlignment="true">
      <alignment horizontal="right" vertical="top" wrapText="true"/>
    </xf>
    <xf numFmtId="0" fontId="151" fillId="3" borderId="55" xfId="45741" applyFont="true" applyBorder="true" applyAlignment="true">
      <alignment horizontal="right" vertical="top" wrapText="true"/>
    </xf>
    <xf numFmtId="0" fontId="151" fillId="3" borderId="117" xfId="45742" applyFont="true" applyBorder="true" applyAlignment="true">
      <alignment horizontal="right" vertical="top" wrapText="true"/>
    </xf>
    <xf numFmtId="0" fontId="151" fillId="3" borderId="54" xfId="45743" applyFont="true" applyBorder="true" applyAlignment="true">
      <alignment horizontal="right" vertical="top" wrapText="true"/>
    </xf>
    <xf numFmtId="0" fontId="151" fillId="3" borderId="55" xfId="45744" applyFont="true" applyBorder="true" applyAlignment="true">
      <alignment horizontal="right" vertical="top" wrapText="true"/>
    </xf>
    <xf numFmtId="0" fontId="151" fillId="3" borderId="10" xfId="45691" applyFont="true" applyAlignment="true">
      <alignment horizontal="right" vertical="top" wrapText="true"/>
    </xf>
    <xf numFmtId="0" fontId="151" fillId="3" borderId="10" xfId="45692" applyFont="true" applyAlignment="true">
      <alignment horizontal="right" vertical="top" wrapText="true"/>
    </xf>
    <xf numFmtId="166" fontId="150" fillId="3" borderId="58" xfId="45697" applyNumberFormat="true" applyFont="true" applyBorder="true" applyAlignment="true">
      <alignment horizontal="right" vertical="top" wrapText="true"/>
    </xf>
    <xf numFmtId="166" fontId="150" fillId="3" borderId="58" xfId="45699" applyNumberFormat="true" applyFont="true" applyBorder="true" applyAlignment="true">
      <alignment horizontal="right" vertical="top" wrapText="true"/>
    </xf>
    <xf numFmtId="166" fontId="150" fillId="3" borderId="58" xfId="45701" applyNumberFormat="true" applyFont="true" applyBorder="true" applyAlignment="true">
      <alignment horizontal="right" vertical="top" wrapText="true"/>
    </xf>
    <xf numFmtId="166" fontId="150" fillId="3" borderId="59" xfId="45703" applyNumberFormat="true" applyFont="true" applyBorder="true" applyAlignment="true">
      <alignment horizontal="right" vertical="top" wrapText="true"/>
    </xf>
    <xf numFmtId="166" fontId="150" fillId="3" borderId="59" xfId="45705" applyNumberFormat="true" applyFont="true" applyBorder="true" applyAlignment="true">
      <alignment horizontal="right" vertical="top" wrapText="true"/>
    </xf>
    <xf numFmtId="166" fontId="150" fillId="3" borderId="59" xfId="45707" applyNumberFormat="true" applyFont="true" applyBorder="true" applyAlignment="true">
      <alignment horizontal="right" vertical="top" wrapText="true"/>
    </xf>
    <xf numFmtId="166" fontId="150" fillId="3" borderId="60" xfId="45709" applyNumberFormat="true" applyFont="true" applyBorder="true" applyAlignment="true">
      <alignment horizontal="right" vertical="top" wrapText="true"/>
    </xf>
    <xf numFmtId="166" fontId="150" fillId="3" borderId="60" xfId="45712" applyNumberFormat="true" applyFont="true" applyBorder="true" applyAlignment="true">
      <alignment horizontal="right" vertical="top" wrapText="true"/>
    </xf>
    <xf numFmtId="166" fontId="150" fillId="3" borderId="60" xfId="45714" applyNumberFormat="true" applyFont="true" applyBorder="true" applyAlignment="true">
      <alignment horizontal="right" vertical="top" wrapText="true"/>
    </xf>
    <xf numFmtId="167" fontId="150" fillId="3" borderId="59" xfId="45717" applyNumberFormat="true" applyFont="true" applyBorder="true" applyAlignment="true">
      <alignment horizontal="right" vertical="top" wrapText="true"/>
    </xf>
    <xf numFmtId="167" fontId="150" fillId="3" borderId="59" xfId="45718" applyNumberFormat="true" applyFont="true" applyBorder="true" applyAlignment="true">
      <alignment horizontal="right" vertical="top" wrapText="true"/>
    </xf>
    <xf numFmtId="167" fontId="150" fillId="3" borderId="59" xfId="45719" applyNumberFormat="true" applyFont="true" applyBorder="true" applyAlignment="true">
      <alignment horizontal="right" vertical="top" wrapText="true"/>
    </xf>
    <xf numFmtId="166" fontId="150" fillId="3" borderId="118" xfId="45728" applyNumberFormat="true" applyFont="true" applyBorder="true" applyAlignment="true">
      <alignment horizontal="right" vertical="top" wrapText="true"/>
    </xf>
    <xf numFmtId="166" fontId="150" fillId="3" borderId="119" xfId="45729" applyNumberFormat="true" applyFont="true" applyBorder="true" applyAlignment="true">
      <alignment horizontal="right" vertical="top" wrapText="true"/>
    </xf>
    <xf numFmtId="166" fontId="150" fillId="3" borderId="120" xfId="45730" applyNumberFormat="true" applyFont="true" applyBorder="true" applyAlignment="true">
      <alignment horizontal="right" vertical="top" wrapText="true"/>
    </xf>
    <xf numFmtId="0" fontId="151" fillId="3" borderId="57" xfId="45693" applyFont="true" applyBorder="true" applyAlignment="true">
      <alignment horizontal="right" vertical="top" wrapText="true"/>
    </xf>
    <xf numFmtId="166" fontId="150" fillId="3" borderId="118" xfId="45746" applyNumberFormat="true" applyFont="true" applyBorder="true" applyAlignment="true">
      <alignment horizontal="right" vertical="top" wrapText="true"/>
    </xf>
    <xf numFmtId="166" fontId="150" fillId="3" borderId="119" xfId="45747" applyNumberFormat="true" applyFont="true" applyBorder="true" applyAlignment="true">
      <alignment horizontal="right" vertical="top" wrapText="true"/>
    </xf>
    <xf numFmtId="166" fontId="150" fillId="3" borderId="120" xfId="45748" applyNumberFormat="true" applyFont="true" applyBorder="true" applyAlignment="true">
      <alignment horizontal="right" vertical="top" wrapText="true"/>
    </xf>
    <xf numFmtId="166" fontId="150" fillId="3" borderId="118" xfId="45750" applyNumberFormat="true" applyFont="true" applyBorder="true" applyAlignment="true">
      <alignment horizontal="right" vertical="top" wrapText="true"/>
    </xf>
    <xf numFmtId="166" fontId="150" fillId="3" borderId="119" xfId="45751" applyNumberFormat="true" applyFont="true" applyBorder="true" applyAlignment="true">
      <alignment horizontal="right" vertical="top" wrapText="true"/>
    </xf>
    <xf numFmtId="166" fontId="150" fillId="3" borderId="120" xfId="45752" applyNumberFormat="true" applyFont="true" applyBorder="true" applyAlignment="true">
      <alignment horizontal="right" vertical="top" wrapText="true"/>
    </xf>
    <xf numFmtId="0" fontId="151" fillId="3" borderId="57" xfId="45694" applyFont="true" applyBorder="true" applyAlignment="true">
      <alignment horizontal="right" vertical="top" wrapText="true"/>
    </xf>
    <xf numFmtId="0" fontId="151" fillId="3" borderId="57" xfId="45695" applyFont="true" applyBorder="true" applyAlignment="true">
      <alignment horizontal="right" vertical="top" wrapText="true"/>
    </xf>
    <xf numFmtId="0" fontId="151" fillId="3" borderId="57" xfId="45754" applyFont="true" applyBorder="true" applyAlignment="true">
      <alignment horizontal="right" vertical="top" wrapText="true"/>
    </xf>
    <xf numFmtId="166" fontId="150" fillId="3" borderId="121" xfId="45755" applyNumberFormat="true" applyFont="true" applyBorder="true" applyAlignment="true">
      <alignment horizontal="right" vertical="top" wrapText="true"/>
    </xf>
    <xf numFmtId="0" fontId="151" fillId="3" borderId="57" xfId="45757" applyFont="true" applyBorder="true" applyAlignment="true">
      <alignment horizontal="right" vertical="top" wrapText="true"/>
    </xf>
    <xf numFmtId="0" fontId="151" fillId="3" borderId="57" xfId="45759" applyFont="true" applyBorder="true" applyAlignment="true">
      <alignment horizontal="right" vertical="top" wrapText="true"/>
    </xf>
    <xf numFmtId="166" fontId="150" fillId="3" borderId="121" xfId="45760" applyNumberFormat="true" applyFont="true" applyBorder="true" applyAlignment="true">
      <alignment horizontal="right" vertical="top" wrapText="true"/>
    </xf>
    <xf numFmtId="166" fontId="150" fillId="3" borderId="121" xfId="45761" applyNumberFormat="true" applyFont="true" applyBorder="true" applyAlignment="true">
      <alignment horizontal="right" vertical="top" wrapText="true"/>
    </xf>
    <xf numFmtId="0" fontId="151" fillId="3" borderId="57" xfId="45995" applyFont="true" applyBorder="true" applyAlignment="true">
      <alignment horizontal="right" vertical="top" wrapText="true"/>
    </xf>
    <xf numFmtId="0" fontId="151" fillId="3" borderId="57" xfId="45998" applyFont="true" applyBorder="true" applyAlignment="true">
      <alignment horizontal="right" vertical="top" wrapText="true"/>
    </xf>
    <xf numFmtId="0" fontId="151" fillId="3" borderId="57" xfId="45999" applyFont="true" applyBorder="true" applyAlignment="true">
      <alignment horizontal="right" vertical="top" wrapText="true"/>
    </xf>
    <xf numFmtId="0" fontId="151" fillId="3" borderId="117" xfId="46003" applyFont="true" applyBorder="true" applyAlignment="true">
      <alignment horizontal="right" vertical="top" wrapText="true"/>
    </xf>
    <xf numFmtId="0" fontId="151" fillId="3" borderId="54" xfId="46004" applyFont="true" applyBorder="true" applyAlignment="true">
      <alignment horizontal="right" vertical="top" wrapText="true"/>
    </xf>
    <xf numFmtId="0" fontId="151" fillId="3" borderId="55" xfId="46005" applyFont="true" applyBorder="true" applyAlignment="true">
      <alignment horizontal="right" vertical="top" wrapText="true"/>
    </xf>
    <xf numFmtId="0" fontId="151" fillId="3" borderId="10" xfId="45982" applyFont="true" applyAlignment="true">
      <alignment horizontal="right" vertical="top" wrapText="true"/>
    </xf>
    <xf numFmtId="0" fontId="151" fillId="3" borderId="117" xfId="46015" applyFont="true" applyBorder="true" applyAlignment="true">
      <alignment horizontal="right" vertical="top" wrapText="true"/>
    </xf>
    <xf numFmtId="0" fontId="151" fillId="3" borderId="54" xfId="46016" applyFont="true" applyBorder="true" applyAlignment="true">
      <alignment horizontal="right" vertical="top" wrapText="true"/>
    </xf>
    <xf numFmtId="0" fontId="151" fillId="3" borderId="55" xfId="46017" applyFont="true" applyBorder="true" applyAlignment="true">
      <alignment horizontal="right" vertical="top" wrapText="true"/>
    </xf>
    <xf numFmtId="0" fontId="151" fillId="3" borderId="117" xfId="46018" applyFont="true" applyBorder="true" applyAlignment="true">
      <alignment horizontal="right" vertical="top" wrapText="true"/>
    </xf>
    <xf numFmtId="0" fontId="151" fillId="3" borderId="54" xfId="46019" applyFont="true" applyBorder="true" applyAlignment="true">
      <alignment horizontal="right" vertical="top" wrapText="true"/>
    </xf>
    <xf numFmtId="0" fontId="151" fillId="3" borderId="55" xfId="46020" applyFont="true" applyBorder="true" applyAlignment="true">
      <alignment horizontal="right" vertical="top" wrapText="true"/>
    </xf>
    <xf numFmtId="0" fontId="151" fillId="3" borderId="10" xfId="45983" applyFont="true" applyAlignment="true">
      <alignment horizontal="right" vertical="top" wrapText="true"/>
    </xf>
    <xf numFmtId="0" fontId="151" fillId="3" borderId="10" xfId="45984" applyFont="true" applyAlignment="true">
      <alignment horizontal="right" vertical="top" wrapText="true"/>
    </xf>
    <xf numFmtId="166" fontId="150" fillId="3" borderId="58" xfId="45988" applyNumberFormat="true" applyFont="true" applyBorder="true" applyAlignment="true">
      <alignment horizontal="right" vertical="top" wrapText="true"/>
    </xf>
    <xf numFmtId="166" fontId="150" fillId="3" borderId="58" xfId="45989" applyNumberFormat="true" applyFont="true" applyBorder="true" applyAlignment="true">
      <alignment horizontal="right" vertical="top" wrapText="true"/>
    </xf>
    <xf numFmtId="166" fontId="150" fillId="3" borderId="58" xfId="45990" applyNumberFormat="true" applyFont="true" applyBorder="true" applyAlignment="true">
      <alignment horizontal="right" vertical="top" wrapText="true"/>
    </xf>
    <xf numFmtId="166" fontId="150" fillId="3" borderId="59" xfId="45991" applyNumberFormat="true" applyFont="true" applyBorder="true" applyAlignment="true">
      <alignment horizontal="right" vertical="top" wrapText="true"/>
    </xf>
    <xf numFmtId="166" fontId="150" fillId="3" borderId="59" xfId="45992" applyNumberFormat="true" applyFont="true" applyBorder="true" applyAlignment="true">
      <alignment horizontal="right" vertical="top" wrapText="true"/>
    </xf>
    <xf numFmtId="166" fontId="150" fillId="3" borderId="59" xfId="45993" applyNumberFormat="true" applyFont="true" applyBorder="true" applyAlignment="true">
      <alignment horizontal="right" vertical="top" wrapText="true"/>
    </xf>
    <xf numFmtId="166" fontId="150" fillId="3" borderId="60" xfId="45994" applyNumberFormat="true" applyFont="true" applyBorder="true" applyAlignment="true">
      <alignment horizontal="right" vertical="top" wrapText="true"/>
    </xf>
    <xf numFmtId="166" fontId="150" fillId="3" borderId="60" xfId="45996" applyNumberFormat="true" applyFont="true" applyBorder="true" applyAlignment="true">
      <alignment horizontal="right" vertical="top" wrapText="true"/>
    </xf>
    <xf numFmtId="166" fontId="150" fillId="3" borderId="60" xfId="45997" applyNumberFormat="true" applyFont="true" applyBorder="true" applyAlignment="true">
      <alignment horizontal="right" vertical="top" wrapText="true"/>
    </xf>
    <xf numFmtId="166" fontId="150" fillId="3" borderId="118" xfId="46006" applyNumberFormat="true" applyFont="true" applyBorder="true" applyAlignment="true">
      <alignment horizontal="right" vertical="top" wrapText="true"/>
    </xf>
    <xf numFmtId="166" fontId="150" fillId="3" borderId="119" xfId="46007" applyNumberFormat="true" applyFont="true" applyBorder="true" applyAlignment="true">
      <alignment horizontal="right" vertical="top" wrapText="true"/>
    </xf>
    <xf numFmtId="166" fontId="150" fillId="3" borderId="120" xfId="46008" applyNumberFormat="true" applyFont="true" applyBorder="true" applyAlignment="true">
      <alignment horizontal="right" vertical="top" wrapText="true"/>
    </xf>
    <xf numFmtId="0" fontId="151" fillId="3" borderId="57" xfId="45985" applyFont="true" applyBorder="true" applyAlignment="true">
      <alignment horizontal="right" vertical="top" wrapText="true"/>
    </xf>
    <xf numFmtId="166" fontId="150" fillId="3" borderId="118" xfId="46021" applyNumberFormat="true" applyFont="true" applyBorder="true" applyAlignment="true">
      <alignment horizontal="right" vertical="top" wrapText="true"/>
    </xf>
    <xf numFmtId="166" fontId="150" fillId="3" borderId="119" xfId="46022" applyNumberFormat="true" applyFont="true" applyBorder="true" applyAlignment="true">
      <alignment horizontal="right" vertical="top" wrapText="true"/>
    </xf>
    <xf numFmtId="166" fontId="150" fillId="3" borderId="120" xfId="46023" applyNumberFormat="true" applyFont="true" applyBorder="true" applyAlignment="true">
      <alignment horizontal="right" vertical="top" wrapText="true"/>
    </xf>
    <xf numFmtId="166" fontId="150" fillId="3" borderId="118" xfId="46024" applyNumberFormat="true" applyFont="true" applyBorder="true" applyAlignment="true">
      <alignment horizontal="right" vertical="top" wrapText="true"/>
    </xf>
    <xf numFmtId="166" fontId="150" fillId="3" borderId="119" xfId="46025" applyNumberFormat="true" applyFont="true" applyBorder="true" applyAlignment="true">
      <alignment horizontal="right" vertical="top" wrapText="true"/>
    </xf>
    <xf numFmtId="166" fontId="150" fillId="3" borderId="120" xfId="46026" applyNumberFormat="true" applyFont="true" applyBorder="true" applyAlignment="true">
      <alignment horizontal="right" vertical="top" wrapText="true"/>
    </xf>
    <xf numFmtId="0" fontId="151" fillId="3" borderId="57" xfId="45986" applyFont="true" applyBorder="true" applyAlignment="true">
      <alignment horizontal="right" vertical="top" wrapText="true"/>
    </xf>
    <xf numFmtId="0" fontId="151" fillId="3" borderId="57" xfId="45987" applyFont="true" applyBorder="true" applyAlignment="true">
      <alignment horizontal="right" vertical="top" wrapText="true"/>
    </xf>
    <xf numFmtId="0" fontId="151" fillId="3" borderId="57" xfId="46027" applyFont="true" applyBorder="true" applyAlignment="true">
      <alignment horizontal="right" vertical="top" wrapText="true"/>
    </xf>
    <xf numFmtId="166" fontId="150" fillId="3" borderId="121" xfId="46028" applyNumberFormat="true" applyFont="true" applyBorder="true" applyAlignment="true">
      <alignment horizontal="right" vertical="top" wrapText="true"/>
    </xf>
    <xf numFmtId="0" fontId="151" fillId="3" borderId="57" xfId="46029" applyFont="true" applyBorder="true" applyAlignment="true">
      <alignment horizontal="right" vertical="top" wrapText="true"/>
    </xf>
    <xf numFmtId="0" fontId="151" fillId="3" borderId="57" xfId="46030" applyFont="true" applyBorder="true" applyAlignment="true">
      <alignment horizontal="right" vertical="top" wrapText="true"/>
    </xf>
    <xf numFmtId="166" fontId="150" fillId="3" borderId="121" xfId="46031" applyNumberFormat="true" applyFont="true" applyBorder="true" applyAlignment="true">
      <alignment horizontal="right" vertical="top" wrapText="true"/>
    </xf>
    <xf numFmtId="166" fontId="150" fillId="3" borderId="121" xfId="46032" applyNumberFormat="true" applyFont="true" applyBorder="true" applyAlignment="true">
      <alignment horizontal="right" vertical="top" wrapText="true"/>
    </xf>
    <xf numFmtId="0" fontId="151" fillId="0" borderId="10" xfId="44967" applyFont="true" applyFill="true" applyBorder="true" applyAlignment="true">
      <alignment horizontal="left" vertical="top" wrapText="true"/>
    </xf>
    <xf numFmtId="0" fontId="24" fillId="0" borderId="10" xfId="19344" applyFill="true" applyBorder="true"/>
    <xf numFmtId="0" fontId="151" fillId="0" borderId="10" xfId="44973" applyFont="true" applyFill="true" applyBorder="true" applyAlignment="true">
      <alignment horizontal="left" vertical="top" wrapText="true"/>
    </xf>
    <xf numFmtId="169" fontId="150" fillId="0" borderId="10" xfId="44974" applyNumberFormat="true" applyFont="true" applyFill="true" applyBorder="true" applyAlignment="true">
      <alignment horizontal="right" vertical="top"/>
    </xf>
    <xf numFmtId="169" fontId="150" fillId="0" borderId="10" xfId="44975" applyNumberFormat="true" applyFont="true" applyFill="true" applyBorder="true" applyAlignment="true">
      <alignment horizontal="right" vertical="top"/>
    </xf>
    <xf numFmtId="169" fontId="150" fillId="0" borderId="10" xfId="44976" applyNumberFormat="true" applyFont="true" applyFill="true" applyBorder="true" applyAlignment="true">
      <alignment horizontal="right" vertical="top"/>
    </xf>
    <xf numFmtId="169" fontId="150" fillId="0" borderId="10" xfId="44977" applyNumberFormat="true" applyFont="true" applyFill="true" applyBorder="true" applyAlignment="true">
      <alignment horizontal="right" vertical="top"/>
    </xf>
    <xf numFmtId="0" fontId="151" fillId="0" borderId="10" xfId="44979" applyFont="true" applyFill="true" applyBorder="true" applyAlignment="true">
      <alignment horizontal="left" vertical="top" wrapText="true"/>
    </xf>
    <xf numFmtId="169" fontId="150" fillId="0" borderId="10" xfId="44980" applyNumberFormat="true" applyFont="true" applyFill="true" applyBorder="true" applyAlignment="true">
      <alignment horizontal="right" vertical="top"/>
    </xf>
    <xf numFmtId="169" fontId="150" fillId="0" borderId="10" xfId="44981" applyNumberFormat="true" applyFont="true" applyFill="true" applyBorder="true" applyAlignment="true">
      <alignment horizontal="right" vertical="top"/>
    </xf>
    <xf numFmtId="169" fontId="150" fillId="0" borderId="10" xfId="44982" applyNumberFormat="true" applyFont="true" applyFill="true" applyBorder="true" applyAlignment="true">
      <alignment horizontal="right" vertical="top"/>
    </xf>
    <xf numFmtId="169" fontId="150" fillId="0" borderId="10" xfId="44983" applyNumberFormat="true" applyFont="true" applyFill="true" applyBorder="true" applyAlignment="true">
      <alignment horizontal="right" vertical="top"/>
    </xf>
    <xf numFmtId="0" fontId="155" fillId="0" borderId="10" xfId="19344" applyFont="true" applyFill="true" applyBorder="true" applyAlignment="true">
      <alignment horizontal="left" vertical="top"/>
    </xf>
    <xf numFmtId="170" fontId="155" fillId="0" borderId="10" xfId="19344" applyNumberFormat="true" applyFont="true" applyFill="true" applyBorder="true" applyAlignment="true">
      <alignment horizontal="right" vertical="top"/>
    </xf>
    <xf numFmtId="0" fontId="155" fillId="0" borderId="10" xfId="19344" applyFont="true" applyFill="true" applyBorder="true" applyAlignment="true">
      <alignment horizontal="left" wrapText="true"/>
    </xf>
    <xf numFmtId="0" fontId="155" fillId="0" borderId="10" xfId="19344" applyFont="true" applyFill="true" applyBorder="true" applyAlignment="true">
      <alignment horizontal="center" wrapText="true"/>
    </xf>
    <xf numFmtId="0" fontId="24" fillId="0" borderId="10" xfId="19344" applyFill="true" applyBorder="true" applyAlignment="true">
      <alignment horizontal="center" vertical="center" wrapText="true"/>
    </xf>
    <xf numFmtId="0" fontId="24" fillId="0" borderId="10" xfId="19344" applyFill="true" applyBorder="true" applyAlignment="true"/>
    <xf numFmtId="0" fontId="151" fillId="0" borderId="10" xfId="44966" applyFont="true" applyFill="true" applyBorder="true" applyAlignment="true">
      <alignment horizontal="left" vertical="top" wrapText="true"/>
    </xf>
    <xf numFmtId="0" fontId="151" fillId="0" borderId="10" xfId="44972" applyFont="true" applyFill="true" applyBorder="true" applyAlignment="true">
      <alignment horizontal="left" vertical="top" wrapText="true"/>
    </xf>
    <xf numFmtId="0" fontId="151" fillId="0" borderId="10" xfId="44978" applyFont="true" applyFill="true" applyBorder="true" applyAlignment="true">
      <alignment horizontal="left" vertical="top" wrapText="true"/>
    </xf>
    <xf numFmtId="0" fontId="151" fillId="0" borderId="10" xfId="45237" applyFont="true" applyFill="true" applyBorder="true" applyAlignment="true">
      <alignment horizontal="left" vertical="top" wrapText="true"/>
    </xf>
    <xf numFmtId="0" fontId="151" fillId="0" borderId="10" xfId="45243" applyFont="true" applyFill="true" applyBorder="true" applyAlignment="true">
      <alignment horizontal="left" vertical="top" wrapText="true"/>
    </xf>
    <xf numFmtId="169" fontId="150" fillId="0" borderId="10" xfId="45244" applyNumberFormat="true" applyFont="true" applyFill="true" applyBorder="true" applyAlignment="true">
      <alignment horizontal="right" vertical="top"/>
    </xf>
    <xf numFmtId="169" fontId="150" fillId="0" borderId="10" xfId="45245" applyNumberFormat="true" applyFont="true" applyFill="true" applyBorder="true" applyAlignment="true">
      <alignment horizontal="right" vertical="top"/>
    </xf>
    <xf numFmtId="169" fontId="150" fillId="0" borderId="10" xfId="45246" applyNumberFormat="true" applyFont="true" applyFill="true" applyBorder="true" applyAlignment="true">
      <alignment horizontal="right" vertical="top"/>
    </xf>
    <xf numFmtId="169" fontId="150" fillId="0" borderId="10" xfId="45247" applyNumberFormat="true" applyFont="true" applyFill="true" applyBorder="true" applyAlignment="true">
      <alignment horizontal="right" vertical="top"/>
    </xf>
    <xf numFmtId="0" fontId="151" fillId="0" borderId="10" xfId="45249" applyFont="true" applyFill="true" applyBorder="true" applyAlignment="true">
      <alignment horizontal="left" vertical="top" wrapText="true"/>
    </xf>
    <xf numFmtId="169" fontId="150" fillId="0" borderId="10" xfId="45250" applyNumberFormat="true" applyFont="true" applyFill="true" applyBorder="true" applyAlignment="true">
      <alignment horizontal="right" vertical="top"/>
    </xf>
    <xf numFmtId="169" fontId="150" fillId="0" borderId="10" xfId="45251" applyNumberFormat="true" applyFont="true" applyFill="true" applyBorder="true" applyAlignment="true">
      <alignment horizontal="right" vertical="top"/>
    </xf>
    <xf numFmtId="169" fontId="150" fillId="0" borderId="10" xfId="45252" applyNumberFormat="true" applyFont="true" applyFill="true" applyBorder="true" applyAlignment="true">
      <alignment horizontal="right" vertical="top"/>
    </xf>
    <xf numFmtId="169" fontId="150" fillId="0" borderId="10" xfId="45253" applyNumberFormat="true" applyFont="true" applyFill="true" applyBorder="true" applyAlignment="true">
      <alignment horizontal="right" vertical="top"/>
    </xf>
    <xf numFmtId="0" fontId="151" fillId="0" borderId="10" xfId="45236" applyFont="true" applyFill="true" applyBorder="true" applyAlignment="true">
      <alignment horizontal="left" vertical="top" wrapText="true"/>
    </xf>
    <xf numFmtId="0" fontId="151" fillId="0" borderId="10" xfId="45242" applyFont="true" applyFill="true" applyBorder="true" applyAlignment="true">
      <alignment horizontal="left" vertical="top" wrapText="true"/>
    </xf>
    <xf numFmtId="0" fontId="151" fillId="0" borderId="10" xfId="45248" applyFont="true" applyFill="true" applyBorder="true" applyAlignment="true">
      <alignment horizontal="left" vertical="top" wrapText="true"/>
    </xf>
    <xf numFmtId="0" fontId="151" fillId="0" borderId="10" xfId="45511" applyFont="true" applyFill="true" applyBorder="true" applyAlignment="true">
      <alignment horizontal="left" vertical="top" wrapText="true"/>
    </xf>
    <xf numFmtId="0" fontId="151" fillId="0" borderId="10" xfId="45517" applyFont="true" applyFill="true" applyBorder="true" applyAlignment="true">
      <alignment horizontal="left" vertical="top" wrapText="true"/>
    </xf>
    <xf numFmtId="169" fontId="150" fillId="0" borderId="10" xfId="33366" applyNumberFormat="true" applyFont="true" applyFill="true" applyBorder="true" applyAlignment="true">
      <alignment horizontal="right" vertical="top"/>
    </xf>
    <xf numFmtId="0" fontId="151" fillId="0" borderId="10" xfId="45523" applyFont="true" applyFill="true" applyBorder="true" applyAlignment="true">
      <alignment horizontal="left" vertical="top" wrapText="true"/>
    </xf>
    <xf numFmtId="169" fontId="150" fillId="0" borderId="10" xfId="33369" applyNumberFormat="true" applyFont="true" applyFill="true" applyBorder="true" applyAlignment="true">
      <alignment horizontal="right" vertical="top"/>
    </xf>
    <xf numFmtId="0" fontId="151" fillId="0" borderId="10" xfId="45510" applyFont="true" applyFill="true" applyBorder="true" applyAlignment="true">
      <alignment horizontal="left" vertical="top" wrapText="true"/>
    </xf>
    <xf numFmtId="0" fontId="151" fillId="0" borderId="10" xfId="45516" applyFont="true" applyFill="true" applyBorder="true" applyAlignment="true">
      <alignment horizontal="left" vertical="top" wrapText="true"/>
    </xf>
    <xf numFmtId="0" fontId="151" fillId="0" borderId="10" xfId="45522" applyFont="true" applyFill="true" applyBorder="true" applyAlignment="true">
      <alignment horizontal="left" vertical="top" wrapText="true"/>
    </xf>
    <xf numFmtId="0" fontId="151" fillId="0" borderId="10" xfId="45805" applyFont="true" applyFill="true" applyBorder="true" applyAlignment="true">
      <alignment horizontal="left" vertical="top" wrapText="true"/>
    </xf>
    <xf numFmtId="0" fontId="151" fillId="0" borderId="10" xfId="45811" applyFont="true" applyFill="true" applyBorder="true" applyAlignment="true">
      <alignment horizontal="left" vertical="top" wrapText="true"/>
    </xf>
    <xf numFmtId="169" fontId="150" fillId="0" borderId="10" xfId="45812" applyNumberFormat="true" applyFont="true" applyFill="true" applyBorder="true" applyAlignment="true">
      <alignment horizontal="right" vertical="top"/>
    </xf>
    <xf numFmtId="169" fontId="150" fillId="0" borderId="10" xfId="45813" applyNumberFormat="true" applyFont="true" applyFill="true" applyBorder="true" applyAlignment="true">
      <alignment horizontal="right" vertical="top"/>
    </xf>
    <xf numFmtId="169" fontId="150" fillId="0" borderId="10" xfId="45814" applyNumberFormat="true" applyFont="true" applyFill="true" applyBorder="true" applyAlignment="true">
      <alignment horizontal="right" vertical="top"/>
    </xf>
    <xf numFmtId="169" fontId="150" fillId="0" borderId="10" xfId="45815" applyNumberFormat="true" applyFont="true" applyFill="true" applyBorder="true" applyAlignment="true">
      <alignment horizontal="right" vertical="top"/>
    </xf>
    <xf numFmtId="0" fontId="151" fillId="0" borderId="10" xfId="45817" applyFont="true" applyFill="true" applyBorder="true" applyAlignment="true">
      <alignment horizontal="left" vertical="top" wrapText="true"/>
    </xf>
    <xf numFmtId="169" fontId="150" fillId="0" borderId="10" xfId="45818" applyNumberFormat="true" applyFont="true" applyFill="true" applyBorder="true" applyAlignment="true">
      <alignment horizontal="right" vertical="top"/>
    </xf>
    <xf numFmtId="169" fontId="150" fillId="0" borderId="10" xfId="45819" applyNumberFormat="true" applyFont="true" applyFill="true" applyBorder="true" applyAlignment="true">
      <alignment horizontal="right" vertical="top"/>
    </xf>
    <xf numFmtId="169" fontId="150" fillId="0" borderId="10" xfId="45820" applyNumberFormat="true" applyFont="true" applyFill="true" applyBorder="true" applyAlignment="true">
      <alignment horizontal="right" vertical="top"/>
    </xf>
    <xf numFmtId="169" fontId="150" fillId="0" borderId="10" xfId="45821" applyNumberFormat="true" applyFont="true" applyFill="true" applyBorder="true" applyAlignment="true">
      <alignment horizontal="right" vertical="top"/>
    </xf>
    <xf numFmtId="0" fontId="151" fillId="0" borderId="10" xfId="45804" applyFont="true" applyFill="true" applyBorder="true" applyAlignment="true">
      <alignment horizontal="left" vertical="top" wrapText="true"/>
    </xf>
    <xf numFmtId="0" fontId="151" fillId="0" borderId="10" xfId="45810" applyFont="true" applyFill="true" applyBorder="true" applyAlignment="true">
      <alignment horizontal="left" vertical="top" wrapText="true"/>
    </xf>
    <xf numFmtId="0" fontId="151" fillId="0" borderId="10" xfId="45816" applyFont="true" applyFill="true" applyBorder="true" applyAlignment="true">
      <alignment horizontal="left" vertical="top" wrapText="true"/>
    </xf>
    <xf numFmtId="0" fontId="24" fillId="15" borderId="10" xfId="19344" applyFill="true" applyBorder="true" applyAlignment="true">
      <alignment vertical="center"/>
    </xf>
    <xf numFmtId="0" fontId="24" fillId="0" borderId="10" xfId="19344" applyFill="true" applyBorder="true" applyAlignment="true">
      <alignment vertical="center"/>
    </xf>
    <xf numFmtId="0" fontId="24" fillId="15" borderId="10" xfId="19344" applyFill="true" applyBorder="true" applyAlignment="true">
      <alignment vertical="center" wrapText="true"/>
    </xf>
    <xf numFmtId="0" fontId="24" fillId="3" borderId="10" xfId="19344" applyAlignment="true">
      <alignment horizontal="left" vertical="center" wrapText="true"/>
    </xf>
    <xf numFmtId="0" fontId="180" fillId="27" borderId="3" xfId="19344" applyFont="true" applyFill="true" applyBorder="true" applyAlignment="true">
      <alignment horizontal="left" wrapText="true"/>
    </xf>
    <xf numFmtId="0" fontId="180" fillId="27" borderId="4" xfId="19344" applyFont="true" applyFill="true" applyBorder="true" applyAlignment="true">
      <alignment wrapText="true"/>
    </xf>
    <xf numFmtId="0" fontId="180" fillId="3" borderId="4" xfId="19344" applyFont="true" applyBorder="true"/>
    <xf numFmtId="0" fontId="180" fillId="27" borderId="3" xfId="19344" applyFont="true" applyFill="true" applyBorder="true" applyAlignment="true">
      <alignment wrapText="true"/>
    </xf>
    <xf numFmtId="0" fontId="180" fillId="27" borderId="5" xfId="19344" applyFont="true" applyFill="true" applyBorder="true" applyAlignment="true">
      <alignment wrapText="true"/>
    </xf>
    <xf numFmtId="0" fontId="180" fillId="27" borderId="6" xfId="19344" applyFont="true" applyFill="true" applyBorder="true" applyAlignment="true">
      <alignment wrapText="true"/>
    </xf>
    <xf numFmtId="0" fontId="155" fillId="27" borderId="10" xfId="19344" applyFont="true" applyFill="true" applyAlignment="true">
      <alignment horizontal="left" vertical="center"/>
    </xf>
    <xf numFmtId="170" fontId="155" fillId="27" borderId="10" xfId="19344" applyNumberFormat="true" applyFont="true" applyFill="true" applyAlignment="true">
      <alignment horizontal="right" vertical="center"/>
    </xf>
    <xf numFmtId="0" fontId="151" fillId="15" borderId="10" xfId="19445" applyFont="true" applyFill="true" applyAlignment="true">
      <alignment horizontal="left" vertical="center" wrapText="true"/>
    </xf>
    <xf numFmtId="0" fontId="151" fillId="15" borderId="10" xfId="19446" applyFont="true" applyFill="true" applyAlignment="true">
      <alignment horizontal="left" vertical="center"/>
    </xf>
    <xf numFmtId="0" fontId="151" fillId="15" borderId="10" xfId="19451" applyFont="true" applyFill="true" applyAlignment="true">
      <alignment horizontal="center" vertical="center" wrapText="true"/>
    </xf>
    <xf numFmtId="0" fontId="151" fillId="15" borderId="10" xfId="19447" applyFont="true" applyFill="true" applyAlignment="true">
      <alignment horizontal="left" vertical="center" wrapText="true"/>
    </xf>
    <xf numFmtId="0" fontId="151" fillId="15" borderId="10" xfId="19448" applyFont="true" applyFill="true" applyAlignment="true">
      <alignment horizontal="left" vertical="center"/>
    </xf>
    <xf numFmtId="0" fontId="151" fillId="15" borderId="10" xfId="19452" applyFont="true" applyFill="true" applyAlignment="true">
      <alignment horizontal="center" vertical="center" wrapText="true"/>
    </xf>
    <xf numFmtId="0" fontId="151" fillId="15" borderId="10" xfId="19449" applyFont="true" applyFill="true" applyAlignment="true">
      <alignment horizontal="left" vertical="center" wrapText="true"/>
    </xf>
    <xf numFmtId="0" fontId="151" fillId="15" borderId="10" xfId="19450" applyFont="true" applyFill="true" applyAlignment="true">
      <alignment horizontal="left" vertical="center"/>
    </xf>
    <xf numFmtId="0" fontId="151" fillId="15" borderId="10" xfId="19453" applyFont="true" applyFill="true" applyAlignment="true">
      <alignment horizontal="center" vertical="center" wrapText="true"/>
    </xf>
    <xf numFmtId="0" fontId="151" fillId="15" borderId="10" xfId="19454" applyFont="true" applyFill="true" applyAlignment="true">
      <alignment horizontal="left" vertical="center" wrapText="true"/>
    </xf>
    <xf numFmtId="0" fontId="151" fillId="15" borderId="10" xfId="19457" applyFont="true" applyFill="true" applyAlignment="true">
      <alignment horizontal="left" vertical="center"/>
    </xf>
    <xf numFmtId="168" fontId="150" fillId="15" borderId="10" xfId="19461" applyNumberFormat="true" applyFont="true" applyFill="true" applyAlignment="true">
      <alignment horizontal="right" vertical="center" wrapText="true"/>
    </xf>
    <xf numFmtId="0" fontId="151" fillId="15" borderId="10" xfId="19455" applyFont="true" applyFill="true" applyAlignment="true">
      <alignment horizontal="left" vertical="center" wrapText="true"/>
    </xf>
    <xf numFmtId="0" fontId="151" fillId="15" borderId="10" xfId="19458" applyFont="true" applyFill="true" applyAlignment="true">
      <alignment horizontal="left" vertical="center"/>
    </xf>
    <xf numFmtId="168" fontId="150" fillId="15" borderId="10" xfId="19462" applyNumberFormat="true" applyFont="true" applyFill="true" applyAlignment="true">
      <alignment horizontal="right" vertical="center" wrapText="true"/>
    </xf>
    <xf numFmtId="0" fontId="151" fillId="15" borderId="10" xfId="19459" applyFont="true" applyFill="true" applyAlignment="true">
      <alignment horizontal="left" vertical="center"/>
    </xf>
    <xf numFmtId="0" fontId="151" fillId="15" borderId="10" xfId="19456" applyFont="true" applyFill="true" applyAlignment="true">
      <alignment horizontal="left" vertical="center" wrapText="true"/>
    </xf>
    <xf numFmtId="0" fontId="151" fillId="15" borderId="10" xfId="19460" applyFont="true" applyFill="true" applyAlignment="true">
      <alignment horizontal="left" vertical="center"/>
    </xf>
    <xf numFmtId="168" fontId="150" fillId="15" borderId="10" xfId="19463" applyNumberFormat="true" applyFont="true" applyFill="true" applyAlignment="true">
      <alignment horizontal="right" vertical="center" wrapText="true"/>
    </xf>
    <xf numFmtId="0" fontId="151" fillId="15" borderId="10" xfId="19467" applyFont="true" applyFill="true" applyAlignment="true">
      <alignment horizontal="left" vertical="center" wrapText="true"/>
    </xf>
    <xf numFmtId="0" fontId="151" fillId="15" borderId="10" xfId="19468" applyFont="true" applyFill="true" applyAlignment="true">
      <alignment horizontal="left" vertical="center"/>
    </xf>
    <xf numFmtId="0" fontId="151" fillId="15" borderId="10" xfId="19473" applyFont="true" applyFill="true" applyAlignment="true">
      <alignment horizontal="center" vertical="center" wrapText="true"/>
    </xf>
    <xf numFmtId="0" fontId="151" fillId="15" borderId="10" xfId="19474" applyFont="true" applyFill="true" applyAlignment="true">
      <alignment horizontal="center" vertical="center" wrapText="true"/>
    </xf>
    <xf numFmtId="0" fontId="151" fillId="15" borderId="10" xfId="19469" applyFont="true" applyFill="true" applyAlignment="true">
      <alignment horizontal="left" vertical="center" wrapText="true"/>
    </xf>
    <xf numFmtId="0" fontId="151" fillId="15" borderId="10" xfId="19470" applyFont="true" applyFill="true" applyAlignment="true">
      <alignment horizontal="left" vertical="center"/>
    </xf>
    <xf numFmtId="0" fontId="151" fillId="15" borderId="10" xfId="19475" applyFont="true" applyFill="true" applyAlignment="true">
      <alignment horizontal="center" vertical="center" wrapText="true"/>
    </xf>
    <xf numFmtId="0" fontId="151" fillId="15" borderId="10" xfId="19476" applyFont="true" applyFill="true" applyAlignment="true">
      <alignment horizontal="center" vertical="center" wrapText="true"/>
    </xf>
    <xf numFmtId="0" fontId="151" fillId="15" borderId="10" xfId="19471" applyFont="true" applyFill="true" applyAlignment="true">
      <alignment horizontal="left" vertical="center" wrapText="true"/>
    </xf>
    <xf numFmtId="0" fontId="151" fillId="15" borderId="10" xfId="19472" applyFont="true" applyFill="true" applyAlignment="true">
      <alignment horizontal="left" vertical="center"/>
    </xf>
    <xf numFmtId="0" fontId="151" fillId="15" borderId="10" xfId="19477" applyFont="true" applyFill="true" applyAlignment="true">
      <alignment horizontal="center" vertical="center" wrapText="true"/>
    </xf>
    <xf numFmtId="0" fontId="151" fillId="15" borderId="10" xfId="19478" applyFont="true" applyFill="true" applyAlignment="true">
      <alignment horizontal="center" vertical="center" wrapText="true"/>
    </xf>
    <xf numFmtId="0" fontId="151" fillId="15" borderId="10" xfId="19479" applyFont="true" applyFill="true" applyAlignment="true">
      <alignment horizontal="left" vertical="center" wrapText="true"/>
    </xf>
    <xf numFmtId="0" fontId="151" fillId="15" borderId="10" xfId="19482" applyFont="true" applyFill="true" applyAlignment="true">
      <alignment horizontal="left" vertical="center"/>
    </xf>
    <xf numFmtId="168" fontId="150" fillId="15" borderId="10" xfId="19485" applyNumberFormat="true" applyFont="true" applyFill="true" applyAlignment="true">
      <alignment horizontal="right" vertical="center" wrapText="true"/>
    </xf>
    <xf numFmtId="168" fontId="150" fillId="15" borderId="10" xfId="19486" applyNumberFormat="true" applyFont="true" applyFill="true" applyAlignment="true">
      <alignment horizontal="right" vertical="center" wrapText="true"/>
    </xf>
    <xf numFmtId="0" fontId="151" fillId="15" borderId="10" xfId="19480" applyFont="true" applyFill="true" applyAlignment="true">
      <alignment horizontal="left" vertical="center" wrapText="true"/>
    </xf>
    <xf numFmtId="0" fontId="151" fillId="15" borderId="10" xfId="19483" applyFont="true" applyFill="true" applyAlignment="true">
      <alignment horizontal="left" vertical="center"/>
    </xf>
    <xf numFmtId="168" fontId="150" fillId="15" borderId="10" xfId="19487" applyNumberFormat="true" applyFont="true" applyFill="true" applyAlignment="true">
      <alignment horizontal="right" vertical="center" wrapText="true"/>
    </xf>
    <xf numFmtId="168" fontId="150" fillId="15" borderId="10" xfId="19488" applyNumberFormat="true" applyFont="true" applyFill="true" applyAlignment="true">
      <alignment horizontal="right" vertical="center" wrapText="true"/>
    </xf>
    <xf numFmtId="0" fontId="151" fillId="15" borderId="10" xfId="19481" applyFont="true" applyFill="true" applyAlignment="true">
      <alignment horizontal="left" vertical="center" wrapText="true"/>
    </xf>
    <xf numFmtId="0" fontId="151" fillId="15" borderId="10" xfId="19484" applyFont="true" applyFill="true" applyAlignment="true">
      <alignment horizontal="left" vertical="center"/>
    </xf>
    <xf numFmtId="168" fontId="150" fillId="15" borderId="10" xfId="19489" applyNumberFormat="true" applyFont="true" applyFill="true" applyAlignment="true">
      <alignment horizontal="right" vertical="center" wrapText="true"/>
    </xf>
    <xf numFmtId="168" fontId="150" fillId="15" borderId="10" xfId="19490" applyNumberFormat="true" applyFont="true" applyFill="true" applyAlignment="true">
      <alignment horizontal="right" vertical="center" wrapText="true"/>
    </xf>
    <xf numFmtId="0" fontId="151" fillId="3" borderId="52" xfId="44936" applyFont="true" applyBorder="true" applyAlignment="true">
      <alignment horizontal="center" vertical="center" wrapText="true"/>
    </xf>
    <xf numFmtId="0" fontId="151" fillId="3" borderId="53" xfId="44937" applyFont="true" applyBorder="true" applyAlignment="true">
      <alignment horizontal="center" vertical="center" wrapText="true"/>
    </xf>
    <xf numFmtId="0" fontId="151" fillId="3" borderId="53" xfId="44938" applyFont="true" applyBorder="true" applyAlignment="true">
      <alignment horizontal="center" vertical="center" wrapText="true"/>
    </xf>
    <xf numFmtId="0" fontId="151" fillId="3" borderId="52" xfId="44963" applyFont="true" applyBorder="true" applyAlignment="true">
      <alignment horizontal="center" vertical="center" wrapText="true"/>
    </xf>
    <xf numFmtId="0" fontId="151" fillId="3" borderId="53" xfId="44964" applyFont="true" applyBorder="true" applyAlignment="true">
      <alignment horizontal="center" vertical="center" wrapText="true"/>
    </xf>
    <xf numFmtId="0" fontId="151" fillId="3" borderId="53" xfId="44965" applyFont="true" applyBorder="true" applyAlignment="true">
      <alignment horizontal="center" vertical="center" wrapText="true"/>
    </xf>
    <xf numFmtId="0" fontId="151" fillId="3" borderId="52" xfId="44993" applyFont="true" applyBorder="true" applyAlignment="true">
      <alignment horizontal="center" vertical="center" wrapText="true"/>
    </xf>
    <xf numFmtId="0" fontId="151" fillId="3" borderId="53" xfId="44994" applyFont="true" applyBorder="true" applyAlignment="true">
      <alignment horizontal="center" vertical="center" wrapText="true"/>
    </xf>
    <xf numFmtId="0" fontId="151" fillId="3" borderId="53" xfId="44995" applyFont="true" applyBorder="true" applyAlignment="true">
      <alignment horizontal="center" vertical="center" wrapText="true"/>
    </xf>
    <xf numFmtId="0" fontId="151" fillId="3" borderId="52" xfId="45023" applyFont="true" applyBorder="true" applyAlignment="true">
      <alignment horizontal="center" vertical="center" wrapText="true"/>
    </xf>
    <xf numFmtId="0" fontId="151" fillId="3" borderId="53" xfId="45024" applyFont="true" applyBorder="true" applyAlignment="true">
      <alignment horizontal="center" vertical="center" wrapText="true"/>
    </xf>
    <xf numFmtId="0" fontId="151" fillId="3" borderId="53" xfId="45025" applyFont="true" applyBorder="true" applyAlignment="true">
      <alignment horizontal="center" vertical="center" wrapText="true"/>
    </xf>
    <xf numFmtId="0" fontId="151" fillId="3" borderId="52" xfId="45050" applyFont="true" applyBorder="true" applyAlignment="true">
      <alignment horizontal="center" vertical="center" wrapText="true"/>
    </xf>
    <xf numFmtId="0" fontId="151" fillId="3" borderId="53" xfId="45051" applyFont="true" applyBorder="true" applyAlignment="true">
      <alignment horizontal="center" vertical="center" wrapText="true"/>
    </xf>
    <xf numFmtId="0" fontId="151" fillId="3" borderId="53" xfId="45052" applyFont="true" applyBorder="true" applyAlignment="true">
      <alignment horizontal="center" vertical="center" wrapText="true"/>
    </xf>
    <xf numFmtId="0" fontId="151" fillId="3" borderId="52" xfId="45092" applyFont="true" applyBorder="true" applyAlignment="true">
      <alignment horizontal="center" vertical="center" wrapText="true"/>
    </xf>
    <xf numFmtId="0" fontId="151" fillId="3" borderId="53" xfId="45093" applyFont="true" applyBorder="true" applyAlignment="true">
      <alignment horizontal="center" vertical="center" wrapText="true"/>
    </xf>
    <xf numFmtId="0" fontId="151" fillId="3" borderId="53" xfId="45094" applyFont="true" applyBorder="true" applyAlignment="true">
      <alignment horizontal="center" vertical="center" wrapText="true"/>
    </xf>
    <xf numFmtId="0" fontId="24" fillId="0" borderId="100" xfId="19344" applyFill="true" applyBorder="true" applyAlignment="true">
      <alignment vertical="center" wrapText="true"/>
    </xf>
    <xf numFmtId="0" fontId="24" fillId="3" borderId="100" xfId="19344" applyBorder="true" applyAlignment="true">
      <alignment vertical="center" wrapText="true"/>
    </xf>
    <xf numFmtId="0" fontId="155" fillId="33" borderId="100" xfId="19344" applyFont="true" applyFill="true" applyBorder="true" applyAlignment="true">
      <alignment horizontal="center" vertical="center" wrapText="true"/>
    </xf>
    <xf numFmtId="0" fontId="24" fillId="33" borderId="125" xfId="19344" applyFill="true" applyBorder="true" applyAlignment="true">
      <alignment horizontal="center" vertical="center"/>
    </xf>
    <xf numFmtId="0" fontId="155" fillId="33" borderId="125" xfId="19344" applyFont="true" applyFill="true" applyBorder="true" applyAlignment="true">
      <alignment horizontal="center" vertical="center" wrapText="true"/>
    </xf>
    <xf numFmtId="169" fontId="115" fillId="33" borderId="100" xfId="40237" applyNumberFormat="true" applyFont="true" applyFill="true" applyBorder="true" applyAlignment="true">
      <alignment horizontal="center" vertical="center"/>
    </xf>
    <xf numFmtId="169" fontId="115" fillId="33" borderId="125" xfId="40238" applyNumberFormat="true" applyFont="true" applyFill="true" applyBorder="true" applyAlignment="true">
      <alignment horizontal="center" vertical="center"/>
    </xf>
    <xf numFmtId="169" fontId="115" fillId="33" borderId="125" xfId="40240" applyNumberFormat="true" applyFont="true" applyFill="true" applyBorder="true" applyAlignment="true">
      <alignment horizontal="center" vertical="center"/>
    </xf>
    <xf numFmtId="169" fontId="115" fillId="33" borderId="100" xfId="40249" applyNumberFormat="true" applyFont="true" applyFill="true" applyBorder="true" applyAlignment="true">
      <alignment horizontal="center" vertical="center"/>
    </xf>
    <xf numFmtId="169" fontId="115" fillId="33" borderId="125" xfId="40250" applyNumberFormat="true" applyFont="true" applyFill="true" applyBorder="true" applyAlignment="true">
      <alignment horizontal="center" vertical="center"/>
    </xf>
    <xf numFmtId="169" fontId="115" fillId="33" borderId="125" xfId="40252" applyNumberFormat="true" applyFont="true" applyFill="true" applyBorder="true" applyAlignment="true">
      <alignment horizontal="center" vertical="center"/>
    </xf>
    <xf numFmtId="0" fontId="151" fillId="33" borderId="100" xfId="45043" applyFont="true" applyFill="true" applyBorder="true" applyAlignment="true">
      <alignment horizontal="center" vertical="center" wrapText="true"/>
    </xf>
    <xf numFmtId="0" fontId="151" fillId="33" borderId="125" xfId="45044" applyFont="true" applyFill="true" applyBorder="true" applyAlignment="true">
      <alignment horizontal="center" vertical="center" wrapText="true"/>
    </xf>
    <xf numFmtId="0" fontId="151" fillId="33" borderId="100" xfId="45049" applyFont="true" applyFill="true" applyBorder="true" applyAlignment="true">
      <alignment horizontal="center" vertical="center" wrapText="true"/>
    </xf>
    <xf numFmtId="0" fontId="151" fillId="33" borderId="125" xfId="45050" applyFont="true" applyFill="true" applyBorder="true" applyAlignment="true">
      <alignment horizontal="center" vertical="center" wrapText="true"/>
    </xf>
    <xf numFmtId="0" fontId="151" fillId="33" borderId="100" xfId="45085" applyFont="true" applyFill="true" applyBorder="true" applyAlignment="true">
      <alignment horizontal="center" vertical="center" wrapText="true"/>
    </xf>
    <xf numFmtId="0" fontId="151" fillId="33" borderId="125" xfId="45086" applyFont="true" applyFill="true" applyBorder="true" applyAlignment="true">
      <alignment horizontal="center" vertical="center" wrapText="true"/>
    </xf>
    <xf numFmtId="0" fontId="151" fillId="33" borderId="100" xfId="45091" applyFont="true" applyFill="true" applyBorder="true" applyAlignment="true">
      <alignment horizontal="center" vertical="center" wrapText="true"/>
    </xf>
    <xf numFmtId="0" fontId="151" fillId="33" borderId="125" xfId="45092" applyFont="true" applyFill="true" applyBorder="true" applyAlignment="true">
      <alignment horizontal="center" vertical="center" wrapText="true"/>
    </xf>
    <xf numFmtId="0" fontId="24" fillId="33" borderId="107" xfId="19344" applyFill="true" applyBorder="true" applyAlignment="true">
      <alignment horizontal="center" vertical="center"/>
    </xf>
    <xf numFmtId="0" fontId="155" fillId="33" borderId="107" xfId="19344" applyFont="true" applyFill="true" applyBorder="true" applyAlignment="true">
      <alignment horizontal="center" vertical="center" wrapText="true"/>
    </xf>
    <xf numFmtId="169" fontId="115" fillId="33" borderId="107" xfId="40239" applyNumberFormat="true" applyFont="true" applyFill="true" applyBorder="true" applyAlignment="true">
      <alignment horizontal="center" vertical="center"/>
    </xf>
    <xf numFmtId="169" fontId="115" fillId="33" borderId="107" xfId="40251" applyNumberFormat="true" applyFont="true" applyFill="true" applyBorder="true" applyAlignment="true">
      <alignment horizontal="center" vertical="center"/>
    </xf>
    <xf numFmtId="0" fontId="151" fillId="33" borderId="107" xfId="45045" applyFont="true" applyFill="true" applyBorder="true" applyAlignment="true">
      <alignment horizontal="center" vertical="center" wrapText="true"/>
    </xf>
    <xf numFmtId="0" fontId="151" fillId="33" borderId="107" xfId="45051" applyFont="true" applyFill="true" applyBorder="true" applyAlignment="true">
      <alignment horizontal="center" vertical="center" wrapText="true"/>
    </xf>
    <xf numFmtId="0" fontId="151" fillId="33" borderId="107" xfId="45087" applyFont="true" applyFill="true" applyBorder="true" applyAlignment="true">
      <alignment horizontal="center" vertical="center" wrapText="true"/>
    </xf>
    <xf numFmtId="0" fontId="151" fillId="33" borderId="107" xfId="45093" applyFont="true" applyFill="true" applyBorder="true" applyAlignment="true">
      <alignment horizontal="center" vertical="center" wrapText="true"/>
    </xf>
    <xf numFmtId="0" fontId="151" fillId="3" borderId="109" xfId="44936" applyFont="true" applyBorder="true" applyAlignment="true">
      <alignment horizontal="center" vertical="center" wrapText="true"/>
    </xf>
    <xf numFmtId="0" fontId="151" fillId="3" borderId="109" xfId="44963" applyFont="true" applyBorder="true" applyAlignment="true">
      <alignment horizontal="center" vertical="center" wrapText="true"/>
    </xf>
    <xf numFmtId="0" fontId="151" fillId="3" borderId="109" xfId="44993" applyFont="true" applyBorder="true" applyAlignment="true">
      <alignment horizontal="center" vertical="center" wrapText="true"/>
    </xf>
    <xf numFmtId="0" fontId="151" fillId="3" borderId="109" xfId="45023" applyFont="true" applyBorder="true" applyAlignment="true">
      <alignment horizontal="center" vertical="center" wrapText="true"/>
    </xf>
    <xf numFmtId="0" fontId="151" fillId="3" borderId="109" xfId="45050" applyFont="true" applyBorder="true" applyAlignment="true">
      <alignment horizontal="center" vertical="center" wrapText="true"/>
    </xf>
    <xf numFmtId="169" fontId="115" fillId="33" borderId="100" xfId="40238" applyNumberFormat="true" applyFont="true" applyFill="true" applyBorder="true" applyAlignment="true">
      <alignment horizontal="center" vertical="center"/>
    </xf>
    <xf numFmtId="169" fontId="115" fillId="33" borderId="100" xfId="40250" applyNumberFormat="true" applyFont="true" applyFill="true" applyBorder="true" applyAlignment="true">
      <alignment horizontal="center" vertical="center"/>
    </xf>
    <xf numFmtId="0" fontId="151" fillId="33" borderId="100" xfId="45045" applyFont="true" applyFill="true" applyBorder="true" applyAlignment="true">
      <alignment horizontal="center" vertical="center" wrapText="true"/>
    </xf>
    <xf numFmtId="0" fontId="151" fillId="33" borderId="100" xfId="45050" applyFont="true" applyFill="true" applyBorder="true" applyAlignment="true">
      <alignment horizontal="center" vertical="center" wrapText="true"/>
    </xf>
    <xf numFmtId="0" fontId="151" fillId="3" borderId="109" xfId="45092" applyFont="true" applyBorder="true" applyAlignment="true">
      <alignment horizontal="center" vertical="center" wrapText="true"/>
    </xf>
    <xf numFmtId="0" fontId="151" fillId="33" borderId="100" xfId="45087" applyFont="true" applyFill="true" applyBorder="true" applyAlignment="true">
      <alignment horizontal="center" vertical="center" wrapText="true"/>
    </xf>
    <xf numFmtId="0" fontId="151" fillId="33" borderId="100" xfId="45092" applyFont="true" applyFill="true" applyBorder="true" applyAlignment="true">
      <alignment horizontal="center" vertical="center" wrapText="true"/>
    </xf>
    <xf numFmtId="0" fontId="151" fillId="3" borderId="110" xfId="44936" applyFont="true" applyBorder="true" applyAlignment="true">
      <alignment horizontal="center" vertical="center" wrapText="true"/>
    </xf>
    <xf numFmtId="0" fontId="151" fillId="3" borderId="110" xfId="44963" applyFont="true" applyBorder="true" applyAlignment="true">
      <alignment horizontal="center" vertical="center" wrapText="true"/>
    </xf>
    <xf numFmtId="0" fontId="151" fillId="3" borderId="110" xfId="44993" applyFont="true" applyBorder="true" applyAlignment="true">
      <alignment horizontal="center" vertical="center" wrapText="true"/>
    </xf>
    <xf numFmtId="0" fontId="155" fillId="33" borderId="130" xfId="19344" applyFont="true" applyFill="true" applyBorder="true" applyAlignment="true">
      <alignment horizontal="center" vertical="center" wrapText="true"/>
    </xf>
    <xf numFmtId="0" fontId="151" fillId="3" borderId="110" xfId="45023" applyFont="true" applyBorder="true" applyAlignment="true">
      <alignment horizontal="center" vertical="center" wrapText="true"/>
    </xf>
    <xf numFmtId="0" fontId="151" fillId="3" borderId="110" xfId="45050" applyFont="true" applyBorder="true" applyAlignment="true">
      <alignment horizontal="center" vertical="center" wrapText="true"/>
    </xf>
    <xf numFmtId="169" fontId="115" fillId="33" borderId="130" xfId="40238" applyNumberFormat="true" applyFont="true" applyFill="true" applyBorder="true" applyAlignment="true">
      <alignment horizontal="center" vertical="center"/>
    </xf>
    <xf numFmtId="169" fontId="115" fillId="33" borderId="130" xfId="40250" applyNumberFormat="true" applyFont="true" applyFill="true" applyBorder="true" applyAlignment="true">
      <alignment horizontal="center" vertical="center"/>
    </xf>
    <xf numFmtId="0" fontId="151" fillId="33" borderId="130" xfId="45045" applyFont="true" applyFill="true" applyBorder="true" applyAlignment="true">
      <alignment horizontal="center" vertical="center" wrapText="true"/>
    </xf>
    <xf numFmtId="0" fontId="151" fillId="33" borderId="130" xfId="45050" applyFont="true" applyFill="true" applyBorder="true" applyAlignment="true">
      <alignment horizontal="center" vertical="center" wrapText="true"/>
    </xf>
    <xf numFmtId="0" fontId="151" fillId="3" borderId="110" xfId="45092" applyFont="true" applyBorder="true" applyAlignment="true">
      <alignment horizontal="center" vertical="center" wrapText="true"/>
    </xf>
    <xf numFmtId="0" fontId="151" fillId="33" borderId="130" xfId="45087" applyFont="true" applyFill="true" applyBorder="true" applyAlignment="true">
      <alignment horizontal="center" vertical="center" wrapText="true"/>
    </xf>
    <xf numFmtId="0" fontId="151" fillId="33" borderId="130" xfId="45092" applyFont="true" applyFill="true" applyBorder="true" applyAlignment="true">
      <alignment horizontal="center" vertical="center" wrapText="true"/>
    </xf>
    <xf numFmtId="0" fontId="24" fillId="33" borderId="126" xfId="19344" applyFill="true" applyBorder="true" applyAlignment="true">
      <alignment horizontal="center" vertical="center"/>
    </xf>
    <xf numFmtId="0" fontId="155" fillId="33" borderId="126" xfId="19344" applyFont="true" applyFill="true" applyBorder="true" applyAlignment="true">
      <alignment horizontal="center" vertical="center" wrapText="true"/>
    </xf>
    <xf numFmtId="169" fontId="115" fillId="33" borderId="126" xfId="40239" applyNumberFormat="true" applyFont="true" applyFill="true" applyBorder="true" applyAlignment="true">
      <alignment horizontal="center" vertical="center"/>
    </xf>
    <xf numFmtId="169" fontId="115" fillId="33" borderId="126" xfId="40251" applyNumberFormat="true" applyFont="true" applyFill="true" applyBorder="true" applyAlignment="true">
      <alignment horizontal="center" vertical="center"/>
    </xf>
    <xf numFmtId="0" fontId="151" fillId="33" borderId="126" xfId="45045" applyFont="true" applyFill="true" applyBorder="true" applyAlignment="true">
      <alignment horizontal="center" vertical="center" wrapText="true"/>
    </xf>
    <xf numFmtId="0" fontId="151" fillId="33" borderId="126" xfId="45051" applyFont="true" applyFill="true" applyBorder="true" applyAlignment="true">
      <alignment horizontal="center" vertical="center" wrapText="true"/>
    </xf>
    <xf numFmtId="0" fontId="151" fillId="33" borderId="126" xfId="45087" applyFont="true" applyFill="true" applyBorder="true" applyAlignment="true">
      <alignment horizontal="center" vertical="center" wrapText="true"/>
    </xf>
    <xf numFmtId="0" fontId="151" fillId="33" borderId="126" xfId="45093" applyFont="true" applyFill="true" applyBorder="true" applyAlignment="true">
      <alignment horizontal="center" vertical="center" wrapText="true"/>
    </xf>
    <xf numFmtId="0" fontId="151" fillId="0" borderId="100" xfId="45002" applyFont="true" applyFill="true" applyBorder="true" applyAlignment="true">
      <alignment horizontal="left" vertical="center" wrapText="true"/>
    </xf>
    <xf numFmtId="0" fontId="151" fillId="0" borderId="100" xfId="45008" applyFont="true" applyFill="true" applyBorder="true" applyAlignment="true">
      <alignment horizontal="left" vertical="center" wrapText="true"/>
    </xf>
    <xf numFmtId="0" fontId="151" fillId="0" borderId="100" xfId="19355" applyFont="true" applyFill="true" applyBorder="true" applyAlignment="true">
      <alignment horizontal="left" vertical="center" wrapText="true"/>
    </xf>
    <xf numFmtId="0" fontId="151" fillId="0" borderId="100" xfId="19357" applyFont="true" applyFill="true" applyBorder="true" applyAlignment="true">
      <alignment horizontal="left" vertical="center" wrapText="true"/>
    </xf>
    <xf numFmtId="0" fontId="155" fillId="0" borderId="100" xfId="19344" applyFont="true" applyFill="true" applyBorder="true" applyAlignment="true">
      <alignment horizontal="left" vertical="center" wrapText="true"/>
    </xf>
    <xf numFmtId="0" fontId="24" fillId="3" borderId="133" xfId="19344" applyBorder="true" applyAlignment="true">
      <alignment vertical="center" wrapText="true"/>
    </xf>
    <xf numFmtId="0" fontId="151" fillId="0" borderId="100" xfId="45041" applyFont="true" applyFill="true" applyBorder="true" applyAlignment="true">
      <alignment horizontal="left" vertical="center" wrapText="true"/>
    </xf>
    <xf numFmtId="0" fontId="151" fillId="0" borderId="100" xfId="45047" applyFont="true" applyFill="true" applyBorder="true" applyAlignment="true">
      <alignment horizontal="left" vertical="center" wrapText="true"/>
    </xf>
    <xf numFmtId="0" fontId="151" fillId="0" borderId="100" xfId="45053" applyFont="true" applyFill="true" applyBorder="true" applyAlignment="true">
      <alignment horizontal="left" vertical="center" wrapText="true"/>
    </xf>
    <xf numFmtId="0" fontId="151" fillId="0" borderId="100" xfId="45059" applyFont="true" applyFill="true" applyBorder="true" applyAlignment="true">
      <alignment horizontal="left" vertical="center" wrapText="true"/>
    </xf>
    <xf numFmtId="0" fontId="151" fillId="0" borderId="100" xfId="45065" applyFont="true" applyFill="true" applyBorder="true" applyAlignment="true">
      <alignment horizontal="left" vertical="center" wrapText="true"/>
    </xf>
    <xf numFmtId="0" fontId="151" fillId="0" borderId="100" xfId="19382" applyFont="true" applyFill="true" applyBorder="true" applyAlignment="true">
      <alignment horizontal="left" vertical="center" wrapText="true"/>
    </xf>
    <xf numFmtId="0" fontId="151" fillId="0" borderId="100" xfId="19385" applyFont="true" applyFill="true" applyBorder="true" applyAlignment="true">
      <alignment horizontal="left" vertical="center" wrapText="true"/>
    </xf>
    <xf numFmtId="0" fontId="151" fillId="0" borderId="100" xfId="45083" applyFont="true" applyFill="true" applyBorder="true" applyAlignment="true">
      <alignment horizontal="left" vertical="center" wrapText="true"/>
    </xf>
    <xf numFmtId="0" fontId="151" fillId="0" borderId="100" xfId="45089" applyFont="true" applyFill="true" applyBorder="true" applyAlignment="true">
      <alignment horizontal="left" vertical="center" wrapText="true"/>
    </xf>
    <xf numFmtId="0" fontId="151" fillId="0" borderId="100" xfId="45095" applyFont="true" applyFill="true" applyBorder="true" applyAlignment="true">
      <alignment horizontal="left" vertical="center" wrapText="true"/>
    </xf>
    <xf numFmtId="0" fontId="151" fillId="0" borderId="100" xfId="45101" applyFont="true" applyFill="true" applyBorder="true" applyAlignment="true">
      <alignment horizontal="left" vertical="center" wrapText="true"/>
    </xf>
    <xf numFmtId="0" fontId="151" fillId="0" borderId="100" xfId="45107" applyFont="true" applyFill="true" applyBorder="true" applyAlignment="true">
      <alignment horizontal="left" vertical="center" wrapText="true"/>
    </xf>
    <xf numFmtId="0" fontId="24" fillId="3" borderId="102" xfId="19344" applyBorder="true" applyAlignment="true">
      <alignment vertical="center" wrapText="true"/>
    </xf>
    <xf numFmtId="0" fontId="155" fillId="0" borderId="105" xfId="19344" applyFont="true" applyFill="true" applyBorder="true" applyAlignment="true">
      <alignment horizontal="left" vertical="center" wrapText="true"/>
    </xf>
    <xf numFmtId="0" fontId="151" fillId="0" borderId="105" xfId="45059" applyFont="true" applyFill="true" applyBorder="true" applyAlignment="true">
      <alignment horizontal="left" vertical="center" wrapText="true"/>
    </xf>
    <xf numFmtId="0" fontId="151" fillId="0" borderId="107" xfId="19356" applyFont="true" applyFill="true" applyBorder="true" applyAlignment="true">
      <alignment horizontal="left" vertical="center"/>
    </xf>
    <xf numFmtId="0" fontId="151" fillId="0" borderId="107" xfId="19358" applyFont="true" applyFill="true" applyBorder="true" applyAlignment="true">
      <alignment horizontal="left" vertical="center"/>
    </xf>
    <xf numFmtId="0" fontId="24" fillId="0" borderId="107" xfId="19344" applyFill="true" applyBorder="true" applyAlignment="true">
      <alignment vertical="center"/>
    </xf>
    <xf numFmtId="0" fontId="24" fillId="0" borderId="107" xfId="19344" applyFill="true" applyBorder="true" applyAlignment="true">
      <alignment horizontal="center" vertical="center"/>
    </xf>
    <xf numFmtId="0" fontId="155" fillId="0" borderId="107" xfId="19344" applyFont="true" applyFill="true" applyBorder="true" applyAlignment="true">
      <alignment horizontal="left" vertical="center"/>
    </xf>
    <xf numFmtId="0" fontId="155" fillId="0" borderId="108" xfId="19344" applyFont="true" applyFill="true" applyBorder="true" applyAlignment="true">
      <alignment horizontal="left" vertical="center"/>
    </xf>
    <xf numFmtId="0" fontId="151" fillId="0" borderId="107" xfId="19384" applyFont="true" applyFill="true" applyBorder="true" applyAlignment="true">
      <alignment horizontal="left" vertical="center"/>
    </xf>
    <xf numFmtId="0" fontId="151" fillId="0" borderId="107" xfId="19386" applyFont="true" applyFill="true" applyBorder="true" applyAlignment="true">
      <alignment horizontal="left" vertical="center"/>
    </xf>
    <xf numFmtId="0" fontId="24" fillId="0" borderId="106" xfId="19344" applyFill="true" applyBorder="true" applyAlignment="true">
      <alignment vertical="center"/>
    </xf>
    <xf numFmtId="0" fontId="24" fillId="0" borderId="108" xfId="19344" applyFill="true" applyBorder="true" applyAlignment="true">
      <alignment vertical="center"/>
    </xf>
    <xf numFmtId="169" fontId="150" fillId="33" borderId="102" xfId="44941" applyNumberFormat="true" applyFont="true" applyFill="true" applyBorder="true" applyAlignment="true">
      <alignment horizontal="center" vertical="center"/>
    </xf>
    <xf numFmtId="169" fontId="150" fillId="33" borderId="123" xfId="44941" applyNumberFormat="true" applyFont="true" applyFill="true" applyBorder="true" applyAlignment="true">
      <alignment horizontal="center" vertical="center"/>
    </xf>
    <xf numFmtId="169" fontId="150" fillId="33" borderId="124" xfId="44941" applyNumberFormat="true" applyFont="true" applyFill="true" applyBorder="true" applyAlignment="true">
      <alignment horizontal="center" vertical="center"/>
    </xf>
    <xf numFmtId="169" fontId="150" fillId="33" borderId="129" xfId="44941" applyNumberFormat="true" applyFont="true" applyFill="true" applyBorder="true" applyAlignment="true">
      <alignment horizontal="center" vertical="center"/>
    </xf>
    <xf numFmtId="169" fontId="150" fillId="33" borderId="106" xfId="44941" applyNumberFormat="true" applyFont="true" applyFill="true" applyBorder="true" applyAlignment="true">
      <alignment horizontal="center" vertical="center"/>
    </xf>
    <xf numFmtId="169" fontId="150" fillId="33" borderId="100" xfId="44944" applyNumberFormat="true" applyFont="true" applyFill="true" applyBorder="true" applyAlignment="true">
      <alignment horizontal="center" vertical="center"/>
    </xf>
    <xf numFmtId="169" fontId="150" fillId="33" borderId="125" xfId="44944" applyNumberFormat="true" applyFont="true" applyFill="true" applyBorder="true" applyAlignment="true">
      <alignment horizontal="center" vertical="center"/>
    </xf>
    <xf numFmtId="169" fontId="150" fillId="33" borderId="126" xfId="44944" applyNumberFormat="true" applyFont="true" applyFill="true" applyBorder="true" applyAlignment="true">
      <alignment horizontal="center" vertical="center"/>
    </xf>
    <xf numFmtId="169" fontId="150" fillId="33" borderId="130" xfId="44944" applyNumberFormat="true" applyFont="true" applyFill="true" applyBorder="true" applyAlignment="true">
      <alignment horizontal="center" vertical="center"/>
    </xf>
    <xf numFmtId="169" fontId="150" fillId="33" borderId="107" xfId="44944" applyNumberFormat="true" applyFont="true" applyFill="true" applyBorder="true" applyAlignment="true">
      <alignment horizontal="center" vertical="center"/>
    </xf>
    <xf numFmtId="0" fontId="24" fillId="33" borderId="130" xfId="19344" applyFill="true" applyBorder="true" applyAlignment="true">
      <alignment horizontal="center" vertical="center"/>
    </xf>
    <xf numFmtId="169" fontId="150" fillId="33" borderId="100" xfId="20220" applyNumberFormat="true" applyFont="true" applyFill="true" applyBorder="true" applyAlignment="true">
      <alignment horizontal="center" vertical="center"/>
    </xf>
    <xf numFmtId="169" fontId="150" fillId="33" borderId="125" xfId="20220" applyNumberFormat="true" applyFont="true" applyFill="true" applyBorder="true" applyAlignment="true">
      <alignment horizontal="center" vertical="center"/>
    </xf>
    <xf numFmtId="169" fontId="150" fillId="33" borderId="126" xfId="20220" applyNumberFormat="true" applyFont="true" applyFill="true" applyBorder="true" applyAlignment="true">
      <alignment horizontal="center" vertical="center"/>
    </xf>
    <xf numFmtId="169" fontId="150" fillId="33" borderId="130" xfId="20220" applyNumberFormat="true" applyFont="true" applyFill="true" applyBorder="true" applyAlignment="true">
      <alignment horizontal="center" vertical="center"/>
    </xf>
    <xf numFmtId="169" fontId="150" fillId="33" borderId="107" xfId="20220" applyNumberFormat="true" applyFont="true" applyFill="true" applyBorder="true" applyAlignment="true">
      <alignment horizontal="center" vertical="center"/>
    </xf>
    <xf numFmtId="169" fontId="150" fillId="33" borderId="125" xfId="44945" applyNumberFormat="true" applyFont="true" applyFill="true" applyBorder="true" applyAlignment="true">
      <alignment horizontal="center" vertical="center"/>
    </xf>
    <xf numFmtId="169" fontId="150" fillId="33" borderId="126" xfId="44946" applyNumberFormat="true" applyFont="true" applyFill="true" applyBorder="true" applyAlignment="true">
      <alignment horizontal="center" vertical="center"/>
    </xf>
    <xf numFmtId="169" fontId="150" fillId="33" borderId="130" xfId="44945" applyNumberFormat="true" applyFont="true" applyFill="true" applyBorder="true" applyAlignment="true">
      <alignment horizontal="center" vertical="center"/>
    </xf>
    <xf numFmtId="169" fontId="150" fillId="33" borderId="107" xfId="44946" applyNumberFormat="true" applyFont="true" applyFill="true" applyBorder="true" applyAlignment="true">
      <alignment horizontal="center" vertical="center"/>
    </xf>
    <xf numFmtId="169" fontId="150" fillId="33" borderId="100" xfId="44945" applyNumberFormat="true" applyFont="true" applyFill="true" applyBorder="true" applyAlignment="true">
      <alignment horizontal="center" vertical="center"/>
    </xf>
    <xf numFmtId="169" fontId="150" fillId="33" borderId="105" xfId="44950" applyNumberFormat="true" applyFont="true" applyFill="true" applyBorder="true" applyAlignment="true">
      <alignment horizontal="center" vertical="center"/>
    </xf>
    <xf numFmtId="169" fontId="150" fillId="33" borderId="127" xfId="44951" applyNumberFormat="true" applyFont="true" applyFill="true" applyBorder="true" applyAlignment="true">
      <alignment horizontal="center" vertical="center"/>
    </xf>
    <xf numFmtId="169" fontId="150" fillId="33" borderId="128" xfId="44952" applyNumberFormat="true" applyFont="true" applyFill="true" applyBorder="true" applyAlignment="true">
      <alignment horizontal="center" vertical="center"/>
    </xf>
    <xf numFmtId="169" fontId="150" fillId="33" borderId="131" xfId="44951" applyNumberFormat="true" applyFont="true" applyFill="true" applyBorder="true" applyAlignment="true">
      <alignment horizontal="center" vertical="center"/>
    </xf>
    <xf numFmtId="169" fontId="150" fillId="33" borderId="108" xfId="44952" applyNumberFormat="true" applyFont="true" applyFill="true" applyBorder="true" applyAlignment="true">
      <alignment horizontal="center" vertical="center"/>
    </xf>
    <xf numFmtId="169" fontId="150" fillId="33" borderId="105" xfId="44951" applyNumberFormat="true" applyFont="true" applyFill="true" applyBorder="true" applyAlignment="true">
      <alignment horizontal="center" vertical="center"/>
    </xf>
    <xf numFmtId="0" fontId="24" fillId="33" borderId="131" xfId="19344" applyFill="true" applyBorder="true" applyAlignment="true">
      <alignment horizontal="center" vertical="center"/>
    </xf>
    <xf numFmtId="0" fontId="24" fillId="33" borderId="127" xfId="19344" applyFill="true" applyBorder="true" applyAlignment="true">
      <alignment horizontal="center" vertical="center"/>
    </xf>
    <xf numFmtId="0" fontId="24" fillId="33" borderId="128" xfId="19344" applyFill="true" applyBorder="true" applyAlignment="true">
      <alignment horizontal="center" vertical="center"/>
    </xf>
    <xf numFmtId="169" fontId="150" fillId="33" borderId="102" xfId="44974" applyNumberFormat="true" applyFont="true" applyFill="true" applyBorder="true" applyAlignment="true">
      <alignment horizontal="center" vertical="center"/>
    </xf>
    <xf numFmtId="169" fontId="150" fillId="33" borderId="123" xfId="44975" applyNumberFormat="true" applyFont="true" applyFill="true" applyBorder="true" applyAlignment="true">
      <alignment horizontal="center" vertical="center"/>
    </xf>
    <xf numFmtId="169" fontId="150" fillId="33" borderId="124" xfId="44976" applyNumberFormat="true" applyFont="true" applyFill="true" applyBorder="true" applyAlignment="true">
      <alignment horizontal="center" vertical="center"/>
    </xf>
    <xf numFmtId="169" fontId="150" fillId="33" borderId="129" xfId="44975" applyNumberFormat="true" applyFont="true" applyFill="true" applyBorder="true" applyAlignment="true">
      <alignment horizontal="center" vertical="center"/>
    </xf>
    <xf numFmtId="169" fontId="150" fillId="33" borderId="106" xfId="44976" applyNumberFormat="true" applyFont="true" applyFill="true" applyBorder="true" applyAlignment="true">
      <alignment horizontal="center" vertical="center"/>
    </xf>
    <xf numFmtId="169" fontId="150" fillId="33" borderId="102" xfId="44975" applyNumberFormat="true" applyFont="true" applyFill="true" applyBorder="true" applyAlignment="true">
      <alignment horizontal="center" vertical="center"/>
    </xf>
    <xf numFmtId="169" fontId="150" fillId="33" borderId="100" xfId="44974" applyNumberFormat="true" applyFont="true" applyFill="true" applyBorder="true" applyAlignment="true">
      <alignment horizontal="center" vertical="center"/>
    </xf>
    <xf numFmtId="169" fontId="150" fillId="33" borderId="125" xfId="44975" applyNumberFormat="true" applyFont="true" applyFill="true" applyBorder="true" applyAlignment="true">
      <alignment horizontal="center" vertical="center"/>
    </xf>
    <xf numFmtId="169" fontId="150" fillId="33" borderId="126" xfId="44976" applyNumberFormat="true" applyFont="true" applyFill="true" applyBorder="true" applyAlignment="true">
      <alignment horizontal="center" vertical="center"/>
    </xf>
    <xf numFmtId="169" fontId="150" fillId="33" borderId="130" xfId="44975" applyNumberFormat="true" applyFont="true" applyFill="true" applyBorder="true" applyAlignment="true">
      <alignment horizontal="center" vertical="center"/>
    </xf>
    <xf numFmtId="169" fontId="150" fillId="33" borderId="107" xfId="44976" applyNumberFormat="true" applyFont="true" applyFill="true" applyBorder="true" applyAlignment="true">
      <alignment horizontal="center" vertical="center"/>
    </xf>
    <xf numFmtId="169" fontId="150" fillId="33" borderId="100" xfId="44975" applyNumberFormat="true" applyFont="true" applyFill="true" applyBorder="true" applyAlignment="true">
      <alignment horizontal="center" vertical="center"/>
    </xf>
    <xf numFmtId="169" fontId="150" fillId="33" borderId="100" xfId="44968" applyNumberFormat="true" applyFont="true" applyFill="true" applyBorder="true" applyAlignment="true">
      <alignment horizontal="center" vertical="center"/>
    </xf>
    <xf numFmtId="169" fontId="150" fillId="33" borderId="125" xfId="44969" applyNumberFormat="true" applyFont="true" applyFill="true" applyBorder="true" applyAlignment="true">
      <alignment horizontal="center" vertical="center"/>
    </xf>
    <xf numFmtId="169" fontId="150" fillId="33" borderId="126" xfId="44970" applyNumberFormat="true" applyFont="true" applyFill="true" applyBorder="true" applyAlignment="true">
      <alignment horizontal="center" vertical="center"/>
    </xf>
    <xf numFmtId="169" fontId="150" fillId="33" borderId="130" xfId="44969" applyNumberFormat="true" applyFont="true" applyFill="true" applyBorder="true" applyAlignment="true">
      <alignment horizontal="center" vertical="center"/>
    </xf>
    <xf numFmtId="169" fontId="150" fillId="33" borderId="107" xfId="44970" applyNumberFormat="true" applyFont="true" applyFill="true" applyBorder="true" applyAlignment="true">
      <alignment horizontal="center" vertical="center"/>
    </xf>
    <xf numFmtId="169" fontId="150" fillId="33" borderId="100" xfId="44969" applyNumberFormat="true" applyFont="true" applyFill="true" applyBorder="true" applyAlignment="true">
      <alignment horizontal="center" vertical="center"/>
    </xf>
    <xf numFmtId="169" fontId="150" fillId="33" borderId="102" xfId="44998" applyNumberFormat="true" applyFont="true" applyFill="true" applyBorder="true" applyAlignment="true">
      <alignment horizontal="center" vertical="center"/>
    </xf>
    <xf numFmtId="169" fontId="150" fillId="33" borderId="123" xfId="44999" applyNumberFormat="true" applyFont="true" applyFill="true" applyBorder="true" applyAlignment="true">
      <alignment horizontal="center" vertical="center"/>
    </xf>
    <xf numFmtId="169" fontId="150" fillId="33" borderId="124" xfId="45000" applyNumberFormat="true" applyFont="true" applyFill="true" applyBorder="true" applyAlignment="true">
      <alignment horizontal="center" vertical="center"/>
    </xf>
    <xf numFmtId="169" fontId="150" fillId="33" borderId="129" xfId="44999" applyNumberFormat="true" applyFont="true" applyFill="true" applyBorder="true" applyAlignment="true">
      <alignment horizontal="center" vertical="center"/>
    </xf>
    <xf numFmtId="169" fontId="150" fillId="33" borderId="106" xfId="45000" applyNumberFormat="true" applyFont="true" applyFill="true" applyBorder="true" applyAlignment="true">
      <alignment horizontal="center" vertical="center"/>
    </xf>
    <xf numFmtId="169" fontId="150" fillId="33" borderId="102" xfId="44999" applyNumberFormat="true" applyFont="true" applyFill="true" applyBorder="true" applyAlignment="true">
      <alignment horizontal="center" vertical="center"/>
    </xf>
    <xf numFmtId="169" fontId="150" fillId="33" borderId="100" xfId="45004" applyNumberFormat="true" applyFont="true" applyFill="true" applyBorder="true" applyAlignment="true">
      <alignment horizontal="center" vertical="center"/>
    </xf>
    <xf numFmtId="169" fontId="150" fillId="33" borderId="125" xfId="45005" applyNumberFormat="true" applyFont="true" applyFill="true" applyBorder="true" applyAlignment="true">
      <alignment horizontal="center" vertical="center"/>
    </xf>
    <xf numFmtId="169" fontId="150" fillId="33" borderId="126" xfId="45006" applyNumberFormat="true" applyFont="true" applyFill="true" applyBorder="true" applyAlignment="true">
      <alignment horizontal="center" vertical="center"/>
    </xf>
    <xf numFmtId="169" fontId="150" fillId="33" borderId="130" xfId="45005" applyNumberFormat="true" applyFont="true" applyFill="true" applyBorder="true" applyAlignment="true">
      <alignment horizontal="center" vertical="center"/>
    </xf>
    <xf numFmtId="169" fontId="150" fillId="33" borderId="107" xfId="45006" applyNumberFormat="true" applyFont="true" applyFill="true" applyBorder="true" applyAlignment="true">
      <alignment horizontal="center" vertical="center"/>
    </xf>
    <xf numFmtId="169" fontId="150" fillId="33" borderId="100" xfId="45005" applyNumberFormat="true" applyFont="true" applyFill="true" applyBorder="true" applyAlignment="true">
      <alignment horizontal="center" vertical="center"/>
    </xf>
    <xf numFmtId="169" fontId="150" fillId="33" borderId="100" xfId="45010" applyNumberFormat="true" applyFont="true" applyFill="true" applyBorder="true" applyAlignment="true">
      <alignment horizontal="center" vertical="center"/>
    </xf>
    <xf numFmtId="169" fontId="150" fillId="33" borderId="125" xfId="45011" applyNumberFormat="true" applyFont="true" applyFill="true" applyBorder="true" applyAlignment="true">
      <alignment horizontal="center" vertical="center"/>
    </xf>
    <xf numFmtId="169" fontId="150" fillId="33" borderId="126" xfId="45012" applyNumberFormat="true" applyFont="true" applyFill="true" applyBorder="true" applyAlignment="true">
      <alignment horizontal="center" vertical="center"/>
    </xf>
    <xf numFmtId="169" fontId="150" fillId="33" borderId="130" xfId="45011" applyNumberFormat="true" applyFont="true" applyFill="true" applyBorder="true" applyAlignment="true">
      <alignment horizontal="center" vertical="center"/>
    </xf>
    <xf numFmtId="169" fontId="150" fillId="33" borderId="107" xfId="45012" applyNumberFormat="true" applyFont="true" applyFill="true" applyBorder="true" applyAlignment="true">
      <alignment horizontal="center" vertical="center"/>
    </xf>
    <xf numFmtId="169" fontId="150" fillId="33" borderId="100" xfId="45011" applyNumberFormat="true" applyFont="true" applyFill="true" applyBorder="true" applyAlignment="true">
      <alignment horizontal="center" vertical="center"/>
    </xf>
    <xf numFmtId="168" fontId="150" fillId="33" borderId="100" xfId="19366" applyNumberFormat="true" applyFont="true" applyFill="true" applyBorder="true" applyAlignment="true">
      <alignment horizontal="center" vertical="center"/>
    </xf>
    <xf numFmtId="168" fontId="150" fillId="33" borderId="125" xfId="19367" applyNumberFormat="true" applyFont="true" applyFill="true" applyBorder="true" applyAlignment="true">
      <alignment horizontal="center" vertical="center"/>
    </xf>
    <xf numFmtId="168" fontId="150" fillId="33" borderId="126" xfId="19368" applyNumberFormat="true" applyFont="true" applyFill="true" applyBorder="true" applyAlignment="true">
      <alignment horizontal="center" vertical="center"/>
    </xf>
    <xf numFmtId="168" fontId="150" fillId="33" borderId="130" xfId="19367" applyNumberFormat="true" applyFont="true" applyFill="true" applyBorder="true" applyAlignment="true">
      <alignment horizontal="center" vertical="center"/>
    </xf>
    <xf numFmtId="168" fontId="150" fillId="33" borderId="107" xfId="19368" applyNumberFormat="true" applyFont="true" applyFill="true" applyBorder="true" applyAlignment="true">
      <alignment horizontal="center" vertical="center"/>
    </xf>
    <xf numFmtId="168" fontId="150" fillId="33" borderId="100" xfId="19367" applyNumberFormat="true" applyFont="true" applyFill="true" applyBorder="true" applyAlignment="true">
      <alignment horizontal="center" vertical="center"/>
    </xf>
    <xf numFmtId="0" fontId="24" fillId="33" borderId="130" xfId="19344" applyFill="true" applyBorder="true" applyAlignment="true">
      <alignment horizontal="center" vertical="center" wrapText="true"/>
    </xf>
    <xf numFmtId="0" fontId="24" fillId="33" borderId="125" xfId="19344" applyFill="true" applyBorder="true" applyAlignment="true">
      <alignment horizontal="center" vertical="center" wrapText="true"/>
    </xf>
    <xf numFmtId="0" fontId="24" fillId="33" borderId="126" xfId="19344" applyFill="true" applyBorder="true" applyAlignment="true">
      <alignment horizontal="center" vertical="center" wrapText="true"/>
    </xf>
    <xf numFmtId="168" fontId="150" fillId="33" borderId="100" xfId="19370" applyNumberFormat="true" applyFont="true" applyFill="true" applyBorder="true" applyAlignment="true">
      <alignment horizontal="center" vertical="center"/>
    </xf>
    <xf numFmtId="168" fontId="150" fillId="33" borderId="125" xfId="19371" applyNumberFormat="true" applyFont="true" applyFill="true" applyBorder="true" applyAlignment="true">
      <alignment horizontal="center" vertical="center"/>
    </xf>
    <xf numFmtId="168" fontId="150" fillId="33" borderId="126" xfId="19372" applyNumberFormat="true" applyFont="true" applyFill="true" applyBorder="true" applyAlignment="true">
      <alignment horizontal="center" vertical="center"/>
    </xf>
    <xf numFmtId="168" fontId="150" fillId="33" borderId="130" xfId="19371" applyNumberFormat="true" applyFont="true" applyFill="true" applyBorder="true" applyAlignment="true">
      <alignment horizontal="center" vertical="center"/>
    </xf>
    <xf numFmtId="168" fontId="150" fillId="33" borderId="107" xfId="19372" applyNumberFormat="true" applyFont="true" applyFill="true" applyBorder="true" applyAlignment="true">
      <alignment horizontal="center" vertical="center"/>
    </xf>
    <xf numFmtId="168" fontId="150" fillId="33" borderId="100" xfId="19371" applyNumberFormat="true" applyFont="true" applyFill="true" applyBorder="true" applyAlignment="true">
      <alignment horizontal="center" vertical="center"/>
    </xf>
    <xf numFmtId="0" fontId="24" fillId="33" borderId="100" xfId="19344" applyFill="true" applyBorder="true" applyAlignment="true">
      <alignment horizontal="center" vertical="center" wrapText="true"/>
    </xf>
    <xf numFmtId="0" fontId="24" fillId="33" borderId="107" xfId="19344" applyFill="true" applyBorder="true" applyAlignment="true">
      <alignment horizontal="center" vertical="center" wrapText="true"/>
    </xf>
    <xf numFmtId="170" fontId="155" fillId="33" borderId="100" xfId="19344" applyNumberFormat="true" applyFont="true" applyFill="true" applyBorder="true" applyAlignment="true">
      <alignment horizontal="center" vertical="center"/>
    </xf>
    <xf numFmtId="170" fontId="155" fillId="33" borderId="125" xfId="19344" applyNumberFormat="true" applyFont="true" applyFill="true" applyBorder="true" applyAlignment="true">
      <alignment horizontal="center" vertical="center"/>
    </xf>
    <xf numFmtId="170" fontId="155" fillId="33" borderId="126" xfId="19344" applyNumberFormat="true" applyFont="true" applyFill="true" applyBorder="true" applyAlignment="true">
      <alignment horizontal="center" vertical="center"/>
    </xf>
    <xf numFmtId="170" fontId="155" fillId="33" borderId="130" xfId="19344" applyNumberFormat="true" applyFont="true" applyFill="true" applyBorder="true" applyAlignment="true">
      <alignment horizontal="center" vertical="center"/>
    </xf>
    <xf numFmtId="170" fontId="155" fillId="33" borderId="107" xfId="19344" applyNumberFormat="true" applyFont="true" applyFill="true" applyBorder="true" applyAlignment="true">
      <alignment horizontal="center" vertical="center"/>
    </xf>
    <xf numFmtId="170" fontId="155" fillId="33" borderId="105" xfId="19344" applyNumberFormat="true" applyFont="true" applyFill="true" applyBorder="true" applyAlignment="true">
      <alignment horizontal="center" vertical="center"/>
    </xf>
    <xf numFmtId="170" fontId="155" fillId="33" borderId="127" xfId="19344" applyNumberFormat="true" applyFont="true" applyFill="true" applyBorder="true" applyAlignment="true">
      <alignment horizontal="center" vertical="center"/>
    </xf>
    <xf numFmtId="170" fontId="155" fillId="33" borderId="128" xfId="19344" applyNumberFormat="true" applyFont="true" applyFill="true" applyBorder="true" applyAlignment="true">
      <alignment horizontal="center" vertical="center"/>
    </xf>
    <xf numFmtId="170" fontId="155" fillId="33" borderId="131" xfId="19344" applyNumberFormat="true" applyFont="true" applyFill="true" applyBorder="true" applyAlignment="true">
      <alignment horizontal="center" vertical="center"/>
    </xf>
    <xf numFmtId="170" fontId="155" fillId="33" borderId="108" xfId="19344" applyNumberFormat="true" applyFont="true" applyFill="true" applyBorder="true" applyAlignment="true">
      <alignment horizontal="center" vertical="center"/>
    </xf>
    <xf numFmtId="0" fontId="24" fillId="33" borderId="131" xfId="19344" applyFill="true" applyBorder="true" applyAlignment="true">
      <alignment horizontal="center" vertical="center" wrapText="true"/>
    </xf>
    <xf numFmtId="0" fontId="24" fillId="33" borderId="127" xfId="19344" applyFill="true" applyBorder="true" applyAlignment="true">
      <alignment horizontal="center" vertical="center" wrapText="true"/>
    </xf>
    <xf numFmtId="0" fontId="24" fillId="33" borderId="128" xfId="19344" applyFill="true" applyBorder="true" applyAlignment="true">
      <alignment horizontal="center" vertical="center" wrapText="true"/>
    </xf>
    <xf numFmtId="169" fontId="150" fillId="33" borderId="102" xfId="45028" applyNumberFormat="true" applyFont="true" applyFill="true" applyBorder="true" applyAlignment="true">
      <alignment horizontal="center" vertical="center"/>
    </xf>
    <xf numFmtId="169" fontId="150" fillId="33" borderId="123" xfId="45028" applyNumberFormat="true" applyFont="true" applyFill="true" applyBorder="true" applyAlignment="true">
      <alignment horizontal="center" vertical="center"/>
    </xf>
    <xf numFmtId="169" fontId="150" fillId="33" borderId="124" xfId="45028" applyNumberFormat="true" applyFont="true" applyFill="true" applyBorder="true" applyAlignment="true">
      <alignment horizontal="center" vertical="center"/>
    </xf>
    <xf numFmtId="169" fontId="150" fillId="33" borderId="129" xfId="45028" applyNumberFormat="true" applyFont="true" applyFill="true" applyBorder="true" applyAlignment="true">
      <alignment horizontal="center" vertical="center"/>
    </xf>
    <xf numFmtId="169" fontId="150" fillId="33" borderId="106" xfId="45028" applyNumberFormat="true" applyFont="true" applyFill="true" applyBorder="true" applyAlignment="true">
      <alignment horizontal="center" vertical="center"/>
    </xf>
    <xf numFmtId="169" fontId="150" fillId="33" borderId="100" xfId="45031" applyNumberFormat="true" applyFont="true" applyFill="true" applyBorder="true" applyAlignment="true">
      <alignment horizontal="center" vertical="center"/>
    </xf>
    <xf numFmtId="169" fontId="150" fillId="33" borderId="125" xfId="45031" applyNumberFormat="true" applyFont="true" applyFill="true" applyBorder="true" applyAlignment="true">
      <alignment horizontal="center" vertical="center"/>
    </xf>
    <xf numFmtId="169" fontId="150" fillId="33" borderId="126" xfId="45031" applyNumberFormat="true" applyFont="true" applyFill="true" applyBorder="true" applyAlignment="true">
      <alignment horizontal="center" vertical="center"/>
    </xf>
    <xf numFmtId="169" fontId="150" fillId="33" borderId="130" xfId="45031" applyNumberFormat="true" applyFont="true" applyFill="true" applyBorder="true" applyAlignment="true">
      <alignment horizontal="center" vertical="center"/>
    </xf>
    <xf numFmtId="169" fontId="150" fillId="33" borderId="107" xfId="45031" applyNumberFormat="true" applyFont="true" applyFill="true" applyBorder="true" applyAlignment="true">
      <alignment horizontal="center" vertical="center"/>
    </xf>
    <xf numFmtId="169" fontId="150" fillId="33" borderId="100" xfId="20296" applyNumberFormat="true" applyFont="true" applyFill="true" applyBorder="true" applyAlignment="true">
      <alignment horizontal="center" vertical="center"/>
    </xf>
    <xf numFmtId="169" fontId="150" fillId="33" borderId="125" xfId="20296" applyNumberFormat="true" applyFont="true" applyFill="true" applyBorder="true" applyAlignment="true">
      <alignment horizontal="center" vertical="center"/>
    </xf>
    <xf numFmtId="169" fontId="150" fillId="33" borderId="126" xfId="20296" applyNumberFormat="true" applyFont="true" applyFill="true" applyBorder="true" applyAlignment="true">
      <alignment horizontal="center" vertical="center"/>
    </xf>
    <xf numFmtId="169" fontId="150" fillId="33" borderId="130" xfId="20296" applyNumberFormat="true" applyFont="true" applyFill="true" applyBorder="true" applyAlignment="true">
      <alignment horizontal="center" vertical="center"/>
    </xf>
    <xf numFmtId="169" fontId="150" fillId="33" borderId="107" xfId="20296" applyNumberFormat="true" applyFont="true" applyFill="true" applyBorder="true" applyAlignment="true">
      <alignment horizontal="center" vertical="center"/>
    </xf>
    <xf numFmtId="169" fontId="150" fillId="33" borderId="125" xfId="45032" applyNumberFormat="true" applyFont="true" applyFill="true" applyBorder="true" applyAlignment="true">
      <alignment horizontal="center" vertical="center"/>
    </xf>
    <xf numFmtId="169" fontId="150" fillId="33" borderId="126" xfId="45033" applyNumberFormat="true" applyFont="true" applyFill="true" applyBorder="true" applyAlignment="true">
      <alignment horizontal="center" vertical="center"/>
    </xf>
    <xf numFmtId="169" fontId="150" fillId="33" borderId="130" xfId="45032" applyNumberFormat="true" applyFont="true" applyFill="true" applyBorder="true" applyAlignment="true">
      <alignment horizontal="center" vertical="center"/>
    </xf>
    <xf numFmtId="169" fontId="150" fillId="33" borderId="107" xfId="45033" applyNumberFormat="true" applyFont="true" applyFill="true" applyBorder="true" applyAlignment="true">
      <alignment horizontal="center" vertical="center"/>
    </xf>
    <xf numFmtId="169" fontId="150" fillId="33" borderId="100" xfId="45032" applyNumberFormat="true" applyFont="true" applyFill="true" applyBorder="true" applyAlignment="true">
      <alignment horizontal="center" vertical="center"/>
    </xf>
    <xf numFmtId="169" fontId="150" fillId="33" borderId="105" xfId="45037" applyNumberFormat="true" applyFont="true" applyFill="true" applyBorder="true" applyAlignment="true">
      <alignment horizontal="center" vertical="center"/>
    </xf>
    <xf numFmtId="169" fontId="150" fillId="33" borderId="127" xfId="45038" applyNumberFormat="true" applyFont="true" applyFill="true" applyBorder="true" applyAlignment="true">
      <alignment horizontal="center" vertical="center"/>
    </xf>
    <xf numFmtId="169" fontId="150" fillId="33" borderId="128" xfId="45039" applyNumberFormat="true" applyFont="true" applyFill="true" applyBorder="true" applyAlignment="true">
      <alignment horizontal="center" vertical="center"/>
    </xf>
    <xf numFmtId="169" fontId="150" fillId="33" borderId="131" xfId="45038" applyNumberFormat="true" applyFont="true" applyFill="true" applyBorder="true" applyAlignment="true">
      <alignment horizontal="center" vertical="center"/>
    </xf>
    <xf numFmtId="169" fontId="150" fillId="33" borderId="108" xfId="45039" applyNumberFormat="true" applyFont="true" applyFill="true" applyBorder="true" applyAlignment="true">
      <alignment horizontal="center" vertical="center"/>
    </xf>
    <xf numFmtId="169" fontId="150" fillId="33" borderId="105" xfId="45038" applyNumberFormat="true" applyFont="true" applyFill="true" applyBorder="true" applyAlignment="true">
      <alignment horizontal="center" vertical="center"/>
    </xf>
    <xf numFmtId="169" fontId="150" fillId="33" borderId="102" xfId="45055" applyNumberFormat="true" applyFont="true" applyFill="true" applyBorder="true" applyAlignment="true">
      <alignment horizontal="center" vertical="center"/>
    </xf>
    <xf numFmtId="169" fontId="150" fillId="33" borderId="123" xfId="45056" applyNumberFormat="true" applyFont="true" applyFill="true" applyBorder="true" applyAlignment="true">
      <alignment horizontal="center" vertical="center"/>
    </xf>
    <xf numFmtId="169" fontId="150" fillId="33" borderId="124" xfId="45057" applyNumberFormat="true" applyFont="true" applyFill="true" applyBorder="true" applyAlignment="true">
      <alignment horizontal="center" vertical="center"/>
    </xf>
    <xf numFmtId="169" fontId="150" fillId="33" borderId="129" xfId="45056" applyNumberFormat="true" applyFont="true" applyFill="true" applyBorder="true" applyAlignment="true">
      <alignment horizontal="center" vertical="center"/>
    </xf>
    <xf numFmtId="169" fontId="150" fillId="33" borderId="106" xfId="45057" applyNumberFormat="true" applyFont="true" applyFill="true" applyBorder="true" applyAlignment="true">
      <alignment horizontal="center" vertical="center"/>
    </xf>
    <xf numFmtId="169" fontId="150" fillId="33" borderId="102" xfId="45056" applyNumberFormat="true" applyFont="true" applyFill="true" applyBorder="true" applyAlignment="true">
      <alignment horizontal="center" vertical="center"/>
    </xf>
    <xf numFmtId="169" fontId="150" fillId="33" borderId="100" xfId="45061" applyNumberFormat="true" applyFont="true" applyFill="true" applyBorder="true" applyAlignment="true">
      <alignment horizontal="center" vertical="center"/>
    </xf>
    <xf numFmtId="169" fontId="150" fillId="33" borderId="125" xfId="45062" applyNumberFormat="true" applyFont="true" applyFill="true" applyBorder="true" applyAlignment="true">
      <alignment horizontal="center" vertical="center"/>
    </xf>
    <xf numFmtId="169" fontId="150" fillId="33" borderId="126" xfId="45063" applyNumberFormat="true" applyFont="true" applyFill="true" applyBorder="true" applyAlignment="true">
      <alignment horizontal="center" vertical="center"/>
    </xf>
    <xf numFmtId="169" fontId="150" fillId="33" borderId="130" xfId="45062" applyNumberFormat="true" applyFont="true" applyFill="true" applyBorder="true" applyAlignment="true">
      <alignment horizontal="center" vertical="center"/>
    </xf>
    <xf numFmtId="169" fontId="150" fillId="33" borderId="107" xfId="45063" applyNumberFormat="true" applyFont="true" applyFill="true" applyBorder="true" applyAlignment="true">
      <alignment horizontal="center" vertical="center"/>
    </xf>
    <xf numFmtId="169" fontId="150" fillId="33" borderId="100" xfId="45062" applyNumberFormat="true" applyFont="true" applyFill="true" applyBorder="true" applyAlignment="true">
      <alignment horizontal="center" vertical="center"/>
    </xf>
    <xf numFmtId="0" fontId="24" fillId="33" borderId="100" xfId="19344" applyFill="true" applyBorder="true" applyAlignment="true">
      <alignment horizontal="center" vertical="center"/>
    </xf>
    <xf numFmtId="168" fontId="150" fillId="33" borderId="100" xfId="45071" applyNumberFormat="true" applyFont="true" applyFill="true" applyBorder="true" applyAlignment="true">
      <alignment horizontal="center" vertical="center"/>
    </xf>
    <xf numFmtId="168" fontId="150" fillId="33" borderId="125" xfId="45072" applyNumberFormat="true" applyFont="true" applyFill="true" applyBorder="true" applyAlignment="true">
      <alignment horizontal="center" vertical="center"/>
    </xf>
    <xf numFmtId="168" fontId="150" fillId="33" borderId="126" xfId="45073" applyNumberFormat="true" applyFont="true" applyFill="true" applyBorder="true" applyAlignment="true">
      <alignment horizontal="center" vertical="center"/>
    </xf>
    <xf numFmtId="168" fontId="150" fillId="33" borderId="130" xfId="45072" applyNumberFormat="true" applyFont="true" applyFill="true" applyBorder="true" applyAlignment="true">
      <alignment horizontal="center" vertical="center"/>
    </xf>
    <xf numFmtId="168" fontId="150" fillId="33" borderId="107" xfId="45073" applyNumberFormat="true" applyFont="true" applyFill="true" applyBorder="true" applyAlignment="true">
      <alignment horizontal="center" vertical="center"/>
    </xf>
    <xf numFmtId="168" fontId="150" fillId="33" borderId="100" xfId="45072" applyNumberFormat="true" applyFont="true" applyFill="true" applyBorder="true" applyAlignment="true">
      <alignment horizontal="center" vertical="center"/>
    </xf>
    <xf numFmtId="168" fontId="150" fillId="33" borderId="100" xfId="45075" applyNumberFormat="true" applyFont="true" applyFill="true" applyBorder="true" applyAlignment="true">
      <alignment horizontal="center" vertical="center"/>
    </xf>
    <xf numFmtId="168" fontId="150" fillId="33" borderId="125" xfId="45076" applyNumberFormat="true" applyFont="true" applyFill="true" applyBorder="true" applyAlignment="true">
      <alignment horizontal="center" vertical="center"/>
    </xf>
    <xf numFmtId="168" fontId="150" fillId="33" borderId="126" xfId="45077" applyNumberFormat="true" applyFont="true" applyFill="true" applyBorder="true" applyAlignment="true">
      <alignment horizontal="center" vertical="center"/>
    </xf>
    <xf numFmtId="168" fontId="150" fillId="33" borderId="130" xfId="45076" applyNumberFormat="true" applyFont="true" applyFill="true" applyBorder="true" applyAlignment="true">
      <alignment horizontal="center" vertical="center"/>
    </xf>
    <xf numFmtId="168" fontId="150" fillId="33" borderId="107" xfId="45077" applyNumberFormat="true" applyFont="true" applyFill="true" applyBorder="true" applyAlignment="true">
      <alignment horizontal="center" vertical="center"/>
    </xf>
    <xf numFmtId="168" fontId="150" fillId="33" borderId="100" xfId="45076" applyNumberFormat="true" applyFont="true" applyFill="true" applyBorder="true" applyAlignment="true">
      <alignment horizontal="center" vertical="center"/>
    </xf>
    <xf numFmtId="168" fontId="150" fillId="33" borderId="100" xfId="45079" applyNumberFormat="true" applyFont="true" applyFill="true" applyBorder="true" applyAlignment="true">
      <alignment horizontal="center" vertical="center"/>
    </xf>
    <xf numFmtId="168" fontId="150" fillId="33" borderId="125" xfId="45080" applyNumberFormat="true" applyFont="true" applyFill="true" applyBorder="true" applyAlignment="true">
      <alignment horizontal="center" vertical="center"/>
    </xf>
    <xf numFmtId="168" fontId="150" fillId="33" borderId="126" xfId="45081" applyNumberFormat="true" applyFont="true" applyFill="true" applyBorder="true" applyAlignment="true">
      <alignment horizontal="center" vertical="center"/>
    </xf>
    <xf numFmtId="168" fontId="150" fillId="33" borderId="130" xfId="45080" applyNumberFormat="true" applyFont="true" applyFill="true" applyBorder="true" applyAlignment="true">
      <alignment horizontal="center" vertical="center"/>
    </xf>
    <xf numFmtId="168" fontId="150" fillId="33" borderId="107" xfId="45081" applyNumberFormat="true" applyFont="true" applyFill="true" applyBorder="true" applyAlignment="true">
      <alignment horizontal="center" vertical="center"/>
    </xf>
    <xf numFmtId="168" fontId="150" fillId="33" borderId="100" xfId="45080" applyNumberFormat="true" applyFont="true" applyFill="true" applyBorder="true" applyAlignment="true">
      <alignment horizontal="center" vertical="center"/>
    </xf>
    <xf numFmtId="168" fontId="150" fillId="33" borderId="100" xfId="19397" applyNumberFormat="true" applyFont="true" applyFill="true" applyBorder="true" applyAlignment="true">
      <alignment horizontal="center" vertical="center" wrapText="true"/>
    </xf>
    <xf numFmtId="168" fontId="150" fillId="33" borderId="125" xfId="19398" applyNumberFormat="true" applyFont="true" applyFill="true" applyBorder="true" applyAlignment="true">
      <alignment horizontal="center" vertical="center" wrapText="true"/>
    </xf>
    <xf numFmtId="168" fontId="150" fillId="33" borderId="126" xfId="19399" applyNumberFormat="true" applyFont="true" applyFill="true" applyBorder="true" applyAlignment="true">
      <alignment horizontal="center" vertical="center" wrapText="true"/>
    </xf>
    <xf numFmtId="168" fontId="150" fillId="33" borderId="130" xfId="19398" applyNumberFormat="true" applyFont="true" applyFill="true" applyBorder="true" applyAlignment="true">
      <alignment horizontal="center" vertical="center" wrapText="true"/>
    </xf>
    <xf numFmtId="168" fontId="150" fillId="33" borderId="107" xfId="19399" applyNumberFormat="true" applyFont="true" applyFill="true" applyBorder="true" applyAlignment="true">
      <alignment horizontal="center" vertical="center" wrapText="true"/>
    </xf>
    <xf numFmtId="168" fontId="150" fillId="33" borderId="100" xfId="19398" applyNumberFormat="true" applyFont="true" applyFill="true" applyBorder="true" applyAlignment="true">
      <alignment horizontal="center" vertical="center" wrapText="true"/>
    </xf>
    <xf numFmtId="168" fontId="150" fillId="33" borderId="100" xfId="19401" applyNumberFormat="true" applyFont="true" applyFill="true" applyBorder="true" applyAlignment="true">
      <alignment horizontal="center" vertical="center" wrapText="true"/>
    </xf>
    <xf numFmtId="168" fontId="150" fillId="33" borderId="125" xfId="19402" applyNumberFormat="true" applyFont="true" applyFill="true" applyBorder="true" applyAlignment="true">
      <alignment horizontal="center" vertical="center" wrapText="true"/>
    </xf>
    <xf numFmtId="168" fontId="150" fillId="33" borderId="126" xfId="19403" applyNumberFormat="true" applyFont="true" applyFill="true" applyBorder="true" applyAlignment="true">
      <alignment horizontal="center" vertical="center" wrapText="true"/>
    </xf>
    <xf numFmtId="168" fontId="150" fillId="33" borderId="130" xfId="19402" applyNumberFormat="true" applyFont="true" applyFill="true" applyBorder="true" applyAlignment="true">
      <alignment horizontal="center" vertical="center" wrapText="true"/>
    </xf>
    <xf numFmtId="168" fontId="150" fillId="33" borderId="107" xfId="19403" applyNumberFormat="true" applyFont="true" applyFill="true" applyBorder="true" applyAlignment="true">
      <alignment horizontal="center" vertical="center" wrapText="true"/>
    </xf>
    <xf numFmtId="168" fontId="150" fillId="33" borderId="100" xfId="19402" applyNumberFormat="true" applyFont="true" applyFill="true" applyBorder="true" applyAlignment="true">
      <alignment horizontal="center" vertical="center" wrapText="true"/>
    </xf>
    <xf numFmtId="169" fontId="150" fillId="33" borderId="105" xfId="45061" applyNumberFormat="true" applyFont="true" applyFill="true" applyBorder="true" applyAlignment="true">
      <alignment horizontal="center" vertical="center"/>
    </xf>
    <xf numFmtId="169" fontId="150" fillId="33" borderId="127" xfId="45062" applyNumberFormat="true" applyFont="true" applyFill="true" applyBorder="true" applyAlignment="true">
      <alignment horizontal="center" vertical="center"/>
    </xf>
    <xf numFmtId="169" fontId="150" fillId="33" borderId="128" xfId="45063" applyNumberFormat="true" applyFont="true" applyFill="true" applyBorder="true" applyAlignment="true">
      <alignment horizontal="center" vertical="center"/>
    </xf>
    <xf numFmtId="169" fontId="150" fillId="33" borderId="131" xfId="45062" applyNumberFormat="true" applyFont="true" applyFill="true" applyBorder="true" applyAlignment="true">
      <alignment horizontal="center" vertical="center"/>
    </xf>
    <xf numFmtId="169" fontId="150" fillId="33" borderId="108" xfId="45063" applyNumberFormat="true" applyFont="true" applyFill="true" applyBorder="true" applyAlignment="true">
      <alignment horizontal="center" vertical="center"/>
    </xf>
    <xf numFmtId="169" fontId="150" fillId="33" borderId="105" xfId="45062" applyNumberFormat="true" applyFont="true" applyFill="true" applyBorder="true" applyAlignment="true">
      <alignment horizontal="center" vertical="center"/>
    </xf>
    <xf numFmtId="168" fontId="150" fillId="33" borderId="100" xfId="45113" applyNumberFormat="true" applyFont="true" applyFill="true" applyBorder="true" applyAlignment="true">
      <alignment horizontal="center" vertical="center"/>
    </xf>
    <xf numFmtId="168" fontId="150" fillId="33" borderId="125" xfId="45114" applyNumberFormat="true" applyFont="true" applyFill="true" applyBorder="true" applyAlignment="true">
      <alignment horizontal="center" vertical="center"/>
    </xf>
    <xf numFmtId="168" fontId="150" fillId="33" borderId="126" xfId="45115" applyNumberFormat="true" applyFont="true" applyFill="true" applyBorder="true" applyAlignment="true">
      <alignment horizontal="center" vertical="center"/>
    </xf>
    <xf numFmtId="168" fontId="150" fillId="33" borderId="130" xfId="45114" applyNumberFormat="true" applyFont="true" applyFill="true" applyBorder="true" applyAlignment="true">
      <alignment horizontal="center" vertical="center"/>
    </xf>
    <xf numFmtId="168" fontId="150" fillId="33" borderId="107" xfId="45115" applyNumberFormat="true" applyFont="true" applyFill="true" applyBorder="true" applyAlignment="true">
      <alignment horizontal="center" vertical="center"/>
    </xf>
    <xf numFmtId="168" fontId="150" fillId="33" borderId="100" xfId="45114" applyNumberFormat="true" applyFont="true" applyFill="true" applyBorder="true" applyAlignment="true">
      <alignment horizontal="center" vertical="center"/>
    </xf>
    <xf numFmtId="168" fontId="150" fillId="33" borderId="100" xfId="45117" applyNumberFormat="true" applyFont="true" applyFill="true" applyBorder="true" applyAlignment="true">
      <alignment horizontal="center" vertical="center"/>
    </xf>
    <xf numFmtId="168" fontId="150" fillId="33" borderId="125" xfId="45118" applyNumberFormat="true" applyFont="true" applyFill="true" applyBorder="true" applyAlignment="true">
      <alignment horizontal="center" vertical="center"/>
    </xf>
    <xf numFmtId="168" fontId="150" fillId="33" borderId="126" xfId="45119" applyNumberFormat="true" applyFont="true" applyFill="true" applyBorder="true" applyAlignment="true">
      <alignment horizontal="center" vertical="center"/>
    </xf>
    <xf numFmtId="168" fontId="150" fillId="33" borderId="130" xfId="45118" applyNumberFormat="true" applyFont="true" applyFill="true" applyBorder="true" applyAlignment="true">
      <alignment horizontal="center" vertical="center"/>
    </xf>
    <xf numFmtId="168" fontId="150" fillId="33" borderId="107" xfId="45119" applyNumberFormat="true" applyFont="true" applyFill="true" applyBorder="true" applyAlignment="true">
      <alignment horizontal="center" vertical="center"/>
    </xf>
    <xf numFmtId="168" fontId="150" fillId="33" borderId="100" xfId="45118" applyNumberFormat="true" applyFont="true" applyFill="true" applyBorder="true" applyAlignment="true">
      <alignment horizontal="center" vertical="center"/>
    </xf>
    <xf numFmtId="168" fontId="150" fillId="33" borderId="100" xfId="45121" applyNumberFormat="true" applyFont="true" applyFill="true" applyBorder="true" applyAlignment="true">
      <alignment horizontal="center" vertical="center"/>
    </xf>
    <xf numFmtId="168" fontId="150" fillId="33" borderId="125" xfId="45122" applyNumberFormat="true" applyFont="true" applyFill="true" applyBorder="true" applyAlignment="true">
      <alignment horizontal="center" vertical="center"/>
    </xf>
    <xf numFmtId="168" fontId="150" fillId="33" borderId="126" xfId="45123" applyNumberFormat="true" applyFont="true" applyFill="true" applyBorder="true" applyAlignment="true">
      <alignment horizontal="center" vertical="center"/>
    </xf>
    <xf numFmtId="168" fontId="150" fillId="33" borderId="130" xfId="45122" applyNumberFormat="true" applyFont="true" applyFill="true" applyBorder="true" applyAlignment="true">
      <alignment horizontal="center" vertical="center"/>
    </xf>
    <xf numFmtId="168" fontId="150" fillId="33" borderId="107" xfId="45123" applyNumberFormat="true" applyFont="true" applyFill="true" applyBorder="true" applyAlignment="true">
      <alignment horizontal="center" vertical="center"/>
    </xf>
    <xf numFmtId="168" fontId="150" fillId="33" borderId="100" xfId="45122" applyNumberFormat="true" applyFont="true" applyFill="true" applyBorder="true" applyAlignment="true">
      <alignment horizontal="center" vertical="center"/>
    </xf>
    <xf numFmtId="0" fontId="24" fillId="33" borderId="105" xfId="19344" applyFill="true" applyBorder="true" applyAlignment="true">
      <alignment horizontal="center" vertical="center"/>
    </xf>
    <xf numFmtId="0" fontId="24" fillId="33" borderId="108" xfId="19344" applyFill="true" applyBorder="true" applyAlignment="true">
      <alignment horizontal="center" vertical="center"/>
    </xf>
    <xf numFmtId="0" fontId="24" fillId="0" borderId="102" xfId="19344" applyFill="true" applyBorder="true" applyAlignment="true">
      <alignment vertical="center" wrapText="true"/>
    </xf>
    <xf numFmtId="0" fontId="24" fillId="0" borderId="105" xfId="19344" applyFill="true" applyBorder="true" applyAlignment="true">
      <alignment vertical="center" wrapText="true"/>
    </xf>
    <xf numFmtId="0" fontId="24" fillId="0" borderId="100" xfId="19344" applyFill="true" applyBorder="true" applyAlignment="true">
      <alignment horizontal="center" vertical="center" wrapText="true"/>
    </xf>
    <xf numFmtId="0" fontId="151" fillId="26" borderId="106" xfId="44940" applyFont="true" applyFill="true" applyBorder="true" applyAlignment="true">
      <alignment horizontal="left" vertical="center"/>
    </xf>
    <xf numFmtId="0" fontId="151" fillId="26" borderId="107" xfId="44943" applyFont="true" applyFill="true" applyBorder="true" applyAlignment="true">
      <alignment horizontal="left" vertical="center"/>
    </xf>
    <xf numFmtId="0" fontId="151" fillId="26" borderId="108" xfId="44949" applyFont="true" applyFill="true" applyBorder="true" applyAlignment="true">
      <alignment horizontal="left" vertical="center"/>
    </xf>
    <xf numFmtId="0" fontId="151" fillId="26" borderId="106" xfId="44973" applyFont="true" applyFill="true" applyBorder="true" applyAlignment="true">
      <alignment horizontal="left" vertical="center"/>
    </xf>
    <xf numFmtId="0" fontId="151" fillId="26" borderId="107" xfId="44973" applyFont="true" applyFill="true" applyBorder="true" applyAlignment="true">
      <alignment horizontal="left" vertical="center"/>
    </xf>
    <xf numFmtId="0" fontId="151" fillId="26" borderId="106" xfId="44997" applyFont="true" applyFill="true" applyBorder="true" applyAlignment="true">
      <alignment horizontal="left" vertical="center"/>
    </xf>
    <xf numFmtId="0" fontId="151" fillId="26" borderId="107" xfId="45003" applyFont="true" applyFill="true" applyBorder="true" applyAlignment="true">
      <alignment horizontal="left" vertical="center"/>
    </xf>
    <xf numFmtId="0" fontId="151" fillId="0" borderId="107" xfId="45003" applyFont="true" applyFill="true" applyBorder="true" applyAlignment="true">
      <alignment horizontal="left" vertical="center"/>
    </xf>
    <xf numFmtId="0" fontId="151" fillId="0" borderId="107" xfId="45009" applyFont="true" applyFill="true" applyBorder="true" applyAlignment="true">
      <alignment horizontal="left" vertical="center"/>
    </xf>
    <xf numFmtId="0" fontId="151" fillId="26" borderId="106" xfId="45027" applyFont="true" applyFill="true" applyBorder="true" applyAlignment="true">
      <alignment horizontal="left" vertical="center"/>
    </xf>
    <xf numFmtId="0" fontId="151" fillId="26" borderId="107" xfId="45030" applyFont="true" applyFill="true" applyBorder="true" applyAlignment="true">
      <alignment horizontal="left" vertical="center"/>
    </xf>
    <xf numFmtId="0" fontId="151" fillId="26" borderId="108" xfId="45036" applyFont="true" applyFill="true" applyBorder="true" applyAlignment="true">
      <alignment horizontal="left" vertical="center"/>
    </xf>
    <xf numFmtId="0" fontId="151" fillId="26" borderId="106" xfId="45054" applyFont="true" applyFill="true" applyBorder="true" applyAlignment="true">
      <alignment horizontal="left" vertical="center"/>
    </xf>
    <xf numFmtId="0" fontId="151" fillId="26" borderId="107" xfId="45060" applyFont="true" applyFill="true" applyBorder="true" applyAlignment="true">
      <alignment horizontal="left" vertical="center"/>
    </xf>
    <xf numFmtId="0" fontId="151" fillId="26" borderId="108" xfId="45060" applyFont="true" applyFill="true" applyBorder="true" applyAlignment="true">
      <alignment horizontal="left" vertical="center"/>
    </xf>
    <xf numFmtId="0" fontId="24" fillId="3" borderId="106" xfId="19344" applyBorder="true" applyAlignment="true">
      <alignment vertical="center"/>
    </xf>
    <xf numFmtId="0" fontId="24" fillId="3" borderId="107" xfId="19344" applyBorder="true" applyAlignment="true">
      <alignment vertical="center"/>
    </xf>
    <xf numFmtId="0" fontId="151" fillId="0" borderId="107" xfId="45042" applyFont="true" applyFill="true" applyBorder="true" applyAlignment="true">
      <alignment horizontal="left" vertical="center"/>
    </xf>
    <xf numFmtId="0" fontId="151" fillId="0" borderId="107" xfId="45048" applyFont="true" applyFill="true" applyBorder="true" applyAlignment="true">
      <alignment horizontal="left" vertical="center"/>
    </xf>
    <xf numFmtId="0" fontId="151" fillId="0" borderId="107" xfId="45054" applyFont="true" applyFill="true" applyBorder="true" applyAlignment="true">
      <alignment horizontal="left" vertical="center"/>
    </xf>
    <xf numFmtId="0" fontId="151" fillId="0" borderId="107" xfId="45060" applyFont="true" applyFill="true" applyBorder="true" applyAlignment="true">
      <alignment horizontal="left" vertical="center"/>
    </xf>
    <xf numFmtId="0" fontId="151" fillId="0" borderId="107" xfId="45066" applyFont="true" applyFill="true" applyBorder="true" applyAlignment="true">
      <alignment horizontal="left" vertical="center"/>
    </xf>
    <xf numFmtId="0" fontId="151" fillId="0" borderId="108" xfId="45060" applyFont="true" applyFill="true" applyBorder="true" applyAlignment="true">
      <alignment horizontal="left" vertical="center"/>
    </xf>
    <xf numFmtId="0" fontId="151" fillId="26" borderId="106" xfId="45096" applyFont="true" applyFill="true" applyBorder="true" applyAlignment="true">
      <alignment horizontal="left" vertical="center"/>
    </xf>
    <xf numFmtId="0" fontId="151" fillId="26" borderId="107" xfId="45102" applyFont="true" applyFill="true" applyBorder="true" applyAlignment="true">
      <alignment horizontal="left" vertical="center"/>
    </xf>
    <xf numFmtId="0" fontId="151" fillId="26" borderId="108" xfId="45108" applyFont="true" applyFill="true" applyBorder="true" applyAlignment="true">
      <alignment horizontal="left" vertical="center"/>
    </xf>
    <xf numFmtId="0" fontId="151" fillId="0" borderId="107" xfId="45084" applyFont="true" applyFill="true" applyBorder="true" applyAlignment="true">
      <alignment horizontal="left" vertical="center"/>
    </xf>
    <xf numFmtId="0" fontId="151" fillId="0" borderId="107" xfId="45090" applyFont="true" applyFill="true" applyBorder="true" applyAlignment="true">
      <alignment horizontal="left" vertical="center"/>
    </xf>
    <xf numFmtId="0" fontId="151" fillId="0" borderId="107" xfId="45096" applyFont="true" applyFill="true" applyBorder="true" applyAlignment="true">
      <alignment horizontal="left" vertical="center"/>
    </xf>
    <xf numFmtId="0" fontId="151" fillId="0" borderId="107" xfId="45102" applyFont="true" applyFill="true" applyBorder="true" applyAlignment="true">
      <alignment horizontal="left" vertical="center"/>
    </xf>
    <xf numFmtId="0" fontId="151" fillId="0" borderId="107" xfId="45108" applyFont="true" applyFill="true" applyBorder="true" applyAlignment="true">
      <alignment horizontal="left" vertical="center"/>
    </xf>
    <xf numFmtId="169" fontId="181" fillId="33" borderId="100" xfId="40057" applyNumberFormat="true" applyFont="true" applyFill="true" applyBorder="true" applyAlignment="true">
      <alignment horizontal="center" vertical="center"/>
    </xf>
    <xf numFmtId="169" fontId="181" fillId="33" borderId="100" xfId="44974" applyNumberFormat="true" applyFont="true" applyFill="true" applyBorder="true" applyAlignment="true">
      <alignment horizontal="center" vertical="center"/>
    </xf>
    <xf numFmtId="169" fontId="181" fillId="33" borderId="105" xfId="40069" applyNumberFormat="true" applyFont="true" applyFill="true" applyBorder="true" applyAlignment="true">
      <alignment horizontal="center" vertical="center"/>
    </xf>
    <xf numFmtId="169" fontId="181" fillId="33" borderId="100" xfId="40237" applyNumberFormat="true" applyFont="true" applyFill="true" applyBorder="true" applyAlignment="true">
      <alignment horizontal="center" vertical="center"/>
    </xf>
    <xf numFmtId="169" fontId="181" fillId="33" borderId="102" xfId="45097" applyNumberFormat="true" applyFont="true" applyFill="true" applyBorder="true" applyAlignment="true">
      <alignment horizontal="center" vertical="center"/>
    </xf>
    <xf numFmtId="169" fontId="181" fillId="33" borderId="100" xfId="45103" applyNumberFormat="true" applyFont="true" applyFill="true" applyBorder="true" applyAlignment="true">
      <alignment horizontal="center" vertical="center"/>
    </xf>
    <xf numFmtId="169" fontId="181" fillId="33" borderId="100" xfId="45109" applyNumberFormat="true" applyFont="true" applyFill="true" applyBorder="true" applyAlignment="true">
      <alignment horizontal="center" vertical="center"/>
    </xf>
    <xf numFmtId="169" fontId="181" fillId="33" borderId="125" xfId="40058" applyNumberFormat="true" applyFont="true" applyFill="true" applyBorder="true" applyAlignment="true">
      <alignment horizontal="center" vertical="center"/>
    </xf>
    <xf numFmtId="169" fontId="181" fillId="33" borderId="125" xfId="44975" applyNumberFormat="true" applyFont="true" applyFill="true" applyBorder="true" applyAlignment="true">
      <alignment horizontal="center" vertical="center"/>
    </xf>
    <xf numFmtId="169" fontId="181" fillId="33" borderId="127" xfId="40070" applyNumberFormat="true" applyFont="true" applyFill="true" applyBorder="true" applyAlignment="true">
      <alignment horizontal="center" vertical="center"/>
    </xf>
    <xf numFmtId="169" fontId="181" fillId="33" borderId="125" xfId="40238" applyNumberFormat="true" applyFont="true" applyFill="true" applyBorder="true" applyAlignment="true">
      <alignment horizontal="center" vertical="center"/>
    </xf>
    <xf numFmtId="169" fontId="181" fillId="33" borderId="123" xfId="45098" applyNumberFormat="true" applyFont="true" applyFill="true" applyBorder="true" applyAlignment="true">
      <alignment horizontal="center" vertical="center"/>
    </xf>
    <xf numFmtId="169" fontId="181" fillId="33" borderId="125" xfId="45104" applyNumberFormat="true" applyFont="true" applyFill="true" applyBorder="true" applyAlignment="true">
      <alignment horizontal="center" vertical="center"/>
    </xf>
    <xf numFmtId="169" fontId="181" fillId="33" borderId="125" xfId="45110" applyNumberFormat="true" applyFont="true" applyFill="true" applyBorder="true" applyAlignment="true">
      <alignment horizontal="center" vertical="center"/>
    </xf>
    <xf numFmtId="169" fontId="181" fillId="33" borderId="126" xfId="40059" applyNumberFormat="true" applyFont="true" applyFill="true" applyBorder="true" applyAlignment="true">
      <alignment horizontal="center" vertical="center"/>
    </xf>
    <xf numFmtId="169" fontId="181" fillId="33" borderId="126" xfId="44976" applyNumberFormat="true" applyFont="true" applyFill="true" applyBorder="true" applyAlignment="true">
      <alignment horizontal="center" vertical="center"/>
    </xf>
    <xf numFmtId="169" fontId="181" fillId="33" borderId="128" xfId="40071" applyNumberFormat="true" applyFont="true" applyFill="true" applyBorder="true" applyAlignment="true">
      <alignment horizontal="center" vertical="center"/>
    </xf>
    <xf numFmtId="169" fontId="181" fillId="33" borderId="126" xfId="40239" applyNumberFormat="true" applyFont="true" applyFill="true" applyBorder="true" applyAlignment="true">
      <alignment horizontal="center" vertical="center"/>
    </xf>
    <xf numFmtId="169" fontId="181" fillId="33" borderId="124" xfId="45099" applyNumberFormat="true" applyFont="true" applyFill="true" applyBorder="true" applyAlignment="true">
      <alignment horizontal="center" vertical="center"/>
    </xf>
    <xf numFmtId="169" fontId="181" fillId="33" borderId="126" xfId="45105" applyNumberFormat="true" applyFont="true" applyFill="true" applyBorder="true" applyAlignment="true">
      <alignment horizontal="center" vertical="center"/>
    </xf>
    <xf numFmtId="169" fontId="181" fillId="33" borderId="126" xfId="45111" applyNumberFormat="true" applyFont="true" applyFill="true" applyBorder="true" applyAlignment="true">
      <alignment horizontal="center" vertical="center"/>
    </xf>
    <xf numFmtId="169" fontId="181" fillId="33" borderId="130" xfId="40058" applyNumberFormat="true" applyFont="true" applyFill="true" applyBorder="true" applyAlignment="true">
      <alignment horizontal="center" vertical="center"/>
    </xf>
    <xf numFmtId="169" fontId="181" fillId="33" borderId="130" xfId="44975" applyNumberFormat="true" applyFont="true" applyFill="true" applyBorder="true" applyAlignment="true">
      <alignment horizontal="center" vertical="center"/>
    </xf>
    <xf numFmtId="169" fontId="181" fillId="33" borderId="131" xfId="40070" applyNumberFormat="true" applyFont="true" applyFill="true" applyBorder="true" applyAlignment="true">
      <alignment horizontal="center" vertical="center"/>
    </xf>
    <xf numFmtId="169" fontId="181" fillId="33" borderId="130" xfId="40238" applyNumberFormat="true" applyFont="true" applyFill="true" applyBorder="true" applyAlignment="true">
      <alignment horizontal="center" vertical="center"/>
    </xf>
    <xf numFmtId="169" fontId="181" fillId="33" borderId="129" xfId="45098" applyNumberFormat="true" applyFont="true" applyFill="true" applyBorder="true" applyAlignment="true">
      <alignment horizontal="center" vertical="center"/>
    </xf>
    <xf numFmtId="169" fontId="181" fillId="33" borderId="130" xfId="45104" applyNumberFormat="true" applyFont="true" applyFill="true" applyBorder="true" applyAlignment="true">
      <alignment horizontal="center" vertical="center"/>
    </xf>
    <xf numFmtId="169" fontId="181" fillId="33" borderId="130" xfId="45110" applyNumberFormat="true" applyFont="true" applyFill="true" applyBorder="true" applyAlignment="true">
      <alignment horizontal="center" vertical="center"/>
    </xf>
    <xf numFmtId="169" fontId="181" fillId="33" borderId="107" xfId="40059" applyNumberFormat="true" applyFont="true" applyFill="true" applyBorder="true" applyAlignment="true">
      <alignment horizontal="center" vertical="center"/>
    </xf>
    <xf numFmtId="169" fontId="181" fillId="33" borderId="107" xfId="44976" applyNumberFormat="true" applyFont="true" applyFill="true" applyBorder="true" applyAlignment="true">
      <alignment horizontal="center" vertical="center"/>
    </xf>
    <xf numFmtId="169" fontId="181" fillId="33" borderId="108" xfId="40071" applyNumberFormat="true" applyFont="true" applyFill="true" applyBorder="true" applyAlignment="true">
      <alignment horizontal="center" vertical="center"/>
    </xf>
    <xf numFmtId="169" fontId="181" fillId="33" borderId="107" xfId="40239" applyNumberFormat="true" applyFont="true" applyFill="true" applyBorder="true" applyAlignment="true">
      <alignment horizontal="center" vertical="center"/>
    </xf>
    <xf numFmtId="169" fontId="181" fillId="33" borderId="106" xfId="45099" applyNumberFormat="true" applyFont="true" applyFill="true" applyBorder="true" applyAlignment="true">
      <alignment horizontal="center" vertical="center"/>
    </xf>
    <xf numFmtId="169" fontId="181" fillId="33" borderId="107" xfId="45105" applyNumberFormat="true" applyFont="true" applyFill="true" applyBorder="true" applyAlignment="true">
      <alignment horizontal="center" vertical="center"/>
    </xf>
    <xf numFmtId="169" fontId="181" fillId="33" borderId="107" xfId="45111" applyNumberFormat="true" applyFont="true" applyFill="true" applyBorder="true" applyAlignment="true">
      <alignment horizontal="center" vertical="center"/>
    </xf>
    <xf numFmtId="169" fontId="181" fillId="33" borderId="100" xfId="40058" applyNumberFormat="true" applyFont="true" applyFill="true" applyBorder="true" applyAlignment="true">
      <alignment horizontal="center" vertical="center"/>
    </xf>
    <xf numFmtId="169" fontId="181" fillId="33" borderId="100" xfId="44975" applyNumberFormat="true" applyFont="true" applyFill="true" applyBorder="true" applyAlignment="true">
      <alignment horizontal="center" vertical="center"/>
    </xf>
    <xf numFmtId="169" fontId="181" fillId="33" borderId="105" xfId="40070" applyNumberFormat="true" applyFont="true" applyFill="true" applyBorder="true" applyAlignment="true">
      <alignment horizontal="center" vertical="center"/>
    </xf>
    <xf numFmtId="169" fontId="181" fillId="33" borderId="100" xfId="40238" applyNumberFormat="true" applyFont="true" applyFill="true" applyBorder="true" applyAlignment="true">
      <alignment horizontal="center" vertical="center"/>
    </xf>
    <xf numFmtId="169" fontId="181" fillId="33" borderId="102" xfId="45098" applyNumberFormat="true" applyFont="true" applyFill="true" applyBorder="true" applyAlignment="true">
      <alignment horizontal="center" vertical="center"/>
    </xf>
    <xf numFmtId="169" fontId="181" fillId="33" borderId="100" xfId="45104" applyNumberFormat="true" applyFont="true" applyFill="true" applyBorder="true" applyAlignment="true">
      <alignment horizontal="center" vertical="center"/>
    </xf>
    <xf numFmtId="169" fontId="181" fillId="33" borderId="100" xfId="45110" applyNumberFormat="true" applyFont="true" applyFill="true" applyBorder="true" applyAlignment="true">
      <alignment horizontal="center" vertical="center"/>
    </xf>
    <xf numFmtId="169" fontId="181" fillId="33" borderId="125" xfId="40060" applyNumberFormat="true" applyFont="true" applyFill="true" applyBorder="true" applyAlignment="true">
      <alignment horizontal="center" vertical="center"/>
    </xf>
    <xf numFmtId="169" fontId="181" fillId="33" borderId="125" xfId="40240" applyNumberFormat="true" applyFont="true" applyFill="true" applyBorder="true" applyAlignment="true">
      <alignment horizontal="center" vertical="center"/>
    </xf>
    <xf numFmtId="168" fontId="181" fillId="28" borderId="76" xfId="39991" applyNumberFormat="true" applyFont="true" applyFill="true" applyBorder="true" applyAlignment="true">
      <alignment horizontal="center" vertical="center"/>
    </xf>
    <xf numFmtId="168" fontId="181" fillId="28" borderId="77" xfId="40003" applyNumberFormat="true" applyFont="true" applyFill="true" applyBorder="true" applyAlignment="true">
      <alignment horizontal="center" vertical="center"/>
    </xf>
    <xf numFmtId="168" fontId="181" fillId="28" borderId="84" xfId="40015" applyNumberFormat="true" applyFont="true" applyFill="true" applyBorder="true" applyAlignment="true">
      <alignment horizontal="center" vertical="center"/>
    </xf>
    <xf numFmtId="168" fontId="181" fillId="28" borderId="76" xfId="40051" applyNumberFormat="true" applyFont="true" applyFill="true" applyBorder="true" applyAlignment="true">
      <alignment horizontal="center" vertical="center"/>
    </xf>
    <xf numFmtId="168" fontId="181" fillId="28" borderId="77" xfId="40063" applyNumberFormat="true" applyFont="true" applyFill="true" applyBorder="true" applyAlignment="true">
      <alignment horizontal="center" vertical="center"/>
    </xf>
    <xf numFmtId="168" fontId="181" fillId="28" borderId="78" xfId="40075" applyNumberFormat="true" applyFont="true" applyFill="true" applyBorder="true" applyAlignment="true">
      <alignment horizontal="center" vertical="center"/>
    </xf>
    <xf numFmtId="168" fontId="181" fillId="28" borderId="77" xfId="40183" applyNumberFormat="true" applyFont="true" applyFill="true" applyBorder="true" applyAlignment="true">
      <alignment horizontal="center" vertical="center"/>
    </xf>
    <xf numFmtId="168" fontId="181" fillId="28" borderId="84" xfId="40195" applyNumberFormat="true" applyFont="true" applyFill="true" applyBorder="true" applyAlignment="true">
      <alignment horizontal="center" vertical="center"/>
    </xf>
    <xf numFmtId="168" fontId="181" fillId="28" borderId="76" xfId="40231" applyNumberFormat="true" applyFont="true" applyFill="true" applyBorder="true" applyAlignment="true">
      <alignment horizontal="center" vertical="center"/>
    </xf>
    <xf numFmtId="168" fontId="181" fillId="28" borderId="77" xfId="40243" applyNumberFormat="true" applyFont="true" applyFill="true" applyBorder="true" applyAlignment="true">
      <alignment horizontal="center" vertical="center"/>
    </xf>
    <xf numFmtId="168" fontId="181" fillId="28" borderId="77" xfId="40255" applyNumberFormat="true" applyFont="true" applyFill="true" applyBorder="true" applyAlignment="true">
      <alignment horizontal="center" vertical="center"/>
    </xf>
    <xf numFmtId="168" fontId="181" fillId="28" borderId="76" xfId="40291" applyNumberFormat="true" applyFont="true" applyFill="true" applyBorder="true" applyAlignment="true">
      <alignment horizontal="center" vertical="center"/>
    </xf>
    <xf numFmtId="168" fontId="181" fillId="28" borderId="77" xfId="40303" applyNumberFormat="true" applyFont="true" applyFill="true" applyBorder="true" applyAlignment="true">
      <alignment horizontal="center" vertical="center"/>
    </xf>
    <xf numFmtId="168" fontId="181" fillId="28" borderId="76" xfId="40533" applyNumberFormat="true" applyFont="true" applyFill="true" applyBorder="true" applyAlignment="true">
      <alignment horizontal="center" vertical="center"/>
    </xf>
    <xf numFmtId="168" fontId="181" fillId="28" borderId="77" xfId="40539" applyNumberFormat="true" applyFont="true" applyFill="true" applyBorder="true" applyAlignment="true">
      <alignment horizontal="center" vertical="center"/>
    </xf>
    <xf numFmtId="168" fontId="181" fillId="28" borderId="84" xfId="40545" applyNumberFormat="true" applyFont="true" applyFill="true" applyBorder="true" applyAlignment="true">
      <alignment horizontal="center" vertical="center"/>
    </xf>
    <xf numFmtId="168" fontId="181" fillId="28" borderId="76" xfId="40419" applyNumberFormat="true" applyFont="true" applyFill="true" applyBorder="true" applyAlignment="true">
      <alignment horizontal="center" vertical="center"/>
    </xf>
    <xf numFmtId="168" fontId="181" fillId="28" borderId="77" xfId="40431" applyNumberFormat="true" applyFont="true" applyFill="true" applyBorder="true" applyAlignment="true">
      <alignment horizontal="center" vertical="center"/>
    </xf>
    <xf numFmtId="168" fontId="181" fillId="28" borderId="84" xfId="40443" applyNumberFormat="true" applyFont="true" applyFill="true" applyBorder="true" applyAlignment="true">
      <alignment horizontal="center" vertical="center"/>
    </xf>
    <xf numFmtId="168" fontId="181" fillId="28" borderId="61" xfId="39992" applyNumberFormat="true" applyFont="true" applyFill="true" applyBorder="true" applyAlignment="true">
      <alignment horizontal="center" vertical="center"/>
    </xf>
    <xf numFmtId="168" fontId="181" fillId="28" borderId="56" xfId="40004" applyNumberFormat="true" applyFont="true" applyFill="true" applyBorder="true" applyAlignment="true">
      <alignment horizontal="center" vertical="center"/>
    </xf>
    <xf numFmtId="168" fontId="181" fillId="28" borderId="85" xfId="40016" applyNumberFormat="true" applyFont="true" applyFill="true" applyBorder="true" applyAlignment="true">
      <alignment horizontal="center" vertical="center"/>
    </xf>
    <xf numFmtId="168" fontId="181" fillId="28" borderId="61" xfId="40052" applyNumberFormat="true" applyFont="true" applyFill="true" applyBorder="true" applyAlignment="true">
      <alignment horizontal="center" vertical="center"/>
    </xf>
    <xf numFmtId="168" fontId="181" fillId="28" borderId="56" xfId="40064" applyNumberFormat="true" applyFont="true" applyFill="true" applyBorder="true" applyAlignment="true">
      <alignment horizontal="center" vertical="center"/>
    </xf>
    <xf numFmtId="168" fontId="181" fillId="28" borderId="65" xfId="40076" applyNumberFormat="true" applyFont="true" applyFill="true" applyBorder="true" applyAlignment="true">
      <alignment horizontal="center" vertical="center"/>
    </xf>
    <xf numFmtId="168" fontId="181" fillId="28" borderId="56" xfId="40184" applyNumberFormat="true" applyFont="true" applyFill="true" applyBorder="true" applyAlignment="true">
      <alignment horizontal="center" vertical="center"/>
    </xf>
    <xf numFmtId="168" fontId="181" fillId="28" borderId="85" xfId="40196" applyNumberFormat="true" applyFont="true" applyFill="true" applyBorder="true" applyAlignment="true">
      <alignment horizontal="center" vertical="center"/>
    </xf>
    <xf numFmtId="168" fontId="181" fillId="28" borderId="61" xfId="40232" applyNumberFormat="true" applyFont="true" applyFill="true" applyBorder="true" applyAlignment="true">
      <alignment horizontal="center" vertical="center"/>
    </xf>
    <xf numFmtId="168" fontId="181" fillId="28" borderId="56" xfId="40244" applyNumberFormat="true" applyFont="true" applyFill="true" applyBorder="true" applyAlignment="true">
      <alignment horizontal="center" vertical="center"/>
    </xf>
    <xf numFmtId="168" fontId="181" fillId="28" borderId="56" xfId="40256" applyNumberFormat="true" applyFont="true" applyFill="true" applyBorder="true" applyAlignment="true">
      <alignment horizontal="center" vertical="center"/>
    </xf>
    <xf numFmtId="168" fontId="181" fillId="28" borderId="61" xfId="40292" applyNumberFormat="true" applyFont="true" applyFill="true" applyBorder="true" applyAlignment="true">
      <alignment horizontal="center" vertical="center"/>
    </xf>
    <xf numFmtId="168" fontId="181" fillId="28" borderId="56" xfId="40304" applyNumberFormat="true" applyFont="true" applyFill="true" applyBorder="true" applyAlignment="true">
      <alignment horizontal="center" vertical="center"/>
    </xf>
    <xf numFmtId="168" fontId="181" fillId="28" borderId="61" xfId="40534" applyNumberFormat="true" applyFont="true" applyFill="true" applyBorder="true" applyAlignment="true">
      <alignment horizontal="center" vertical="center"/>
    </xf>
    <xf numFmtId="168" fontId="181" fillId="28" borderId="56" xfId="40540" applyNumberFormat="true" applyFont="true" applyFill="true" applyBorder="true" applyAlignment="true">
      <alignment horizontal="center" vertical="center"/>
    </xf>
    <xf numFmtId="168" fontId="181" fillId="28" borderId="63" xfId="40539" applyNumberFormat="true" applyFont="true" applyFill="true" applyBorder="true" applyAlignment="true">
      <alignment horizontal="center" vertical="center"/>
    </xf>
    <xf numFmtId="168" fontId="181" fillId="28" borderId="85" xfId="40546" applyNumberFormat="true" applyFont="true" applyFill="true" applyBorder="true" applyAlignment="true">
      <alignment horizontal="center" vertical="center"/>
    </xf>
    <xf numFmtId="168" fontId="181" fillId="28" borderId="61" xfId="40420" applyNumberFormat="true" applyFont="true" applyFill="true" applyBorder="true" applyAlignment="true">
      <alignment horizontal="center" vertical="center"/>
    </xf>
    <xf numFmtId="168" fontId="181" fillId="28" borderId="56" xfId="40432" applyNumberFormat="true" applyFont="true" applyFill="true" applyBorder="true" applyAlignment="true">
      <alignment horizontal="center" vertical="center"/>
    </xf>
    <xf numFmtId="168" fontId="181" fillId="28" borderId="85" xfId="40444" applyNumberFormat="true" applyFont="true" applyFill="true" applyBorder="true" applyAlignment="true">
      <alignment horizontal="center" vertical="center"/>
    </xf>
    <xf numFmtId="168" fontId="181" fillId="28" borderId="91" xfId="39993" applyNumberFormat="true" applyFont="true" applyFill="true" applyBorder="true" applyAlignment="true">
      <alignment horizontal="center" vertical="center"/>
    </xf>
    <xf numFmtId="168" fontId="181" fillId="28" borderId="92" xfId="40005" applyNumberFormat="true" applyFont="true" applyFill="true" applyBorder="true" applyAlignment="true">
      <alignment horizontal="center" vertical="center"/>
    </xf>
    <xf numFmtId="168" fontId="181" fillId="28" borderId="97" xfId="40017" applyNumberFormat="true" applyFont="true" applyFill="true" applyBorder="true" applyAlignment="true">
      <alignment horizontal="center" vertical="center"/>
    </xf>
    <xf numFmtId="168" fontId="181" fillId="28" borderId="91" xfId="40053" applyNumberFormat="true" applyFont="true" applyFill="true" applyBorder="true" applyAlignment="true">
      <alignment horizontal="center" vertical="center"/>
    </xf>
    <xf numFmtId="168" fontId="181" fillId="28" borderId="92" xfId="40065" applyNumberFormat="true" applyFont="true" applyFill="true" applyBorder="true" applyAlignment="true">
      <alignment horizontal="center" vertical="center"/>
    </xf>
    <xf numFmtId="168" fontId="181" fillId="28" borderId="93" xfId="40077" applyNumberFormat="true" applyFont="true" applyFill="true" applyBorder="true" applyAlignment="true">
      <alignment horizontal="center" vertical="center"/>
    </xf>
    <xf numFmtId="168" fontId="181" fillId="28" borderId="92" xfId="40185" applyNumberFormat="true" applyFont="true" applyFill="true" applyBorder="true" applyAlignment="true">
      <alignment horizontal="center" vertical="center"/>
    </xf>
    <xf numFmtId="168" fontId="181" fillId="28" borderId="97" xfId="40197" applyNumberFormat="true" applyFont="true" applyFill="true" applyBorder="true" applyAlignment="true">
      <alignment horizontal="center" vertical="center"/>
    </xf>
    <xf numFmtId="168" fontId="181" fillId="28" borderId="91" xfId="40233" applyNumberFormat="true" applyFont="true" applyFill="true" applyBorder="true" applyAlignment="true">
      <alignment horizontal="center" vertical="center"/>
    </xf>
    <xf numFmtId="168" fontId="181" fillId="28" borderId="92" xfId="40245" applyNumberFormat="true" applyFont="true" applyFill="true" applyBorder="true" applyAlignment="true">
      <alignment horizontal="center" vertical="center"/>
    </xf>
    <xf numFmtId="168" fontId="181" fillId="28" borderId="92" xfId="40257" applyNumberFormat="true" applyFont="true" applyFill="true" applyBorder="true" applyAlignment="true">
      <alignment horizontal="center" vertical="center"/>
    </xf>
    <xf numFmtId="168" fontId="181" fillId="28" borderId="91" xfId="40293" applyNumberFormat="true" applyFont="true" applyFill="true" applyBorder="true" applyAlignment="true">
      <alignment horizontal="center" vertical="center"/>
    </xf>
    <xf numFmtId="168" fontId="181" fillId="28" borderId="92" xfId="40305" applyNumberFormat="true" applyFont="true" applyFill="true" applyBorder="true" applyAlignment="true">
      <alignment horizontal="center" vertical="center"/>
    </xf>
    <xf numFmtId="168" fontId="181" fillId="28" borderId="91" xfId="40535" applyNumberFormat="true" applyFont="true" applyFill="true" applyBorder="true" applyAlignment="true">
      <alignment horizontal="center" vertical="center"/>
    </xf>
    <xf numFmtId="168" fontId="181" fillId="28" borderId="92" xfId="40541" applyNumberFormat="true" applyFont="true" applyFill="true" applyBorder="true" applyAlignment="true">
      <alignment horizontal="center" vertical="center"/>
    </xf>
    <xf numFmtId="168" fontId="181" fillId="28" borderId="99" xfId="40539" applyNumberFormat="true" applyFont="true" applyFill="true" applyBorder="true" applyAlignment="true">
      <alignment horizontal="center" vertical="center"/>
    </xf>
    <xf numFmtId="168" fontId="181" fillId="28" borderId="97" xfId="40547" applyNumberFormat="true" applyFont="true" applyFill="true" applyBorder="true" applyAlignment="true">
      <alignment horizontal="center" vertical="center"/>
    </xf>
    <xf numFmtId="168" fontId="181" fillId="28" borderId="91" xfId="40421" applyNumberFormat="true" applyFont="true" applyFill="true" applyBorder="true" applyAlignment="true">
      <alignment horizontal="center" vertical="center"/>
    </xf>
    <xf numFmtId="168" fontId="181" fillId="28" borderId="92" xfId="40433" applyNumberFormat="true" applyFont="true" applyFill="true" applyBorder="true" applyAlignment="true">
      <alignment horizontal="center" vertical="center"/>
    </xf>
    <xf numFmtId="168" fontId="181" fillId="28" borderId="97" xfId="40445" applyNumberFormat="true" applyFont="true" applyFill="true" applyBorder="true" applyAlignment="true">
      <alignment horizontal="center" vertical="center"/>
    </xf>
    <xf numFmtId="168" fontId="181" fillId="28" borderId="76" xfId="39992" applyNumberFormat="true" applyFont="true" applyFill="true" applyBorder="true" applyAlignment="true">
      <alignment horizontal="center" vertical="center"/>
    </xf>
    <xf numFmtId="168" fontId="181" fillId="28" borderId="77" xfId="40004" applyNumberFormat="true" applyFont="true" applyFill="true" applyBorder="true" applyAlignment="true">
      <alignment horizontal="center" vertical="center"/>
    </xf>
    <xf numFmtId="168" fontId="181" fillId="28" borderId="84" xfId="40016" applyNumberFormat="true" applyFont="true" applyFill="true" applyBorder="true" applyAlignment="true">
      <alignment horizontal="center" vertical="center"/>
    </xf>
    <xf numFmtId="168" fontId="181" fillId="28" borderId="76" xfId="40052" applyNumberFormat="true" applyFont="true" applyFill="true" applyBorder="true" applyAlignment="true">
      <alignment horizontal="center" vertical="center"/>
    </xf>
    <xf numFmtId="168" fontId="181" fillId="28" borderId="77" xfId="40064" applyNumberFormat="true" applyFont="true" applyFill="true" applyBorder="true" applyAlignment="true">
      <alignment horizontal="center" vertical="center"/>
    </xf>
    <xf numFmtId="168" fontId="181" fillId="28" borderId="78" xfId="40076" applyNumberFormat="true" applyFont="true" applyFill="true" applyBorder="true" applyAlignment="true">
      <alignment horizontal="center" vertical="center"/>
    </xf>
    <xf numFmtId="168" fontId="181" fillId="28" borderId="77" xfId="40184" applyNumberFormat="true" applyFont="true" applyFill="true" applyBorder="true" applyAlignment="true">
      <alignment horizontal="center" vertical="center"/>
    </xf>
    <xf numFmtId="168" fontId="181" fillId="28" borderId="84" xfId="40196" applyNumberFormat="true" applyFont="true" applyFill="true" applyBorder="true" applyAlignment="true">
      <alignment horizontal="center" vertical="center"/>
    </xf>
    <xf numFmtId="168" fontId="181" fillId="28" borderId="76" xfId="40232" applyNumberFormat="true" applyFont="true" applyFill="true" applyBorder="true" applyAlignment="true">
      <alignment horizontal="center" vertical="center"/>
    </xf>
    <xf numFmtId="168" fontId="181" fillId="28" borderId="77" xfId="40244" applyNumberFormat="true" applyFont="true" applyFill="true" applyBorder="true" applyAlignment="true">
      <alignment horizontal="center" vertical="center"/>
    </xf>
    <xf numFmtId="168" fontId="181" fillId="28" borderId="77" xfId="40256" applyNumberFormat="true" applyFont="true" applyFill="true" applyBorder="true" applyAlignment="true">
      <alignment horizontal="center" vertical="center"/>
    </xf>
    <xf numFmtId="168" fontId="181" fillId="28" borderId="76" xfId="40292" applyNumberFormat="true" applyFont="true" applyFill="true" applyBorder="true" applyAlignment="true">
      <alignment horizontal="center" vertical="center"/>
    </xf>
    <xf numFmtId="168" fontId="181" fillId="28" borderId="77" xfId="40304" applyNumberFormat="true" applyFont="true" applyFill="true" applyBorder="true" applyAlignment="true">
      <alignment horizontal="center" vertical="center"/>
    </xf>
    <xf numFmtId="168" fontId="181" fillId="28" borderId="76" xfId="40534" applyNumberFormat="true" applyFont="true" applyFill="true" applyBorder="true" applyAlignment="true">
      <alignment horizontal="center" vertical="center"/>
    </xf>
    <xf numFmtId="168" fontId="181" fillId="28" borderId="77" xfId="40540" applyNumberFormat="true" applyFont="true" applyFill="true" applyBorder="true" applyAlignment="true">
      <alignment horizontal="center" vertical="center"/>
    </xf>
    <xf numFmtId="168" fontId="181" fillId="28" borderId="84" xfId="40546" applyNumberFormat="true" applyFont="true" applyFill="true" applyBorder="true" applyAlignment="true">
      <alignment horizontal="center" vertical="center"/>
    </xf>
    <xf numFmtId="168" fontId="181" fillId="28" borderId="76" xfId="40420" applyNumberFormat="true" applyFont="true" applyFill="true" applyBorder="true" applyAlignment="true">
      <alignment horizontal="center" vertical="center"/>
    </xf>
    <xf numFmtId="168" fontId="181" fillId="28" borderId="77" xfId="40432" applyNumberFormat="true" applyFont="true" applyFill="true" applyBorder="true" applyAlignment="true">
      <alignment horizontal="center" vertical="center"/>
    </xf>
    <xf numFmtId="168" fontId="181" fillId="28" borderId="84" xfId="40444" applyNumberFormat="true" applyFont="true" applyFill="true" applyBorder="true" applyAlignment="true">
      <alignment horizontal="center" vertical="center"/>
    </xf>
    <xf numFmtId="168" fontId="181" fillId="28" borderId="62" xfId="39994" applyNumberFormat="true" applyFont="true" applyFill="true" applyBorder="true" applyAlignment="true">
      <alignment horizontal="center" vertical="center"/>
    </xf>
    <xf numFmtId="168" fontId="181" fillId="28" borderId="64" xfId="40006" applyNumberFormat="true" applyFont="true" applyFill="true" applyBorder="true" applyAlignment="true">
      <alignment horizontal="center" vertical="center"/>
    </xf>
    <xf numFmtId="168" fontId="181" fillId="28" borderId="86" xfId="40018" applyNumberFormat="true" applyFont="true" applyFill="true" applyBorder="true" applyAlignment="true">
      <alignment horizontal="center" vertical="center"/>
    </xf>
    <xf numFmtId="168" fontId="181" fillId="28" borderId="62" xfId="40054" applyNumberFormat="true" applyFont="true" applyFill="true" applyBorder="true" applyAlignment="true">
      <alignment horizontal="center" vertical="center"/>
    </xf>
    <xf numFmtId="168" fontId="181" fillId="28" borderId="64" xfId="40066" applyNumberFormat="true" applyFont="true" applyFill="true" applyBorder="true" applyAlignment="true">
      <alignment horizontal="center" vertical="center"/>
    </xf>
    <xf numFmtId="168" fontId="181" fillId="28" borderId="64" xfId="40186" applyNumberFormat="true" applyFont="true" applyFill="true" applyBorder="true" applyAlignment="true">
      <alignment horizontal="center" vertical="center"/>
    </xf>
    <xf numFmtId="168" fontId="181" fillId="28" borderId="86" xfId="40198" applyNumberFormat="true" applyFont="true" applyFill="true" applyBorder="true" applyAlignment="true">
      <alignment horizontal="center" vertical="center"/>
    </xf>
    <xf numFmtId="168" fontId="181" fillId="28" borderId="62" xfId="40234" applyNumberFormat="true" applyFont="true" applyFill="true" applyBorder="true" applyAlignment="true">
      <alignment horizontal="center" vertical="center"/>
    </xf>
    <xf numFmtId="168" fontId="181" fillId="28" borderId="64" xfId="40246" applyNumberFormat="true" applyFont="true" applyFill="true" applyBorder="true" applyAlignment="true">
      <alignment horizontal="center" vertical="center"/>
    </xf>
    <xf numFmtId="168" fontId="181" fillId="28" borderId="64" xfId="40258" applyNumberFormat="true" applyFont="true" applyFill="true" applyBorder="true" applyAlignment="true">
      <alignment horizontal="center" vertical="center"/>
    </xf>
    <xf numFmtId="168" fontId="181" fillId="28" borderId="64" xfId="40306" applyNumberFormat="true" applyFont="true" applyFill="true" applyBorder="true" applyAlignment="true">
      <alignment horizontal="center" vertical="center"/>
    </xf>
    <xf numFmtId="168" fontId="181" fillId="28" borderId="62" xfId="40536" applyNumberFormat="true" applyFont="true" applyFill="true" applyBorder="true" applyAlignment="true">
      <alignment horizontal="center" vertical="center"/>
    </xf>
    <xf numFmtId="168" fontId="181" fillId="28" borderId="64" xfId="40542" applyNumberFormat="true" applyFont="true" applyFill="true" applyBorder="true" applyAlignment="true">
      <alignment horizontal="center" vertical="center"/>
    </xf>
    <xf numFmtId="168" fontId="181" fillId="28" borderId="59" xfId="40539" applyNumberFormat="true" applyFont="true" applyFill="true" applyBorder="true" applyAlignment="true">
      <alignment horizontal="center" vertical="center"/>
    </xf>
    <xf numFmtId="168" fontId="181" fillId="28" borderId="86" xfId="40548" applyNumberFormat="true" applyFont="true" applyFill="true" applyBorder="true" applyAlignment="true">
      <alignment horizontal="center" vertical="center"/>
    </xf>
    <xf numFmtId="168" fontId="181" fillId="28" borderId="62" xfId="40422" applyNumberFormat="true" applyFont="true" applyFill="true" applyBorder="true" applyAlignment="true">
      <alignment horizontal="center" vertical="center"/>
    </xf>
    <xf numFmtId="168" fontId="181" fillId="28" borderId="64" xfId="40434" applyNumberFormat="true" applyFont="true" applyFill="true" applyBorder="true" applyAlignment="true">
      <alignment horizontal="center" vertical="center"/>
    </xf>
    <xf numFmtId="168" fontId="181" fillId="28" borderId="86" xfId="40446" applyNumberFormat="true" applyFont="true" applyFill="true" applyBorder="true" applyAlignment="true">
      <alignment horizontal="center" vertical="center"/>
    </xf>
    <xf numFmtId="168" fontId="181" fillId="28" borderId="66" xfId="40078" applyNumberFormat="true" applyFont="true" applyFill="true" applyBorder="true" applyAlignment="true">
      <alignment horizontal="center" vertical="center"/>
    </xf>
    <xf numFmtId="0" fontId="151" fillId="3" borderId="52" xfId="45203" applyFont="true" applyBorder="true" applyAlignment="true">
      <alignment horizontal="center" vertical="center" wrapText="true"/>
    </xf>
    <xf numFmtId="0" fontId="151" fillId="3" borderId="53" xfId="45204" applyFont="true" applyBorder="true" applyAlignment="true">
      <alignment horizontal="center" vertical="center" wrapText="true"/>
    </xf>
    <xf numFmtId="0" fontId="151" fillId="3" borderId="53" xfId="45205" applyFont="true" applyBorder="true" applyAlignment="true">
      <alignment horizontal="center" vertical="center" wrapText="true"/>
    </xf>
    <xf numFmtId="0" fontId="151" fillId="3" borderId="52" xfId="45233" applyFont="true" applyBorder="true" applyAlignment="true">
      <alignment horizontal="center" vertical="center" wrapText="true"/>
    </xf>
    <xf numFmtId="0" fontId="151" fillId="3" borderId="53" xfId="45234" applyFont="true" applyBorder="true" applyAlignment="true">
      <alignment horizontal="center" vertical="center" wrapText="true"/>
    </xf>
    <xf numFmtId="0" fontId="151" fillId="3" borderId="53" xfId="45235" applyFont="true" applyBorder="true" applyAlignment="true">
      <alignment horizontal="center" vertical="center" wrapText="true"/>
    </xf>
    <xf numFmtId="0" fontId="151" fillId="3" borderId="52" xfId="45263" applyFont="true" applyBorder="true" applyAlignment="true">
      <alignment horizontal="center" vertical="center" wrapText="true"/>
    </xf>
    <xf numFmtId="0" fontId="151" fillId="3" borderId="53" xfId="45264" applyFont="true" applyBorder="true" applyAlignment="true">
      <alignment horizontal="center" vertical="center" wrapText="true"/>
    </xf>
    <xf numFmtId="0" fontId="151" fillId="3" borderId="53" xfId="45265" applyFont="true" applyBorder="true" applyAlignment="true">
      <alignment horizontal="center" vertical="center" wrapText="true"/>
    </xf>
    <xf numFmtId="0" fontId="151" fillId="3" borderId="52" xfId="45293" applyFont="true" applyBorder="true" applyAlignment="true">
      <alignment horizontal="center" vertical="center" wrapText="true"/>
    </xf>
    <xf numFmtId="0" fontId="151" fillId="3" borderId="53" xfId="45294" applyFont="true" applyBorder="true" applyAlignment="true">
      <alignment horizontal="center" vertical="center" wrapText="true"/>
    </xf>
    <xf numFmtId="0" fontId="151" fillId="3" borderId="53" xfId="45295" applyFont="true" applyBorder="true" applyAlignment="true">
      <alignment horizontal="center" vertical="center" wrapText="true"/>
    </xf>
    <xf numFmtId="0" fontId="151" fillId="3" borderId="52" xfId="45323" applyFont="true" applyBorder="true" applyAlignment="true">
      <alignment horizontal="center" vertical="center" wrapText="true"/>
    </xf>
    <xf numFmtId="0" fontId="151" fillId="3" borderId="53" xfId="45324" applyFont="true" applyBorder="true" applyAlignment="true">
      <alignment horizontal="center" vertical="center" wrapText="true"/>
    </xf>
    <xf numFmtId="0" fontId="151" fillId="3" borderId="53" xfId="45325" applyFont="true" applyBorder="true" applyAlignment="true">
      <alignment horizontal="center" vertical="center" wrapText="true"/>
    </xf>
    <xf numFmtId="0" fontId="151" fillId="3" borderId="52" xfId="45366" applyFont="true" applyBorder="true" applyAlignment="true">
      <alignment horizontal="center" vertical="center" wrapText="true"/>
    </xf>
    <xf numFmtId="0" fontId="151" fillId="3" borderId="53" xfId="45367" applyFont="true" applyBorder="true" applyAlignment="true">
      <alignment horizontal="center" vertical="center" wrapText="true"/>
    </xf>
    <xf numFmtId="0" fontId="151" fillId="3" borderId="53" xfId="45368" applyFont="true" applyBorder="true" applyAlignment="true">
      <alignment horizontal="center" vertical="center" wrapText="true"/>
    </xf>
    <xf numFmtId="0" fontId="151" fillId="33" borderId="100" xfId="45316" applyFont="true" applyFill="true" applyBorder="true" applyAlignment="true">
      <alignment horizontal="center" vertical="center" wrapText="true"/>
    </xf>
    <xf numFmtId="0" fontId="151" fillId="33" borderId="125" xfId="45317" applyFont="true" applyFill="true" applyBorder="true" applyAlignment="true">
      <alignment horizontal="center" vertical="center" wrapText="true"/>
    </xf>
    <xf numFmtId="0" fontId="151" fillId="33" borderId="100" xfId="45322" applyFont="true" applyFill="true" applyBorder="true" applyAlignment="true">
      <alignment horizontal="center" vertical="center" wrapText="true"/>
    </xf>
    <xf numFmtId="0" fontId="151" fillId="33" borderId="125" xfId="45323" applyFont="true" applyFill="true" applyBorder="true" applyAlignment="true">
      <alignment horizontal="center" vertical="center" wrapText="true"/>
    </xf>
    <xf numFmtId="0" fontId="151" fillId="33" borderId="100" xfId="45359" applyFont="true" applyFill="true" applyBorder="true" applyAlignment="true">
      <alignment horizontal="center" vertical="center" wrapText="true"/>
    </xf>
    <xf numFmtId="0" fontId="151" fillId="33" borderId="125" xfId="45360" applyFont="true" applyFill="true" applyBorder="true" applyAlignment="true">
      <alignment horizontal="center" vertical="center" wrapText="true"/>
    </xf>
    <xf numFmtId="0" fontId="151" fillId="33" borderId="100" xfId="45365" applyFont="true" applyFill="true" applyBorder="true" applyAlignment="true">
      <alignment horizontal="center" vertical="center" wrapText="true"/>
    </xf>
    <xf numFmtId="0" fontId="151" fillId="33" borderId="125" xfId="45366" applyFont="true" applyFill="true" applyBorder="true" applyAlignment="true">
      <alignment horizontal="center" vertical="center" wrapText="true"/>
    </xf>
    <xf numFmtId="0" fontId="151" fillId="33" borderId="107" xfId="45318" applyFont="true" applyFill="true" applyBorder="true" applyAlignment="true">
      <alignment horizontal="center" vertical="center" wrapText="true"/>
    </xf>
    <xf numFmtId="0" fontId="151" fillId="33" borderId="107" xfId="45324" applyFont="true" applyFill="true" applyBorder="true" applyAlignment="true">
      <alignment horizontal="center" vertical="center" wrapText="true"/>
    </xf>
    <xf numFmtId="0" fontId="151" fillId="33" borderId="107" xfId="45361" applyFont="true" applyFill="true" applyBorder="true" applyAlignment="true">
      <alignment horizontal="center" vertical="center" wrapText="true"/>
    </xf>
    <xf numFmtId="0" fontId="151" fillId="33" borderId="107" xfId="45367" applyFont="true" applyFill="true" applyBorder="true" applyAlignment="true">
      <alignment horizontal="center" vertical="center" wrapText="true"/>
    </xf>
    <xf numFmtId="0" fontId="151" fillId="3" borderId="109" xfId="45203" applyFont="true" applyBorder="true" applyAlignment="true">
      <alignment horizontal="center" vertical="center" wrapText="true"/>
    </xf>
    <xf numFmtId="0" fontId="151" fillId="3" borderId="109" xfId="45233" applyFont="true" applyBorder="true" applyAlignment="true">
      <alignment horizontal="center" vertical="center" wrapText="true"/>
    </xf>
    <xf numFmtId="0" fontId="151" fillId="3" borderId="109" xfId="45263" applyFont="true" applyBorder="true" applyAlignment="true">
      <alignment horizontal="center" vertical="center" wrapText="true"/>
    </xf>
    <xf numFmtId="0" fontId="151" fillId="3" borderId="109" xfId="45293" applyFont="true" applyBorder="true" applyAlignment="true">
      <alignment horizontal="center" vertical="center" wrapText="true"/>
    </xf>
    <xf numFmtId="0" fontId="151" fillId="3" borderId="109" xfId="45323" applyFont="true" applyBorder="true" applyAlignment="true">
      <alignment horizontal="center" vertical="center" wrapText="true"/>
    </xf>
    <xf numFmtId="0" fontId="151" fillId="33" borderId="100" xfId="45318" applyFont="true" applyFill="true" applyBorder="true" applyAlignment="true">
      <alignment horizontal="center" vertical="center" wrapText="true"/>
    </xf>
    <xf numFmtId="0" fontId="151" fillId="33" borderId="100" xfId="45323" applyFont="true" applyFill="true" applyBorder="true" applyAlignment="true">
      <alignment horizontal="center" vertical="center" wrapText="true"/>
    </xf>
    <xf numFmtId="0" fontId="151" fillId="3" borderId="109" xfId="45366" applyFont="true" applyBorder="true" applyAlignment="true">
      <alignment horizontal="center" vertical="center" wrapText="true"/>
    </xf>
    <xf numFmtId="0" fontId="151" fillId="33" borderId="100" xfId="45361" applyFont="true" applyFill="true" applyBorder="true" applyAlignment="true">
      <alignment horizontal="center" vertical="center" wrapText="true"/>
    </xf>
    <xf numFmtId="0" fontId="151" fillId="33" borderId="100" xfId="45366" applyFont="true" applyFill="true" applyBorder="true" applyAlignment="true">
      <alignment horizontal="center" vertical="center" wrapText="true"/>
    </xf>
    <xf numFmtId="0" fontId="151" fillId="3" borderId="110" xfId="45203" applyFont="true" applyBorder="true" applyAlignment="true">
      <alignment horizontal="center" vertical="center" wrapText="true"/>
    </xf>
    <xf numFmtId="0" fontId="151" fillId="3" borderId="110" xfId="45233" applyFont="true" applyBorder="true" applyAlignment="true">
      <alignment horizontal="center" vertical="center" wrapText="true"/>
    </xf>
    <xf numFmtId="0" fontId="151" fillId="3" borderId="110" xfId="45263" applyFont="true" applyBorder="true" applyAlignment="true">
      <alignment horizontal="center" vertical="center" wrapText="true"/>
    </xf>
    <xf numFmtId="0" fontId="151" fillId="3" borderId="110" xfId="45293" applyFont="true" applyBorder="true" applyAlignment="true">
      <alignment horizontal="center" vertical="center" wrapText="true"/>
    </xf>
    <xf numFmtId="0" fontId="151" fillId="3" borderId="110" xfId="45323" applyFont="true" applyBorder="true" applyAlignment="true">
      <alignment horizontal="center" vertical="center" wrapText="true"/>
    </xf>
    <xf numFmtId="0" fontId="151" fillId="33" borderId="130" xfId="45318" applyFont="true" applyFill="true" applyBorder="true" applyAlignment="true">
      <alignment horizontal="center" vertical="center" wrapText="true"/>
    </xf>
    <xf numFmtId="0" fontId="151" fillId="33" borderId="130" xfId="45323" applyFont="true" applyFill="true" applyBorder="true" applyAlignment="true">
      <alignment horizontal="center" vertical="center" wrapText="true"/>
    </xf>
    <xf numFmtId="0" fontId="151" fillId="3" borderId="110" xfId="45366" applyFont="true" applyBorder="true" applyAlignment="true">
      <alignment horizontal="center" vertical="center" wrapText="true"/>
    </xf>
    <xf numFmtId="0" fontId="151" fillId="33" borderId="130" xfId="45361" applyFont="true" applyFill="true" applyBorder="true" applyAlignment="true">
      <alignment horizontal="center" vertical="center" wrapText="true"/>
    </xf>
    <xf numFmtId="0" fontId="151" fillId="33" borderId="130" xfId="45366" applyFont="true" applyFill="true" applyBorder="true" applyAlignment="true">
      <alignment horizontal="center" vertical="center" wrapText="true"/>
    </xf>
    <xf numFmtId="0" fontId="151" fillId="3" borderId="96" xfId="45204" applyFont="true" applyBorder="true" applyAlignment="true">
      <alignment horizontal="center" vertical="center" wrapText="true"/>
    </xf>
    <xf numFmtId="0" fontId="151" fillId="3" borderId="96" xfId="45234" applyFont="true" applyBorder="true" applyAlignment="true">
      <alignment horizontal="center" vertical="center" wrapText="true"/>
    </xf>
    <xf numFmtId="0" fontId="151" fillId="3" borderId="96" xfId="45264" applyFont="true" applyBorder="true" applyAlignment="true">
      <alignment horizontal="center" vertical="center" wrapText="true"/>
    </xf>
    <xf numFmtId="0" fontId="151" fillId="33" borderId="126" xfId="45318" applyFont="true" applyFill="true" applyBorder="true" applyAlignment="true">
      <alignment horizontal="center" vertical="center" wrapText="true"/>
    </xf>
    <xf numFmtId="0" fontId="151" fillId="33" borderId="126" xfId="45324" applyFont="true" applyFill="true" applyBorder="true" applyAlignment="true">
      <alignment horizontal="center" vertical="center" wrapText="true"/>
    </xf>
    <xf numFmtId="0" fontId="151" fillId="3" borderId="96" xfId="45294" applyFont="true" applyBorder="true" applyAlignment="true">
      <alignment horizontal="center" vertical="center" wrapText="true"/>
    </xf>
    <xf numFmtId="0" fontId="151" fillId="3" borderId="96" xfId="45324" applyFont="true" applyBorder="true" applyAlignment="true">
      <alignment horizontal="center" vertical="center" wrapText="true"/>
    </xf>
    <xf numFmtId="0" fontId="151" fillId="33" borderId="126" xfId="45361" applyFont="true" applyFill="true" applyBorder="true" applyAlignment="true">
      <alignment horizontal="center" vertical="center" wrapText="true"/>
    </xf>
    <xf numFmtId="0" fontId="151" fillId="33" borderId="126" xfId="45367" applyFont="true" applyFill="true" applyBorder="true" applyAlignment="true">
      <alignment horizontal="center" vertical="center" wrapText="true"/>
    </xf>
    <xf numFmtId="0" fontId="151" fillId="3" borderId="96" xfId="45367" applyFont="true" applyBorder="true" applyAlignment="true">
      <alignment horizontal="center" vertical="center" wrapText="true"/>
    </xf>
    <xf numFmtId="0" fontId="151" fillId="0" borderId="100" xfId="45272" applyFont="true" applyFill="true" applyBorder="true" applyAlignment="true">
      <alignment horizontal="left" vertical="center" wrapText="true"/>
    </xf>
    <xf numFmtId="0" fontId="151" fillId="0" borderId="100" xfId="45278" applyFont="true" applyFill="true" applyBorder="true" applyAlignment="true">
      <alignment horizontal="left" vertical="center" wrapText="true"/>
    </xf>
    <xf numFmtId="0" fontId="151" fillId="0" borderId="100" xfId="45314" applyFont="true" applyFill="true" applyBorder="true" applyAlignment="true">
      <alignment horizontal="left" vertical="center" wrapText="true"/>
    </xf>
    <xf numFmtId="0" fontId="151" fillId="0" borderId="100" xfId="45320" applyFont="true" applyFill="true" applyBorder="true" applyAlignment="true">
      <alignment horizontal="left" vertical="center" wrapText="true"/>
    </xf>
    <xf numFmtId="0" fontId="151" fillId="0" borderId="100" xfId="45326" applyFont="true" applyFill="true" applyBorder="true" applyAlignment="true">
      <alignment horizontal="left" vertical="center" wrapText="true"/>
    </xf>
    <xf numFmtId="0" fontId="151" fillId="0" borderId="100" xfId="45332" applyFont="true" applyFill="true" applyBorder="true" applyAlignment="true">
      <alignment horizontal="left" vertical="center" wrapText="true"/>
    </xf>
    <xf numFmtId="0" fontId="151" fillId="0" borderId="100" xfId="45338" applyFont="true" applyFill="true" applyBorder="true" applyAlignment="true">
      <alignment horizontal="left" vertical="center" wrapText="true"/>
    </xf>
    <xf numFmtId="0" fontId="151" fillId="0" borderId="100" xfId="45357" applyFont="true" applyFill="true" applyBorder="true" applyAlignment="true">
      <alignment horizontal="left" vertical="center" wrapText="true"/>
    </xf>
    <xf numFmtId="0" fontId="151" fillId="0" borderId="100" xfId="45363" applyFont="true" applyFill="true" applyBorder="true" applyAlignment="true">
      <alignment horizontal="left" vertical="center" wrapText="true"/>
    </xf>
    <xf numFmtId="0" fontId="151" fillId="0" borderId="100" xfId="45369" applyFont="true" applyFill="true" applyBorder="true" applyAlignment="true">
      <alignment horizontal="left" vertical="center" wrapText="true"/>
    </xf>
    <xf numFmtId="0" fontId="151" fillId="0" borderId="100" xfId="45375" applyFont="true" applyFill="true" applyBorder="true" applyAlignment="true">
      <alignment horizontal="left" vertical="center" wrapText="true"/>
    </xf>
    <xf numFmtId="0" fontId="151" fillId="0" borderId="100" xfId="45381" applyFont="true" applyFill="true" applyBorder="true" applyAlignment="true">
      <alignment horizontal="left" vertical="center" wrapText="true"/>
    </xf>
    <xf numFmtId="0" fontId="151" fillId="0" borderId="105" xfId="45332" applyFont="true" applyFill="true" applyBorder="true" applyAlignment="true">
      <alignment horizontal="left" vertical="center" wrapText="true"/>
    </xf>
    <xf numFmtId="0" fontId="151" fillId="26" borderId="116" xfId="40248" applyFont="true" applyFill="true" applyBorder="true" applyAlignment="true">
      <alignment horizontal="left" vertical="center"/>
    </xf>
    <xf numFmtId="169" fontId="150" fillId="33" borderId="102" xfId="45208" applyNumberFormat="true" applyFont="true" applyFill="true" applyBorder="true" applyAlignment="true">
      <alignment horizontal="center" vertical="center"/>
    </xf>
    <xf numFmtId="169" fontId="150" fillId="33" borderId="123" xfId="45209" applyNumberFormat="true" applyFont="true" applyFill="true" applyBorder="true" applyAlignment="true">
      <alignment horizontal="center" vertical="center"/>
    </xf>
    <xf numFmtId="169" fontId="150" fillId="33" borderId="124" xfId="45210" applyNumberFormat="true" applyFont="true" applyFill="true" applyBorder="true" applyAlignment="true">
      <alignment horizontal="center" vertical="center"/>
    </xf>
    <xf numFmtId="169" fontId="150" fillId="33" borderId="129" xfId="45209" applyNumberFormat="true" applyFont="true" applyFill="true" applyBorder="true" applyAlignment="true">
      <alignment horizontal="center" vertical="center"/>
    </xf>
    <xf numFmtId="169" fontId="150" fillId="33" borderId="106" xfId="45210" applyNumberFormat="true" applyFont="true" applyFill="true" applyBorder="true" applyAlignment="true">
      <alignment horizontal="center" vertical="center"/>
    </xf>
    <xf numFmtId="169" fontId="150" fillId="33" borderId="102" xfId="45209" applyNumberFormat="true" applyFont="true" applyFill="true" applyBorder="true" applyAlignment="true">
      <alignment horizontal="center" vertical="center"/>
    </xf>
    <xf numFmtId="169" fontId="150" fillId="33" borderId="100" xfId="45214" applyNumberFormat="true" applyFont="true" applyFill="true" applyBorder="true" applyAlignment="true">
      <alignment horizontal="center" vertical="center"/>
    </xf>
    <xf numFmtId="169" fontId="150" fillId="33" borderId="125" xfId="45215" applyNumberFormat="true" applyFont="true" applyFill="true" applyBorder="true" applyAlignment="true">
      <alignment horizontal="center" vertical="center"/>
    </xf>
    <xf numFmtId="169" fontId="150" fillId="33" borderId="126" xfId="45216" applyNumberFormat="true" applyFont="true" applyFill="true" applyBorder="true" applyAlignment="true">
      <alignment horizontal="center" vertical="center"/>
    </xf>
    <xf numFmtId="169" fontId="150" fillId="33" borderId="130" xfId="45215" applyNumberFormat="true" applyFont="true" applyFill="true" applyBorder="true" applyAlignment="true">
      <alignment horizontal="center" vertical="center"/>
    </xf>
    <xf numFmtId="169" fontId="150" fillId="33" borderId="107" xfId="45216" applyNumberFormat="true" applyFont="true" applyFill="true" applyBorder="true" applyAlignment="true">
      <alignment horizontal="center" vertical="center"/>
    </xf>
    <xf numFmtId="169" fontId="150" fillId="33" borderId="100" xfId="45215" applyNumberFormat="true" applyFont="true" applyFill="true" applyBorder="true" applyAlignment="true">
      <alignment horizontal="center" vertical="center"/>
    </xf>
    <xf numFmtId="169" fontId="150" fillId="33" borderId="105" xfId="45220" applyNumberFormat="true" applyFont="true" applyFill="true" applyBorder="true" applyAlignment="true">
      <alignment horizontal="center" vertical="center"/>
    </xf>
    <xf numFmtId="169" fontId="150" fillId="33" borderId="127" xfId="45221" applyNumberFormat="true" applyFont="true" applyFill="true" applyBorder="true" applyAlignment="true">
      <alignment horizontal="center" vertical="center"/>
    </xf>
    <xf numFmtId="169" fontId="150" fillId="33" borderId="128" xfId="45222" applyNumberFormat="true" applyFont="true" applyFill="true" applyBorder="true" applyAlignment="true">
      <alignment horizontal="center" vertical="center"/>
    </xf>
    <xf numFmtId="169" fontId="150" fillId="33" borderId="131" xfId="45221" applyNumberFormat="true" applyFont="true" applyFill="true" applyBorder="true" applyAlignment="true">
      <alignment horizontal="center" vertical="center"/>
    </xf>
    <xf numFmtId="169" fontId="150" fillId="33" borderId="108" xfId="45222" applyNumberFormat="true" applyFont="true" applyFill="true" applyBorder="true" applyAlignment="true">
      <alignment horizontal="center" vertical="center"/>
    </xf>
    <xf numFmtId="169" fontId="150" fillId="33" borderId="105" xfId="45221" applyNumberFormat="true" applyFont="true" applyFill="true" applyBorder="true" applyAlignment="true">
      <alignment horizontal="center" vertical="center"/>
    </xf>
    <xf numFmtId="169" fontId="150" fillId="33" borderId="102" xfId="45244" applyNumberFormat="true" applyFont="true" applyFill="true" applyBorder="true" applyAlignment="true">
      <alignment horizontal="center" vertical="center"/>
    </xf>
    <xf numFmtId="169" fontId="150" fillId="33" borderId="123" xfId="45245" applyNumberFormat="true" applyFont="true" applyFill="true" applyBorder="true" applyAlignment="true">
      <alignment horizontal="center" vertical="center"/>
    </xf>
    <xf numFmtId="169" fontId="150" fillId="33" borderId="124" xfId="45246" applyNumberFormat="true" applyFont="true" applyFill="true" applyBorder="true" applyAlignment="true">
      <alignment horizontal="center" vertical="center"/>
    </xf>
    <xf numFmtId="169" fontId="150" fillId="33" borderId="129" xfId="45245" applyNumberFormat="true" applyFont="true" applyFill="true" applyBorder="true" applyAlignment="true">
      <alignment horizontal="center" vertical="center"/>
    </xf>
    <xf numFmtId="169" fontId="150" fillId="33" borderId="106" xfId="45246" applyNumberFormat="true" applyFont="true" applyFill="true" applyBorder="true" applyAlignment="true">
      <alignment horizontal="center" vertical="center"/>
    </xf>
    <xf numFmtId="169" fontId="150" fillId="33" borderId="102" xfId="45245" applyNumberFormat="true" applyFont="true" applyFill="true" applyBorder="true" applyAlignment="true">
      <alignment horizontal="center" vertical="center"/>
    </xf>
    <xf numFmtId="169" fontId="150" fillId="33" borderId="100" xfId="45244" applyNumberFormat="true" applyFont="true" applyFill="true" applyBorder="true" applyAlignment="true">
      <alignment horizontal="center" vertical="center"/>
    </xf>
    <xf numFmtId="169" fontId="150" fillId="33" borderId="125" xfId="45245" applyNumberFormat="true" applyFont="true" applyFill="true" applyBorder="true" applyAlignment="true">
      <alignment horizontal="center" vertical="center"/>
    </xf>
    <xf numFmtId="169" fontId="150" fillId="33" borderId="126" xfId="45246" applyNumberFormat="true" applyFont="true" applyFill="true" applyBorder="true" applyAlignment="true">
      <alignment horizontal="center" vertical="center"/>
    </xf>
    <xf numFmtId="169" fontId="150" fillId="33" borderId="130" xfId="45245" applyNumberFormat="true" applyFont="true" applyFill="true" applyBorder="true" applyAlignment="true">
      <alignment horizontal="center" vertical="center"/>
    </xf>
    <xf numFmtId="169" fontId="150" fillId="33" borderId="107" xfId="45246" applyNumberFormat="true" applyFont="true" applyFill="true" applyBorder="true" applyAlignment="true">
      <alignment horizontal="center" vertical="center"/>
    </xf>
    <xf numFmtId="169" fontId="150" fillId="33" borderId="100" xfId="45245" applyNumberFormat="true" applyFont="true" applyFill="true" applyBorder="true" applyAlignment="true">
      <alignment horizontal="center" vertical="center"/>
    </xf>
    <xf numFmtId="169" fontId="150" fillId="33" borderId="100" xfId="45238" applyNumberFormat="true" applyFont="true" applyFill="true" applyBorder="true" applyAlignment="true">
      <alignment horizontal="center" vertical="center"/>
    </xf>
    <xf numFmtId="169" fontId="150" fillId="33" borderId="125" xfId="45239" applyNumberFormat="true" applyFont="true" applyFill="true" applyBorder="true" applyAlignment="true">
      <alignment horizontal="center" vertical="center"/>
    </xf>
    <xf numFmtId="169" fontId="150" fillId="33" borderId="126" xfId="45240" applyNumberFormat="true" applyFont="true" applyFill="true" applyBorder="true" applyAlignment="true">
      <alignment horizontal="center" vertical="center"/>
    </xf>
    <xf numFmtId="169" fontId="150" fillId="33" borderId="130" xfId="45239" applyNumberFormat="true" applyFont="true" applyFill="true" applyBorder="true" applyAlignment="true">
      <alignment horizontal="center" vertical="center"/>
    </xf>
    <xf numFmtId="169" fontId="150" fillId="33" borderId="107" xfId="45240" applyNumberFormat="true" applyFont="true" applyFill="true" applyBorder="true" applyAlignment="true">
      <alignment horizontal="center" vertical="center"/>
    </xf>
    <xf numFmtId="169" fontId="150" fillId="33" borderId="100" xfId="45239" applyNumberFormat="true" applyFont="true" applyFill="true" applyBorder="true" applyAlignment="true">
      <alignment horizontal="center" vertical="center"/>
    </xf>
    <xf numFmtId="169" fontId="150" fillId="33" borderId="102" xfId="45268" applyNumberFormat="true" applyFont="true" applyFill="true" applyBorder="true" applyAlignment="true">
      <alignment horizontal="center" vertical="center"/>
    </xf>
    <xf numFmtId="169" fontId="150" fillId="33" borderId="123" xfId="45269" applyNumberFormat="true" applyFont="true" applyFill="true" applyBorder="true" applyAlignment="true">
      <alignment horizontal="center" vertical="center"/>
    </xf>
    <xf numFmtId="169" fontId="150" fillId="33" borderId="124" xfId="45270" applyNumberFormat="true" applyFont="true" applyFill="true" applyBorder="true" applyAlignment="true">
      <alignment horizontal="center" vertical="center"/>
    </xf>
    <xf numFmtId="169" fontId="150" fillId="33" borderId="129" xfId="45269" applyNumberFormat="true" applyFont="true" applyFill="true" applyBorder="true" applyAlignment="true">
      <alignment horizontal="center" vertical="center"/>
    </xf>
    <xf numFmtId="169" fontId="150" fillId="33" borderId="106" xfId="45270" applyNumberFormat="true" applyFont="true" applyFill="true" applyBorder="true" applyAlignment="true">
      <alignment horizontal="center" vertical="center"/>
    </xf>
    <xf numFmtId="169" fontId="150" fillId="33" borderId="102" xfId="45269" applyNumberFormat="true" applyFont="true" applyFill="true" applyBorder="true" applyAlignment="true">
      <alignment horizontal="center" vertical="center"/>
    </xf>
    <xf numFmtId="169" fontId="150" fillId="33" borderId="100" xfId="45274" applyNumberFormat="true" applyFont="true" applyFill="true" applyBorder="true" applyAlignment="true">
      <alignment horizontal="center" vertical="center"/>
    </xf>
    <xf numFmtId="169" fontId="150" fillId="33" borderId="125" xfId="45275" applyNumberFormat="true" applyFont="true" applyFill="true" applyBorder="true" applyAlignment="true">
      <alignment horizontal="center" vertical="center"/>
    </xf>
    <xf numFmtId="169" fontId="150" fillId="33" borderId="126" xfId="45276" applyNumberFormat="true" applyFont="true" applyFill="true" applyBorder="true" applyAlignment="true">
      <alignment horizontal="center" vertical="center"/>
    </xf>
    <xf numFmtId="169" fontId="150" fillId="33" borderId="130" xfId="45275" applyNumberFormat="true" applyFont="true" applyFill="true" applyBorder="true" applyAlignment="true">
      <alignment horizontal="center" vertical="center"/>
    </xf>
    <xf numFmtId="169" fontId="150" fillId="33" borderId="107" xfId="45276" applyNumberFormat="true" applyFont="true" applyFill="true" applyBorder="true" applyAlignment="true">
      <alignment horizontal="center" vertical="center"/>
    </xf>
    <xf numFmtId="169" fontId="150" fillId="33" borderId="100" xfId="45275" applyNumberFormat="true" applyFont="true" applyFill="true" applyBorder="true" applyAlignment="true">
      <alignment horizontal="center" vertical="center"/>
    </xf>
    <xf numFmtId="169" fontId="150" fillId="33" borderId="100" xfId="45280" applyNumberFormat="true" applyFont="true" applyFill="true" applyBorder="true" applyAlignment="true">
      <alignment horizontal="center" vertical="center"/>
    </xf>
    <xf numFmtId="169" fontId="150" fillId="33" borderId="125" xfId="45281" applyNumberFormat="true" applyFont="true" applyFill="true" applyBorder="true" applyAlignment="true">
      <alignment horizontal="center" vertical="center"/>
    </xf>
    <xf numFmtId="169" fontId="150" fillId="33" borderId="126" xfId="45282" applyNumberFormat="true" applyFont="true" applyFill="true" applyBorder="true" applyAlignment="true">
      <alignment horizontal="center" vertical="center"/>
    </xf>
    <xf numFmtId="169" fontId="150" fillId="33" borderId="130" xfId="45281" applyNumberFormat="true" applyFont="true" applyFill="true" applyBorder="true" applyAlignment="true">
      <alignment horizontal="center" vertical="center"/>
    </xf>
    <xf numFmtId="169" fontId="150" fillId="33" borderId="107" xfId="45282" applyNumberFormat="true" applyFont="true" applyFill="true" applyBorder="true" applyAlignment="true">
      <alignment horizontal="center" vertical="center"/>
    </xf>
    <xf numFmtId="169" fontId="150" fillId="33" borderId="100" xfId="45281" applyNumberFormat="true" applyFont="true" applyFill="true" applyBorder="true" applyAlignment="true">
      <alignment horizontal="center" vertical="center"/>
    </xf>
    <xf numFmtId="168" fontId="150" fillId="33" borderId="125" xfId="19369" applyNumberFormat="true" applyFont="true" applyFill="true" applyBorder="true" applyAlignment="true">
      <alignment horizontal="center" vertical="center"/>
    </xf>
    <xf numFmtId="168" fontId="150" fillId="33" borderId="125" xfId="19373" applyNumberFormat="true" applyFont="true" applyFill="true" applyBorder="true" applyAlignment="true">
      <alignment horizontal="center" vertical="center"/>
    </xf>
    <xf numFmtId="169" fontId="150" fillId="33" borderId="102" xfId="45298" applyNumberFormat="true" applyFont="true" applyFill="true" applyBorder="true" applyAlignment="true">
      <alignment horizontal="center" vertical="center"/>
    </xf>
    <xf numFmtId="169" fontId="150" fillId="33" borderId="123" xfId="45299" applyNumberFormat="true" applyFont="true" applyFill="true" applyBorder="true" applyAlignment="true">
      <alignment horizontal="center" vertical="center"/>
    </xf>
    <xf numFmtId="169" fontId="150" fillId="33" borderId="124" xfId="45300" applyNumberFormat="true" applyFont="true" applyFill="true" applyBorder="true" applyAlignment="true">
      <alignment horizontal="center" vertical="center"/>
    </xf>
    <xf numFmtId="169" fontId="150" fillId="33" borderId="129" xfId="45299" applyNumberFormat="true" applyFont="true" applyFill="true" applyBorder="true" applyAlignment="true">
      <alignment horizontal="center" vertical="center"/>
    </xf>
    <xf numFmtId="169" fontId="150" fillId="33" borderId="106" xfId="45300" applyNumberFormat="true" applyFont="true" applyFill="true" applyBorder="true" applyAlignment="true">
      <alignment horizontal="center" vertical="center"/>
    </xf>
    <xf numFmtId="169" fontId="150" fillId="33" borderId="102" xfId="45299" applyNumberFormat="true" applyFont="true" applyFill="true" applyBorder="true" applyAlignment="true">
      <alignment horizontal="center" vertical="center"/>
    </xf>
    <xf numFmtId="169" fontId="150" fillId="33" borderId="100" xfId="45304" applyNumberFormat="true" applyFont="true" applyFill="true" applyBorder="true" applyAlignment="true">
      <alignment horizontal="center" vertical="center"/>
    </xf>
    <xf numFmtId="169" fontId="150" fillId="33" borderId="125" xfId="45305" applyNumberFormat="true" applyFont="true" applyFill="true" applyBorder="true" applyAlignment="true">
      <alignment horizontal="center" vertical="center"/>
    </xf>
    <xf numFmtId="169" fontId="150" fillId="33" borderId="126" xfId="45306" applyNumberFormat="true" applyFont="true" applyFill="true" applyBorder="true" applyAlignment="true">
      <alignment horizontal="center" vertical="center"/>
    </xf>
    <xf numFmtId="169" fontId="150" fillId="33" borderId="130" xfId="45305" applyNumberFormat="true" applyFont="true" applyFill="true" applyBorder="true" applyAlignment="true">
      <alignment horizontal="center" vertical="center"/>
    </xf>
    <xf numFmtId="169" fontId="150" fillId="33" borderId="107" xfId="45306" applyNumberFormat="true" applyFont="true" applyFill="true" applyBorder="true" applyAlignment="true">
      <alignment horizontal="center" vertical="center"/>
    </xf>
    <xf numFmtId="169" fontId="150" fillId="33" borderId="100" xfId="45305" applyNumberFormat="true" applyFont="true" applyFill="true" applyBorder="true" applyAlignment="true">
      <alignment horizontal="center" vertical="center"/>
    </xf>
    <xf numFmtId="169" fontId="150" fillId="33" borderId="105" xfId="45310" applyNumberFormat="true" applyFont="true" applyFill="true" applyBorder="true" applyAlignment="true">
      <alignment horizontal="center" vertical="center"/>
    </xf>
    <xf numFmtId="169" fontId="150" fillId="33" borderId="127" xfId="45311" applyNumberFormat="true" applyFont="true" applyFill="true" applyBorder="true" applyAlignment="true">
      <alignment horizontal="center" vertical="center"/>
    </xf>
    <xf numFmtId="169" fontId="150" fillId="33" borderId="128" xfId="45312" applyNumberFormat="true" applyFont="true" applyFill="true" applyBorder="true" applyAlignment="true">
      <alignment horizontal="center" vertical="center"/>
    </xf>
    <xf numFmtId="169" fontId="150" fillId="33" borderId="131" xfId="45311" applyNumberFormat="true" applyFont="true" applyFill="true" applyBorder="true" applyAlignment="true">
      <alignment horizontal="center" vertical="center"/>
    </xf>
    <xf numFmtId="169" fontId="150" fillId="33" borderId="108" xfId="45312" applyNumberFormat="true" applyFont="true" applyFill="true" applyBorder="true" applyAlignment="true">
      <alignment horizontal="center" vertical="center"/>
    </xf>
    <xf numFmtId="169" fontId="150" fillId="33" borderId="105" xfId="45311" applyNumberFormat="true" applyFont="true" applyFill="true" applyBorder="true" applyAlignment="true">
      <alignment horizontal="center" vertical="center"/>
    </xf>
    <xf numFmtId="169" fontId="150" fillId="33" borderId="102" xfId="45328" applyNumberFormat="true" applyFont="true" applyFill="true" applyBorder="true" applyAlignment="true">
      <alignment horizontal="center" vertical="center"/>
    </xf>
    <xf numFmtId="169" fontId="150" fillId="33" borderId="123" xfId="45329" applyNumberFormat="true" applyFont="true" applyFill="true" applyBorder="true" applyAlignment="true">
      <alignment horizontal="center" vertical="center"/>
    </xf>
    <xf numFmtId="169" fontId="150" fillId="33" borderId="124" xfId="45330" applyNumberFormat="true" applyFont="true" applyFill="true" applyBorder="true" applyAlignment="true">
      <alignment horizontal="center" vertical="center"/>
    </xf>
    <xf numFmtId="169" fontId="150" fillId="33" borderId="129" xfId="45329" applyNumberFormat="true" applyFont="true" applyFill="true" applyBorder="true" applyAlignment="true">
      <alignment horizontal="center" vertical="center"/>
    </xf>
    <xf numFmtId="169" fontId="150" fillId="33" borderId="106" xfId="45330" applyNumberFormat="true" applyFont="true" applyFill="true" applyBorder="true" applyAlignment="true">
      <alignment horizontal="center" vertical="center"/>
    </xf>
    <xf numFmtId="169" fontId="150" fillId="33" borderId="102" xfId="45329" applyNumberFormat="true" applyFont="true" applyFill="true" applyBorder="true" applyAlignment="true">
      <alignment horizontal="center" vertical="center"/>
    </xf>
    <xf numFmtId="169" fontId="150" fillId="33" borderId="100" xfId="45334" applyNumberFormat="true" applyFont="true" applyFill="true" applyBorder="true" applyAlignment="true">
      <alignment horizontal="center" vertical="center"/>
    </xf>
    <xf numFmtId="169" fontId="150" fillId="33" borderId="125" xfId="45335" applyNumberFormat="true" applyFont="true" applyFill="true" applyBorder="true" applyAlignment="true">
      <alignment horizontal="center" vertical="center"/>
    </xf>
    <xf numFmtId="169" fontId="150" fillId="33" borderId="126" xfId="45336" applyNumberFormat="true" applyFont="true" applyFill="true" applyBorder="true" applyAlignment="true">
      <alignment horizontal="center" vertical="center"/>
    </xf>
    <xf numFmtId="169" fontId="150" fillId="33" borderId="130" xfId="45335" applyNumberFormat="true" applyFont="true" applyFill="true" applyBorder="true" applyAlignment="true">
      <alignment horizontal="center" vertical="center"/>
    </xf>
    <xf numFmtId="169" fontId="150" fillId="33" borderId="107" xfId="45336" applyNumberFormat="true" applyFont="true" applyFill="true" applyBorder="true" applyAlignment="true">
      <alignment horizontal="center" vertical="center"/>
    </xf>
    <xf numFmtId="169" fontId="150" fillId="33" borderId="100" xfId="45335" applyNumberFormat="true" applyFont="true" applyFill="true" applyBorder="true" applyAlignment="true">
      <alignment horizontal="center" vertical="center"/>
    </xf>
    <xf numFmtId="168" fontId="150" fillId="33" borderId="100" xfId="45344" applyNumberFormat="true" applyFont="true" applyFill="true" applyBorder="true" applyAlignment="true">
      <alignment horizontal="center" vertical="center"/>
    </xf>
    <xf numFmtId="168" fontId="150" fillId="33" borderId="125" xfId="45345" applyNumberFormat="true" applyFont="true" applyFill="true" applyBorder="true" applyAlignment="true">
      <alignment horizontal="center" vertical="center"/>
    </xf>
    <xf numFmtId="168" fontId="150" fillId="33" borderId="126" xfId="45346" applyNumberFormat="true" applyFont="true" applyFill="true" applyBorder="true" applyAlignment="true">
      <alignment horizontal="center" vertical="center"/>
    </xf>
    <xf numFmtId="168" fontId="150" fillId="33" borderId="130" xfId="45345" applyNumberFormat="true" applyFont="true" applyFill="true" applyBorder="true" applyAlignment="true">
      <alignment horizontal="center" vertical="center"/>
    </xf>
    <xf numFmtId="168" fontId="150" fillId="33" borderId="107" xfId="45346" applyNumberFormat="true" applyFont="true" applyFill="true" applyBorder="true" applyAlignment="true">
      <alignment horizontal="center" vertical="center"/>
    </xf>
    <xf numFmtId="168" fontId="150" fillId="33" borderId="100" xfId="45345" applyNumberFormat="true" applyFont="true" applyFill="true" applyBorder="true" applyAlignment="true">
      <alignment horizontal="center" vertical="center"/>
    </xf>
    <xf numFmtId="168" fontId="150" fillId="33" borderId="100" xfId="45348" applyNumberFormat="true" applyFont="true" applyFill="true" applyBorder="true" applyAlignment="true">
      <alignment horizontal="center" vertical="center"/>
    </xf>
    <xf numFmtId="168" fontId="150" fillId="33" borderId="125" xfId="45349" applyNumberFormat="true" applyFont="true" applyFill="true" applyBorder="true" applyAlignment="true">
      <alignment horizontal="center" vertical="center"/>
    </xf>
    <xf numFmtId="168" fontId="150" fillId="33" borderId="126" xfId="45350" applyNumberFormat="true" applyFont="true" applyFill="true" applyBorder="true" applyAlignment="true">
      <alignment horizontal="center" vertical="center"/>
    </xf>
    <xf numFmtId="168" fontId="150" fillId="33" borderId="130" xfId="45349" applyNumberFormat="true" applyFont="true" applyFill="true" applyBorder="true" applyAlignment="true">
      <alignment horizontal="center" vertical="center"/>
    </xf>
    <xf numFmtId="168" fontId="150" fillId="33" borderId="107" xfId="45350" applyNumberFormat="true" applyFont="true" applyFill="true" applyBorder="true" applyAlignment="true">
      <alignment horizontal="center" vertical="center"/>
    </xf>
    <xf numFmtId="168" fontId="150" fillId="33" borderId="100" xfId="45349" applyNumberFormat="true" applyFont="true" applyFill="true" applyBorder="true" applyAlignment="true">
      <alignment horizontal="center" vertical="center"/>
    </xf>
    <xf numFmtId="168" fontId="150" fillId="33" borderId="100" xfId="45353" applyNumberFormat="true" applyFont="true" applyFill="true" applyBorder="true" applyAlignment="true">
      <alignment horizontal="center" vertical="center"/>
    </xf>
    <xf numFmtId="168" fontId="150" fillId="33" borderId="125" xfId="45354" applyNumberFormat="true" applyFont="true" applyFill="true" applyBorder="true" applyAlignment="true">
      <alignment horizontal="center" vertical="center"/>
    </xf>
    <xf numFmtId="168" fontId="150" fillId="33" borderId="126" xfId="45355" applyNumberFormat="true" applyFont="true" applyFill="true" applyBorder="true" applyAlignment="true">
      <alignment horizontal="center" vertical="center"/>
    </xf>
    <xf numFmtId="168" fontId="150" fillId="33" borderId="130" xfId="45354" applyNumberFormat="true" applyFont="true" applyFill="true" applyBorder="true" applyAlignment="true">
      <alignment horizontal="center" vertical="center"/>
    </xf>
    <xf numFmtId="168" fontId="150" fillId="33" borderId="107" xfId="45355" applyNumberFormat="true" applyFont="true" applyFill="true" applyBorder="true" applyAlignment="true">
      <alignment horizontal="center" vertical="center"/>
    </xf>
    <xf numFmtId="168" fontId="150" fillId="33" borderId="100" xfId="45354" applyNumberFormat="true" applyFont="true" applyFill="true" applyBorder="true" applyAlignment="true">
      <alignment horizontal="center" vertical="center"/>
    </xf>
    <xf numFmtId="168" fontId="150" fillId="33" borderId="125" xfId="19400" applyNumberFormat="true" applyFont="true" applyFill="true" applyBorder="true" applyAlignment="true">
      <alignment horizontal="center" vertical="center" wrapText="true"/>
    </xf>
    <xf numFmtId="168" fontId="150" fillId="33" borderId="125" xfId="19404" applyNumberFormat="true" applyFont="true" applyFill="true" applyBorder="true" applyAlignment="true">
      <alignment horizontal="center" vertical="center" wrapText="true"/>
    </xf>
    <xf numFmtId="169" fontId="150" fillId="33" borderId="105" xfId="45334" applyNumberFormat="true" applyFont="true" applyFill="true" applyBorder="true" applyAlignment="true">
      <alignment horizontal="center" vertical="center"/>
    </xf>
    <xf numFmtId="169" fontId="150" fillId="33" borderId="127" xfId="45335" applyNumberFormat="true" applyFont="true" applyFill="true" applyBorder="true" applyAlignment="true">
      <alignment horizontal="center" vertical="center"/>
    </xf>
    <xf numFmtId="169" fontId="150" fillId="33" borderId="128" xfId="45336" applyNumberFormat="true" applyFont="true" applyFill="true" applyBorder="true" applyAlignment="true">
      <alignment horizontal="center" vertical="center"/>
    </xf>
    <xf numFmtId="169" fontId="150" fillId="33" borderId="131" xfId="45335" applyNumberFormat="true" applyFont="true" applyFill="true" applyBorder="true" applyAlignment="true">
      <alignment horizontal="center" vertical="center"/>
    </xf>
    <xf numFmtId="169" fontId="150" fillId="33" borderId="108" xfId="45336" applyNumberFormat="true" applyFont="true" applyFill="true" applyBorder="true" applyAlignment="true">
      <alignment horizontal="center" vertical="center"/>
    </xf>
    <xf numFmtId="169" fontId="150" fillId="33" borderId="105" xfId="45335" applyNumberFormat="true" applyFont="true" applyFill="true" applyBorder="true" applyAlignment="true">
      <alignment horizontal="center" vertical="center"/>
    </xf>
    <xf numFmtId="168" fontId="150" fillId="33" borderId="100" xfId="45387" applyNumberFormat="true" applyFont="true" applyFill="true" applyBorder="true" applyAlignment="true">
      <alignment horizontal="center" vertical="center"/>
    </xf>
    <xf numFmtId="168" fontId="150" fillId="33" borderId="125" xfId="45388" applyNumberFormat="true" applyFont="true" applyFill="true" applyBorder="true" applyAlignment="true">
      <alignment horizontal="center" vertical="center"/>
    </xf>
    <xf numFmtId="168" fontId="150" fillId="33" borderId="126" xfId="45389" applyNumberFormat="true" applyFont="true" applyFill="true" applyBorder="true" applyAlignment="true">
      <alignment horizontal="center" vertical="center"/>
    </xf>
    <xf numFmtId="168" fontId="150" fillId="33" borderId="130" xfId="45388" applyNumberFormat="true" applyFont="true" applyFill="true" applyBorder="true" applyAlignment="true">
      <alignment horizontal="center" vertical="center"/>
    </xf>
    <xf numFmtId="168" fontId="150" fillId="33" borderId="107" xfId="45389" applyNumberFormat="true" applyFont="true" applyFill="true" applyBorder="true" applyAlignment="true">
      <alignment horizontal="center" vertical="center"/>
    </xf>
    <xf numFmtId="168" fontId="150" fillId="33" borderId="100" xfId="45388" applyNumberFormat="true" applyFont="true" applyFill="true" applyBorder="true" applyAlignment="true">
      <alignment horizontal="center" vertical="center"/>
    </xf>
    <xf numFmtId="168" fontId="150" fillId="33" borderId="100" xfId="45391" applyNumberFormat="true" applyFont="true" applyFill="true" applyBorder="true" applyAlignment="true">
      <alignment horizontal="center" vertical="center"/>
    </xf>
    <xf numFmtId="168" fontId="150" fillId="33" borderId="125" xfId="45392" applyNumberFormat="true" applyFont="true" applyFill="true" applyBorder="true" applyAlignment="true">
      <alignment horizontal="center" vertical="center"/>
    </xf>
    <xf numFmtId="168" fontId="150" fillId="33" borderId="126" xfId="45393" applyNumberFormat="true" applyFont="true" applyFill="true" applyBorder="true" applyAlignment="true">
      <alignment horizontal="center" vertical="center"/>
    </xf>
    <xf numFmtId="168" fontId="150" fillId="33" borderId="130" xfId="45392" applyNumberFormat="true" applyFont="true" applyFill="true" applyBorder="true" applyAlignment="true">
      <alignment horizontal="center" vertical="center"/>
    </xf>
    <xf numFmtId="168" fontId="150" fillId="33" borderId="107" xfId="45393" applyNumberFormat="true" applyFont="true" applyFill="true" applyBorder="true" applyAlignment="true">
      <alignment horizontal="center" vertical="center"/>
    </xf>
    <xf numFmtId="168" fontId="150" fillId="33" borderId="100" xfId="45392" applyNumberFormat="true" applyFont="true" applyFill="true" applyBorder="true" applyAlignment="true">
      <alignment horizontal="center" vertical="center"/>
    </xf>
    <xf numFmtId="168" fontId="150" fillId="33" borderId="100" xfId="45395" applyNumberFormat="true" applyFont="true" applyFill="true" applyBorder="true" applyAlignment="true">
      <alignment horizontal="center" vertical="center"/>
    </xf>
    <xf numFmtId="168" fontId="150" fillId="33" borderId="125" xfId="45396" applyNumberFormat="true" applyFont="true" applyFill="true" applyBorder="true" applyAlignment="true">
      <alignment horizontal="center" vertical="center"/>
    </xf>
    <xf numFmtId="168" fontId="150" fillId="33" borderId="126" xfId="45397" applyNumberFormat="true" applyFont="true" applyFill="true" applyBorder="true" applyAlignment="true">
      <alignment horizontal="center" vertical="center"/>
    </xf>
    <xf numFmtId="168" fontId="150" fillId="33" borderId="130" xfId="45396" applyNumberFormat="true" applyFont="true" applyFill="true" applyBorder="true" applyAlignment="true">
      <alignment horizontal="center" vertical="center"/>
    </xf>
    <xf numFmtId="168" fontId="150" fillId="33" borderId="107" xfId="45397" applyNumberFormat="true" applyFont="true" applyFill="true" applyBorder="true" applyAlignment="true">
      <alignment horizontal="center" vertical="center"/>
    </xf>
    <xf numFmtId="168" fontId="150" fillId="33" borderId="100" xfId="45396" applyNumberFormat="true" applyFont="true" applyFill="true" applyBorder="true" applyAlignment="true">
      <alignment horizontal="center" vertical="center"/>
    </xf>
    <xf numFmtId="0" fontId="151" fillId="26" borderId="106" xfId="45207" applyFont="true" applyFill="true" applyBorder="true" applyAlignment="true">
      <alignment horizontal="left" vertical="center"/>
    </xf>
    <xf numFmtId="0" fontId="151" fillId="26" borderId="107" xfId="45213" applyFont="true" applyFill="true" applyBorder="true" applyAlignment="true">
      <alignment horizontal="left" vertical="center"/>
    </xf>
    <xf numFmtId="0" fontId="151" fillId="26" borderId="108" xfId="45219" applyFont="true" applyFill="true" applyBorder="true" applyAlignment="true">
      <alignment horizontal="left" vertical="center"/>
    </xf>
    <xf numFmtId="0" fontId="151" fillId="26" borderId="106" xfId="45243" applyFont="true" applyFill="true" applyBorder="true" applyAlignment="true">
      <alignment horizontal="left" vertical="center"/>
    </xf>
    <xf numFmtId="0" fontId="151" fillId="26" borderId="107" xfId="45243" applyFont="true" applyFill="true" applyBorder="true" applyAlignment="true">
      <alignment horizontal="left" vertical="center"/>
    </xf>
    <xf numFmtId="0" fontId="151" fillId="26" borderId="106" xfId="45267" applyFont="true" applyFill="true" applyBorder="true" applyAlignment="true">
      <alignment horizontal="left" vertical="center"/>
    </xf>
    <xf numFmtId="0" fontId="151" fillId="26" borderId="107" xfId="45273" applyFont="true" applyFill="true" applyBorder="true" applyAlignment="true">
      <alignment horizontal="left" vertical="center"/>
    </xf>
    <xf numFmtId="0" fontId="151" fillId="0" borderId="107" xfId="45273" applyFont="true" applyFill="true" applyBorder="true" applyAlignment="true">
      <alignment horizontal="left" vertical="center"/>
    </xf>
    <xf numFmtId="0" fontId="151" fillId="0" borderId="107" xfId="45279" applyFont="true" applyFill="true" applyBorder="true" applyAlignment="true">
      <alignment horizontal="left" vertical="center"/>
    </xf>
    <xf numFmtId="0" fontId="151" fillId="26" borderId="106" xfId="45297" applyFont="true" applyFill="true" applyBorder="true" applyAlignment="true">
      <alignment horizontal="left" vertical="center"/>
    </xf>
    <xf numFmtId="0" fontId="151" fillId="26" borderId="107" xfId="45303" applyFont="true" applyFill="true" applyBorder="true" applyAlignment="true">
      <alignment horizontal="left" vertical="center"/>
    </xf>
    <xf numFmtId="0" fontId="151" fillId="26" borderId="108" xfId="45309" applyFont="true" applyFill="true" applyBorder="true" applyAlignment="true">
      <alignment horizontal="left" vertical="center"/>
    </xf>
    <xf numFmtId="0" fontId="151" fillId="26" borderId="106" xfId="45327" applyFont="true" applyFill="true" applyBorder="true" applyAlignment="true">
      <alignment horizontal="left" vertical="center"/>
    </xf>
    <xf numFmtId="0" fontId="151" fillId="26" borderId="107" xfId="45333" applyFont="true" applyFill="true" applyBorder="true" applyAlignment="true">
      <alignment horizontal="left" vertical="center"/>
    </xf>
    <xf numFmtId="0" fontId="151" fillId="26" borderId="106" xfId="45333" applyFont="true" applyFill="true" applyBorder="true" applyAlignment="true">
      <alignment horizontal="left" vertical="center"/>
    </xf>
    <xf numFmtId="0" fontId="151" fillId="26" borderId="108" xfId="45333" applyFont="true" applyFill="true" applyBorder="true" applyAlignment="true">
      <alignment horizontal="left" vertical="center"/>
    </xf>
    <xf numFmtId="0" fontId="24" fillId="3" borderId="134" xfId="19344" applyBorder="true" applyAlignment="true">
      <alignment vertical="center"/>
    </xf>
    <xf numFmtId="0" fontId="151" fillId="0" borderId="107" xfId="45315" applyFont="true" applyFill="true" applyBorder="true" applyAlignment="true">
      <alignment horizontal="left" vertical="center"/>
    </xf>
    <xf numFmtId="0" fontId="151" fillId="0" borderId="107" xfId="45321" applyFont="true" applyFill="true" applyBorder="true" applyAlignment="true">
      <alignment horizontal="left" vertical="center"/>
    </xf>
    <xf numFmtId="0" fontId="151" fillId="0" borderId="107" xfId="45327" applyFont="true" applyFill="true" applyBorder="true" applyAlignment="true">
      <alignment horizontal="left" vertical="center"/>
    </xf>
    <xf numFmtId="0" fontId="151" fillId="0" borderId="107" xfId="45333" applyFont="true" applyFill="true" applyBorder="true" applyAlignment="true">
      <alignment horizontal="left" vertical="center"/>
    </xf>
    <xf numFmtId="0" fontId="151" fillId="0" borderId="107" xfId="45352" applyFont="true" applyFill="true" applyBorder="true" applyAlignment="true">
      <alignment horizontal="left" vertical="center"/>
    </xf>
    <xf numFmtId="0" fontId="151" fillId="0" borderId="108" xfId="45333" applyFont="true" applyFill="true" applyBorder="true" applyAlignment="true">
      <alignment horizontal="left" vertical="center"/>
    </xf>
    <xf numFmtId="0" fontId="151" fillId="26" borderId="106" xfId="45370" applyFont="true" applyFill="true" applyBorder="true" applyAlignment="true">
      <alignment horizontal="left" vertical="center"/>
    </xf>
    <xf numFmtId="0" fontId="151" fillId="26" borderId="107" xfId="45376" applyFont="true" applyFill="true" applyBorder="true" applyAlignment="true">
      <alignment horizontal="left" vertical="center"/>
    </xf>
    <xf numFmtId="0" fontId="151" fillId="26" borderId="108" xfId="45382" applyFont="true" applyFill="true" applyBorder="true" applyAlignment="true">
      <alignment horizontal="left" vertical="center"/>
    </xf>
    <xf numFmtId="0" fontId="151" fillId="0" borderId="107" xfId="45358" applyFont="true" applyFill="true" applyBorder="true" applyAlignment="true">
      <alignment horizontal="left" vertical="center"/>
    </xf>
    <xf numFmtId="0" fontId="151" fillId="0" borderId="107" xfId="45364" applyFont="true" applyFill="true" applyBorder="true" applyAlignment="true">
      <alignment horizontal="left" vertical="center"/>
    </xf>
    <xf numFmtId="0" fontId="151" fillId="0" borderId="107" xfId="45370" applyFont="true" applyFill="true" applyBorder="true" applyAlignment="true">
      <alignment horizontal="left" vertical="center"/>
    </xf>
    <xf numFmtId="0" fontId="151" fillId="0" borderId="107" xfId="45376" applyFont="true" applyFill="true" applyBorder="true" applyAlignment="true">
      <alignment horizontal="left" vertical="center"/>
    </xf>
    <xf numFmtId="0" fontId="151" fillId="0" borderId="107" xfId="45382" applyFont="true" applyFill="true" applyBorder="true" applyAlignment="true">
      <alignment horizontal="left" vertical="center"/>
    </xf>
    <xf numFmtId="169" fontId="181" fillId="33" borderId="100" xfId="45244" applyNumberFormat="true" applyFont="true" applyFill="true" applyBorder="true" applyAlignment="true">
      <alignment horizontal="center" vertical="center"/>
    </xf>
    <xf numFmtId="169" fontId="181" fillId="33" borderId="102" xfId="45371" applyNumberFormat="true" applyFont="true" applyFill="true" applyBorder="true" applyAlignment="true">
      <alignment horizontal="center" vertical="center"/>
    </xf>
    <xf numFmtId="169" fontId="181" fillId="33" borderId="100" xfId="45377" applyNumberFormat="true" applyFont="true" applyFill="true" applyBorder="true" applyAlignment="true">
      <alignment horizontal="center" vertical="center"/>
    </xf>
    <xf numFmtId="169" fontId="181" fillId="33" borderId="100" xfId="45383" applyNumberFormat="true" applyFont="true" applyFill="true" applyBorder="true" applyAlignment="true">
      <alignment horizontal="center" vertical="center"/>
    </xf>
    <xf numFmtId="169" fontId="181" fillId="33" borderId="125" xfId="45245" applyNumberFormat="true" applyFont="true" applyFill="true" applyBorder="true" applyAlignment="true">
      <alignment horizontal="center" vertical="center"/>
    </xf>
    <xf numFmtId="169" fontId="181" fillId="33" borderId="123" xfId="45372" applyNumberFormat="true" applyFont="true" applyFill="true" applyBorder="true" applyAlignment="true">
      <alignment horizontal="center" vertical="center"/>
    </xf>
    <xf numFmtId="169" fontId="181" fillId="33" borderId="125" xfId="45378" applyNumberFormat="true" applyFont="true" applyFill="true" applyBorder="true" applyAlignment="true">
      <alignment horizontal="center" vertical="center"/>
    </xf>
    <xf numFmtId="169" fontId="181" fillId="33" borderId="125" xfId="45384" applyNumberFormat="true" applyFont="true" applyFill="true" applyBorder="true" applyAlignment="true">
      <alignment horizontal="center" vertical="center"/>
    </xf>
    <xf numFmtId="169" fontId="181" fillId="33" borderId="126" xfId="45246" applyNumberFormat="true" applyFont="true" applyFill="true" applyBorder="true" applyAlignment="true">
      <alignment horizontal="center" vertical="center"/>
    </xf>
    <xf numFmtId="169" fontId="181" fillId="33" borderId="124" xfId="45373" applyNumberFormat="true" applyFont="true" applyFill="true" applyBorder="true" applyAlignment="true">
      <alignment horizontal="center" vertical="center"/>
    </xf>
    <xf numFmtId="169" fontId="181" fillId="33" borderId="126" xfId="45379" applyNumberFormat="true" applyFont="true" applyFill="true" applyBorder="true" applyAlignment="true">
      <alignment horizontal="center" vertical="center"/>
    </xf>
    <xf numFmtId="169" fontId="181" fillId="33" borderId="126" xfId="45385" applyNumberFormat="true" applyFont="true" applyFill="true" applyBorder="true" applyAlignment="true">
      <alignment horizontal="center" vertical="center"/>
    </xf>
    <xf numFmtId="169" fontId="181" fillId="33" borderId="130" xfId="45245" applyNumberFormat="true" applyFont="true" applyFill="true" applyBorder="true" applyAlignment="true">
      <alignment horizontal="center" vertical="center"/>
    </xf>
    <xf numFmtId="169" fontId="181" fillId="33" borderId="129" xfId="45372" applyNumberFormat="true" applyFont="true" applyFill="true" applyBorder="true" applyAlignment="true">
      <alignment horizontal="center" vertical="center"/>
    </xf>
    <xf numFmtId="169" fontId="181" fillId="33" borderId="130" xfId="45378" applyNumberFormat="true" applyFont="true" applyFill="true" applyBorder="true" applyAlignment="true">
      <alignment horizontal="center" vertical="center"/>
    </xf>
    <xf numFmtId="169" fontId="181" fillId="33" borderId="130" xfId="45384" applyNumberFormat="true" applyFont="true" applyFill="true" applyBorder="true" applyAlignment="true">
      <alignment horizontal="center" vertical="center"/>
    </xf>
    <xf numFmtId="169" fontId="181" fillId="33" borderId="107" xfId="45246" applyNumberFormat="true" applyFont="true" applyFill="true" applyBorder="true" applyAlignment="true">
      <alignment horizontal="center" vertical="center"/>
    </xf>
    <xf numFmtId="169" fontId="181" fillId="33" borderId="106" xfId="45373" applyNumberFormat="true" applyFont="true" applyFill="true" applyBorder="true" applyAlignment="true">
      <alignment horizontal="center" vertical="center"/>
    </xf>
    <xf numFmtId="169" fontId="181" fillId="33" borderId="107" xfId="45379" applyNumberFormat="true" applyFont="true" applyFill="true" applyBorder="true" applyAlignment="true">
      <alignment horizontal="center" vertical="center"/>
    </xf>
    <xf numFmtId="169" fontId="181" fillId="33" borderId="107" xfId="45385" applyNumberFormat="true" applyFont="true" applyFill="true" applyBorder="true" applyAlignment="true">
      <alignment horizontal="center" vertical="center"/>
    </xf>
    <xf numFmtId="169" fontId="181" fillId="33" borderId="100" xfId="45245" applyNumberFormat="true" applyFont="true" applyFill="true" applyBorder="true" applyAlignment="true">
      <alignment horizontal="center" vertical="center"/>
    </xf>
    <xf numFmtId="169" fontId="181" fillId="33" borderId="102" xfId="45372" applyNumberFormat="true" applyFont="true" applyFill="true" applyBorder="true" applyAlignment="true">
      <alignment horizontal="center" vertical="center"/>
    </xf>
    <xf numFmtId="169" fontId="181" fillId="33" borderId="100" xfId="45378" applyNumberFormat="true" applyFont="true" applyFill="true" applyBorder="true" applyAlignment="true">
      <alignment horizontal="center" vertical="center"/>
    </xf>
    <xf numFmtId="169" fontId="181" fillId="33" borderId="100" xfId="45384" applyNumberFormat="true" applyFont="true" applyFill="true" applyBorder="true" applyAlignment="true">
      <alignment horizontal="center" vertical="center"/>
    </xf>
    <xf numFmtId="168" fontId="181" fillId="28" borderId="62" xfId="40294" applyNumberFormat="true" applyFont="true" applyFill="true" applyBorder="true" applyAlignment="true">
      <alignment horizontal="center" vertical="center"/>
    </xf>
    <xf numFmtId="0" fontId="151" fillId="3" borderId="52" xfId="45477" applyFont="true" applyBorder="true" applyAlignment="true">
      <alignment horizontal="center" vertical="center" wrapText="true"/>
    </xf>
    <xf numFmtId="0" fontId="151" fillId="3" borderId="53" xfId="45478" applyFont="true" applyBorder="true" applyAlignment="true">
      <alignment horizontal="center" vertical="center" wrapText="true"/>
    </xf>
    <xf numFmtId="0" fontId="151" fillId="3" borderId="53" xfId="45479" applyFont="true" applyBorder="true" applyAlignment="true">
      <alignment horizontal="center" vertical="center" wrapText="true"/>
    </xf>
    <xf numFmtId="0" fontId="151" fillId="3" borderId="52" xfId="45507" applyFont="true" applyBorder="true" applyAlignment="true">
      <alignment horizontal="center" vertical="center" wrapText="true"/>
    </xf>
    <xf numFmtId="0" fontId="151" fillId="3" borderId="53" xfId="45508" applyFont="true" applyBorder="true" applyAlignment="true">
      <alignment horizontal="center" vertical="center" wrapText="true"/>
    </xf>
    <xf numFmtId="0" fontId="151" fillId="3" borderId="53" xfId="45509" applyFont="true" applyBorder="true" applyAlignment="true">
      <alignment horizontal="center" vertical="center" wrapText="true"/>
    </xf>
    <xf numFmtId="0" fontId="151" fillId="3" borderId="52" xfId="45533" applyFont="true" applyBorder="true" applyAlignment="true">
      <alignment horizontal="center" vertical="center" wrapText="true"/>
    </xf>
    <xf numFmtId="0" fontId="151" fillId="3" borderId="53" xfId="45534" applyFont="true" applyBorder="true" applyAlignment="true">
      <alignment horizontal="center" vertical="center" wrapText="true"/>
    </xf>
    <xf numFmtId="0" fontId="151" fillId="3" borderId="53" xfId="45535" applyFont="true" applyBorder="true" applyAlignment="true">
      <alignment horizontal="center" vertical="center" wrapText="true"/>
    </xf>
    <xf numFmtId="0" fontId="151" fillId="3" borderId="52" xfId="45563" applyFont="true" applyBorder="true" applyAlignment="true">
      <alignment horizontal="center" vertical="center" wrapText="true"/>
    </xf>
    <xf numFmtId="0" fontId="151" fillId="3" borderId="53" xfId="45564" applyFont="true" applyBorder="true" applyAlignment="true">
      <alignment horizontal="center" vertical="center" wrapText="true"/>
    </xf>
    <xf numFmtId="0" fontId="151" fillId="3" borderId="53" xfId="45565" applyFont="true" applyBorder="true" applyAlignment="true">
      <alignment horizontal="center" vertical="center" wrapText="true"/>
    </xf>
    <xf numFmtId="0" fontId="151" fillId="3" borderId="52" xfId="45593" applyFont="true" applyBorder="true" applyAlignment="true">
      <alignment horizontal="center" vertical="center" wrapText="true"/>
    </xf>
    <xf numFmtId="0" fontId="151" fillId="3" borderId="53" xfId="45594" applyFont="true" applyBorder="true" applyAlignment="true">
      <alignment horizontal="center" vertical="center" wrapText="true"/>
    </xf>
    <xf numFmtId="0" fontId="151" fillId="3" borderId="53" xfId="45595" applyFont="true" applyBorder="true" applyAlignment="true">
      <alignment horizontal="center" vertical="center" wrapText="true"/>
    </xf>
    <xf numFmtId="0" fontId="151" fillId="3" borderId="52" xfId="45636" applyFont="true" applyBorder="true" applyAlignment="true">
      <alignment horizontal="center" vertical="center" wrapText="true"/>
    </xf>
    <xf numFmtId="0" fontId="151" fillId="3" borderId="53" xfId="45637" applyFont="true" applyBorder="true" applyAlignment="true">
      <alignment horizontal="center" vertical="center" wrapText="true"/>
    </xf>
    <xf numFmtId="0" fontId="151" fillId="3" borderId="53" xfId="45638" applyFont="true" applyBorder="true" applyAlignment="true">
      <alignment horizontal="center" vertical="center" wrapText="true"/>
    </xf>
    <xf numFmtId="0" fontId="151" fillId="33" borderId="100" xfId="45586" applyFont="true" applyFill="true" applyBorder="true" applyAlignment="true">
      <alignment horizontal="center" vertical="center" wrapText="true"/>
    </xf>
    <xf numFmtId="0" fontId="151" fillId="33" borderId="125" xfId="45587" applyFont="true" applyFill="true" applyBorder="true" applyAlignment="true">
      <alignment horizontal="center" vertical="center" wrapText="true"/>
    </xf>
    <xf numFmtId="0" fontId="151" fillId="33" borderId="100" xfId="45592" applyFont="true" applyFill="true" applyBorder="true" applyAlignment="true">
      <alignment horizontal="center" vertical="center" wrapText="true"/>
    </xf>
    <xf numFmtId="0" fontId="151" fillId="33" borderId="125" xfId="45593" applyFont="true" applyFill="true" applyBorder="true" applyAlignment="true">
      <alignment horizontal="center" vertical="center" wrapText="true"/>
    </xf>
    <xf numFmtId="0" fontId="151" fillId="33" borderId="100" xfId="45629" applyFont="true" applyFill="true" applyBorder="true" applyAlignment="true">
      <alignment horizontal="center" vertical="center" wrapText="true"/>
    </xf>
    <xf numFmtId="0" fontId="151" fillId="33" borderId="125" xfId="45630" applyFont="true" applyFill="true" applyBorder="true" applyAlignment="true">
      <alignment horizontal="center" vertical="center" wrapText="true"/>
    </xf>
    <xf numFmtId="0" fontId="151" fillId="33" borderId="100" xfId="45635" applyFont="true" applyFill="true" applyBorder="true" applyAlignment="true">
      <alignment horizontal="center" vertical="center" wrapText="true"/>
    </xf>
    <xf numFmtId="0" fontId="151" fillId="33" borderId="125" xfId="45636" applyFont="true" applyFill="true" applyBorder="true" applyAlignment="true">
      <alignment horizontal="center" vertical="center" wrapText="true"/>
    </xf>
    <xf numFmtId="0" fontId="151" fillId="33" borderId="107" xfId="45588" applyFont="true" applyFill="true" applyBorder="true" applyAlignment="true">
      <alignment horizontal="center" vertical="center" wrapText="true"/>
    </xf>
    <xf numFmtId="0" fontId="151" fillId="33" borderId="107" xfId="45594" applyFont="true" applyFill="true" applyBorder="true" applyAlignment="true">
      <alignment horizontal="center" vertical="center" wrapText="true"/>
    </xf>
    <xf numFmtId="0" fontId="151" fillId="33" borderId="107" xfId="45631" applyFont="true" applyFill="true" applyBorder="true" applyAlignment="true">
      <alignment horizontal="center" vertical="center" wrapText="true"/>
    </xf>
    <xf numFmtId="0" fontId="151" fillId="33" borderId="107" xfId="45637" applyFont="true" applyFill="true" applyBorder="true" applyAlignment="true">
      <alignment horizontal="center" vertical="center" wrapText="true"/>
    </xf>
    <xf numFmtId="0" fontId="151" fillId="3" borderId="109" xfId="45477" applyFont="true" applyBorder="true" applyAlignment="true">
      <alignment horizontal="center" vertical="center" wrapText="true"/>
    </xf>
    <xf numFmtId="0" fontId="151" fillId="3" borderId="109" xfId="45507" applyFont="true" applyBorder="true" applyAlignment="true">
      <alignment horizontal="center" vertical="center" wrapText="true"/>
    </xf>
    <xf numFmtId="0" fontId="151" fillId="3" borderId="109" xfId="45533" applyFont="true" applyBorder="true" applyAlignment="true">
      <alignment horizontal="center" vertical="center" wrapText="true"/>
    </xf>
    <xf numFmtId="0" fontId="151" fillId="3" borderId="109" xfId="45563" applyFont="true" applyBorder="true" applyAlignment="true">
      <alignment horizontal="center" vertical="center" wrapText="true"/>
    </xf>
    <xf numFmtId="0" fontId="151" fillId="3" borderId="109" xfId="45593" applyFont="true" applyBorder="true" applyAlignment="true">
      <alignment horizontal="center" vertical="center" wrapText="true"/>
    </xf>
    <xf numFmtId="0" fontId="151" fillId="33" borderId="100" xfId="45588" applyFont="true" applyFill="true" applyBorder="true" applyAlignment="true">
      <alignment horizontal="center" vertical="center" wrapText="true"/>
    </xf>
    <xf numFmtId="0" fontId="151" fillId="33" borderId="100" xfId="45593" applyFont="true" applyFill="true" applyBorder="true" applyAlignment="true">
      <alignment horizontal="center" vertical="center" wrapText="true"/>
    </xf>
    <xf numFmtId="0" fontId="151" fillId="3" borderId="109" xfId="45636" applyFont="true" applyBorder="true" applyAlignment="true">
      <alignment horizontal="center" vertical="center" wrapText="true"/>
    </xf>
    <xf numFmtId="0" fontId="151" fillId="33" borderId="100" xfId="45631" applyFont="true" applyFill="true" applyBorder="true" applyAlignment="true">
      <alignment horizontal="center" vertical="center" wrapText="true"/>
    </xf>
    <xf numFmtId="0" fontId="151" fillId="33" borderId="100" xfId="45636" applyFont="true" applyFill="true" applyBorder="true" applyAlignment="true">
      <alignment horizontal="center" vertical="center" wrapText="true"/>
    </xf>
    <xf numFmtId="0" fontId="151" fillId="3" borderId="110" xfId="45477" applyFont="true" applyBorder="true" applyAlignment="true">
      <alignment horizontal="center" vertical="center" wrapText="true"/>
    </xf>
    <xf numFmtId="0" fontId="151" fillId="3" borderId="110" xfId="45507" applyFont="true" applyBorder="true" applyAlignment="true">
      <alignment horizontal="center" vertical="center" wrapText="true"/>
    </xf>
    <xf numFmtId="0" fontId="151" fillId="3" borderId="110" xfId="45533" applyFont="true" applyBorder="true" applyAlignment="true">
      <alignment horizontal="center" vertical="center" wrapText="true"/>
    </xf>
    <xf numFmtId="0" fontId="151" fillId="3" borderId="110" xfId="45563" applyFont="true" applyBorder="true" applyAlignment="true">
      <alignment horizontal="center" vertical="center" wrapText="true"/>
    </xf>
    <xf numFmtId="0" fontId="151" fillId="3" borderId="110" xfId="45593" applyFont="true" applyBorder="true" applyAlignment="true">
      <alignment horizontal="center" vertical="center" wrapText="true"/>
    </xf>
    <xf numFmtId="0" fontId="151" fillId="33" borderId="130" xfId="45588" applyFont="true" applyFill="true" applyBorder="true" applyAlignment="true">
      <alignment horizontal="center" vertical="center" wrapText="true"/>
    </xf>
    <xf numFmtId="0" fontId="151" fillId="33" borderId="130" xfId="45593" applyFont="true" applyFill="true" applyBorder="true" applyAlignment="true">
      <alignment horizontal="center" vertical="center" wrapText="true"/>
    </xf>
    <xf numFmtId="0" fontId="151" fillId="3" borderId="110" xfId="45636" applyFont="true" applyBorder="true" applyAlignment="true">
      <alignment horizontal="center" vertical="center" wrapText="true"/>
    </xf>
    <xf numFmtId="0" fontId="151" fillId="33" borderId="130" xfId="45631" applyFont="true" applyFill="true" applyBorder="true" applyAlignment="true">
      <alignment horizontal="center" vertical="center" wrapText="true"/>
    </xf>
    <xf numFmtId="0" fontId="151" fillId="33" borderId="130" xfId="45636" applyFont="true" applyFill="true" applyBorder="true" applyAlignment="true">
      <alignment horizontal="center" vertical="center" wrapText="true"/>
    </xf>
    <xf numFmtId="0" fontId="151" fillId="3" borderId="96" xfId="45478" applyFont="true" applyBorder="true" applyAlignment="true">
      <alignment horizontal="center" vertical="center" wrapText="true"/>
    </xf>
    <xf numFmtId="0" fontId="151" fillId="3" borderId="96" xfId="45508" applyFont="true" applyBorder="true" applyAlignment="true">
      <alignment horizontal="center" vertical="center" wrapText="true"/>
    </xf>
    <xf numFmtId="0" fontId="151" fillId="3" borderId="96" xfId="45534" applyFont="true" applyBorder="true" applyAlignment="true">
      <alignment horizontal="center" vertical="center" wrapText="true"/>
    </xf>
    <xf numFmtId="0" fontId="151" fillId="33" borderId="126" xfId="45588" applyFont="true" applyFill="true" applyBorder="true" applyAlignment="true">
      <alignment horizontal="center" vertical="center" wrapText="true"/>
    </xf>
    <xf numFmtId="0" fontId="151" fillId="33" borderId="126" xfId="45594" applyFont="true" applyFill="true" applyBorder="true" applyAlignment="true">
      <alignment horizontal="center" vertical="center" wrapText="true"/>
    </xf>
    <xf numFmtId="0" fontId="151" fillId="3" borderId="96" xfId="45564" applyFont="true" applyBorder="true" applyAlignment="true">
      <alignment horizontal="center" vertical="center" wrapText="true"/>
    </xf>
    <xf numFmtId="0" fontId="151" fillId="3" borderId="96" xfId="45594" applyFont="true" applyBorder="true" applyAlignment="true">
      <alignment horizontal="center" vertical="center" wrapText="true"/>
    </xf>
    <xf numFmtId="0" fontId="151" fillId="33" borderId="126" xfId="45631" applyFont="true" applyFill="true" applyBorder="true" applyAlignment="true">
      <alignment horizontal="center" vertical="center" wrapText="true"/>
    </xf>
    <xf numFmtId="0" fontId="151" fillId="33" borderId="126" xfId="45637" applyFont="true" applyFill="true" applyBorder="true" applyAlignment="true">
      <alignment horizontal="center" vertical="center" wrapText="true"/>
    </xf>
    <xf numFmtId="0" fontId="151" fillId="3" borderId="96" xfId="45637" applyFont="true" applyBorder="true" applyAlignment="true">
      <alignment horizontal="center" vertical="center" wrapText="true"/>
    </xf>
    <xf numFmtId="0" fontId="151" fillId="0" borderId="100" xfId="45542" applyFont="true" applyFill="true" applyBorder="true" applyAlignment="true">
      <alignment horizontal="left" vertical="center" wrapText="true"/>
    </xf>
    <xf numFmtId="0" fontId="151" fillId="0" borderId="100" xfId="45548" applyFont="true" applyFill="true" applyBorder="true" applyAlignment="true">
      <alignment horizontal="left" vertical="center" wrapText="true"/>
    </xf>
    <xf numFmtId="0" fontId="151" fillId="0" borderId="100" xfId="19381" applyFont="true" applyFill="true" applyBorder="true" applyAlignment="true">
      <alignment horizontal="left" vertical="center" wrapText="true"/>
    </xf>
    <xf numFmtId="0" fontId="151" fillId="0" borderId="100" xfId="45584" applyFont="true" applyFill="true" applyBorder="true" applyAlignment="true">
      <alignment horizontal="left" vertical="center" wrapText="true"/>
    </xf>
    <xf numFmtId="0" fontId="151" fillId="0" borderId="100" xfId="45590" applyFont="true" applyFill="true" applyBorder="true" applyAlignment="true">
      <alignment horizontal="left" vertical="center" wrapText="true"/>
    </xf>
    <xf numFmtId="0" fontId="151" fillId="0" borderId="100" xfId="45596" applyFont="true" applyFill="true" applyBorder="true" applyAlignment="true">
      <alignment horizontal="left" vertical="center" wrapText="true"/>
    </xf>
    <xf numFmtId="0" fontId="151" fillId="0" borderId="100" xfId="45602" applyFont="true" applyFill="true" applyBorder="true" applyAlignment="true">
      <alignment horizontal="left" vertical="center" wrapText="true"/>
    </xf>
    <xf numFmtId="0" fontId="151" fillId="0" borderId="100" xfId="45608" applyFont="true" applyFill="true" applyBorder="true" applyAlignment="true">
      <alignment horizontal="left" vertical="center" wrapText="true"/>
    </xf>
    <xf numFmtId="0" fontId="151" fillId="0" borderId="100" xfId="45627" applyFont="true" applyFill="true" applyBorder="true" applyAlignment="true">
      <alignment horizontal="left" vertical="center" wrapText="true"/>
    </xf>
    <xf numFmtId="0" fontId="151" fillId="0" borderId="100" xfId="45633" applyFont="true" applyFill="true" applyBorder="true" applyAlignment="true">
      <alignment horizontal="left" vertical="center" wrapText="true"/>
    </xf>
    <xf numFmtId="0" fontId="151" fillId="0" borderId="100" xfId="45639" applyFont="true" applyFill="true" applyBorder="true" applyAlignment="true">
      <alignment horizontal="left" vertical="center" wrapText="true"/>
    </xf>
    <xf numFmtId="0" fontId="151" fillId="0" borderId="100" xfId="45645" applyFont="true" applyFill="true" applyBorder="true" applyAlignment="true">
      <alignment horizontal="left" vertical="center" wrapText="true"/>
    </xf>
    <xf numFmtId="0" fontId="151" fillId="0" borderId="100" xfId="45651" applyFont="true" applyFill="true" applyBorder="true" applyAlignment="true">
      <alignment horizontal="left" vertical="center" wrapText="true"/>
    </xf>
    <xf numFmtId="0" fontId="151" fillId="0" borderId="105" xfId="45602" applyFont="true" applyFill="true" applyBorder="true" applyAlignment="true">
      <alignment horizontal="left" vertical="center" wrapText="true"/>
    </xf>
    <xf numFmtId="0" fontId="151" fillId="0" borderId="107" xfId="19383" applyFont="true" applyFill="true" applyBorder="true" applyAlignment="true">
      <alignment horizontal="left" vertical="center"/>
    </xf>
    <xf numFmtId="169" fontId="150" fillId="33" borderId="102" xfId="45482" applyNumberFormat="true" applyFont="true" applyFill="true" applyBorder="true" applyAlignment="true">
      <alignment horizontal="center" vertical="center"/>
    </xf>
    <xf numFmtId="169" fontId="150" fillId="33" borderId="123" xfId="45483" applyNumberFormat="true" applyFont="true" applyFill="true" applyBorder="true" applyAlignment="true">
      <alignment horizontal="center" vertical="center"/>
    </xf>
    <xf numFmtId="169" fontId="150" fillId="33" borderId="124" xfId="45484" applyNumberFormat="true" applyFont="true" applyFill="true" applyBorder="true" applyAlignment="true">
      <alignment horizontal="center" vertical="center"/>
    </xf>
    <xf numFmtId="169" fontId="150" fillId="33" borderId="129" xfId="45483" applyNumberFormat="true" applyFont="true" applyFill="true" applyBorder="true" applyAlignment="true">
      <alignment horizontal="center" vertical="center"/>
    </xf>
    <xf numFmtId="169" fontId="150" fillId="33" borderId="106" xfId="45484" applyNumberFormat="true" applyFont="true" applyFill="true" applyBorder="true" applyAlignment="true">
      <alignment horizontal="center" vertical="center"/>
    </xf>
    <xf numFmtId="169" fontId="150" fillId="33" borderId="102" xfId="45483" applyNumberFormat="true" applyFont="true" applyFill="true" applyBorder="true" applyAlignment="true">
      <alignment horizontal="center" vertical="center"/>
    </xf>
    <xf numFmtId="169" fontId="150" fillId="33" borderId="100" xfId="45488" applyNumberFormat="true" applyFont="true" applyFill="true" applyBorder="true" applyAlignment="true">
      <alignment horizontal="center" vertical="center"/>
    </xf>
    <xf numFmtId="169" fontId="150" fillId="33" borderId="125" xfId="45489" applyNumberFormat="true" applyFont="true" applyFill="true" applyBorder="true" applyAlignment="true">
      <alignment horizontal="center" vertical="center"/>
    </xf>
    <xf numFmtId="169" fontId="150" fillId="33" borderId="126" xfId="45490" applyNumberFormat="true" applyFont="true" applyFill="true" applyBorder="true" applyAlignment="true">
      <alignment horizontal="center" vertical="center"/>
    </xf>
    <xf numFmtId="169" fontId="150" fillId="33" borderId="130" xfId="45489" applyNumberFormat="true" applyFont="true" applyFill="true" applyBorder="true" applyAlignment="true">
      <alignment horizontal="center" vertical="center"/>
    </xf>
    <xf numFmtId="169" fontId="150" fillId="33" borderId="107" xfId="45490" applyNumberFormat="true" applyFont="true" applyFill="true" applyBorder="true" applyAlignment="true">
      <alignment horizontal="center" vertical="center"/>
    </xf>
    <xf numFmtId="169" fontId="150" fillId="33" borderId="100" xfId="45489" applyNumberFormat="true" applyFont="true" applyFill="true" applyBorder="true" applyAlignment="true">
      <alignment horizontal="center" vertical="center"/>
    </xf>
    <xf numFmtId="169" fontId="150" fillId="33" borderId="105" xfId="45494" applyNumberFormat="true" applyFont="true" applyFill="true" applyBorder="true" applyAlignment="true">
      <alignment horizontal="center" vertical="center"/>
    </xf>
    <xf numFmtId="169" fontId="150" fillId="33" borderId="127" xfId="45495" applyNumberFormat="true" applyFont="true" applyFill="true" applyBorder="true" applyAlignment="true">
      <alignment horizontal="center" vertical="center"/>
    </xf>
    <xf numFmtId="169" fontId="150" fillId="33" borderId="128" xfId="45496" applyNumberFormat="true" applyFont="true" applyFill="true" applyBorder="true" applyAlignment="true">
      <alignment horizontal="center" vertical="center"/>
    </xf>
    <xf numFmtId="169" fontId="150" fillId="33" borderId="131" xfId="45495" applyNumberFormat="true" applyFont="true" applyFill="true" applyBorder="true" applyAlignment="true">
      <alignment horizontal="center" vertical="center"/>
    </xf>
    <xf numFmtId="169" fontId="150" fillId="33" borderId="108" xfId="45496" applyNumberFormat="true" applyFont="true" applyFill="true" applyBorder="true" applyAlignment="true">
      <alignment horizontal="center" vertical="center"/>
    </xf>
    <xf numFmtId="169" fontId="150" fillId="33" borderId="105" xfId="45495" applyNumberFormat="true" applyFont="true" applyFill="true" applyBorder="true" applyAlignment="true">
      <alignment horizontal="center" vertical="center"/>
    </xf>
    <xf numFmtId="169" fontId="150" fillId="33" borderId="102" xfId="45518" applyNumberFormat="true" applyFont="true" applyFill="true" applyBorder="true" applyAlignment="true">
      <alignment horizontal="center" vertical="center"/>
    </xf>
    <xf numFmtId="169" fontId="150" fillId="33" borderId="123" xfId="45519" applyNumberFormat="true" applyFont="true" applyFill="true" applyBorder="true" applyAlignment="true">
      <alignment horizontal="center" vertical="center"/>
    </xf>
    <xf numFmtId="169" fontId="150" fillId="33" borderId="124" xfId="45520" applyNumberFormat="true" applyFont="true" applyFill="true" applyBorder="true" applyAlignment="true">
      <alignment horizontal="center" vertical="center"/>
    </xf>
    <xf numFmtId="169" fontId="150" fillId="33" borderId="129" xfId="45519" applyNumberFormat="true" applyFont="true" applyFill="true" applyBorder="true" applyAlignment="true">
      <alignment horizontal="center" vertical="center"/>
    </xf>
    <xf numFmtId="169" fontId="150" fillId="33" borderId="106" xfId="45520" applyNumberFormat="true" applyFont="true" applyFill="true" applyBorder="true" applyAlignment="true">
      <alignment horizontal="center" vertical="center"/>
    </xf>
    <xf numFmtId="169" fontId="150" fillId="33" borderId="102" xfId="45519" applyNumberFormat="true" applyFont="true" applyFill="true" applyBorder="true" applyAlignment="true">
      <alignment horizontal="center" vertical="center"/>
    </xf>
    <xf numFmtId="169" fontId="150" fillId="33" borderId="100" xfId="45518" applyNumberFormat="true" applyFont="true" applyFill="true" applyBorder="true" applyAlignment="true">
      <alignment horizontal="center" vertical="center"/>
    </xf>
    <xf numFmtId="169" fontId="150" fillId="33" borderId="125" xfId="45519" applyNumberFormat="true" applyFont="true" applyFill="true" applyBorder="true" applyAlignment="true">
      <alignment horizontal="center" vertical="center"/>
    </xf>
    <xf numFmtId="169" fontId="150" fillId="33" borderId="126" xfId="45520" applyNumberFormat="true" applyFont="true" applyFill="true" applyBorder="true" applyAlignment="true">
      <alignment horizontal="center" vertical="center"/>
    </xf>
    <xf numFmtId="169" fontId="150" fillId="33" borderId="130" xfId="45519" applyNumberFormat="true" applyFont="true" applyFill="true" applyBorder="true" applyAlignment="true">
      <alignment horizontal="center" vertical="center"/>
    </xf>
    <xf numFmtId="169" fontId="150" fillId="33" borderId="107" xfId="45520" applyNumberFormat="true" applyFont="true" applyFill="true" applyBorder="true" applyAlignment="true">
      <alignment horizontal="center" vertical="center"/>
    </xf>
    <xf numFmtId="169" fontId="150" fillId="33" borderId="100" xfId="45519" applyNumberFormat="true" applyFont="true" applyFill="true" applyBorder="true" applyAlignment="true">
      <alignment horizontal="center" vertical="center"/>
    </xf>
    <xf numFmtId="169" fontId="150" fillId="33" borderId="100" xfId="45512" applyNumberFormat="true" applyFont="true" applyFill="true" applyBorder="true" applyAlignment="true">
      <alignment horizontal="center" vertical="center"/>
    </xf>
    <xf numFmtId="169" fontId="150" fillId="33" borderId="125" xfId="45513" applyNumberFormat="true" applyFont="true" applyFill="true" applyBorder="true" applyAlignment="true">
      <alignment horizontal="center" vertical="center"/>
    </xf>
    <xf numFmtId="169" fontId="150" fillId="33" borderId="126" xfId="45514" applyNumberFormat="true" applyFont="true" applyFill="true" applyBorder="true" applyAlignment="true">
      <alignment horizontal="center" vertical="center"/>
    </xf>
    <xf numFmtId="169" fontId="150" fillId="33" borderId="130" xfId="45513" applyNumberFormat="true" applyFont="true" applyFill="true" applyBorder="true" applyAlignment="true">
      <alignment horizontal="center" vertical="center"/>
    </xf>
    <xf numFmtId="169" fontId="150" fillId="33" borderId="107" xfId="45514" applyNumberFormat="true" applyFont="true" applyFill="true" applyBorder="true" applyAlignment="true">
      <alignment horizontal="center" vertical="center"/>
    </xf>
    <xf numFmtId="169" fontId="150" fillId="33" borderId="100" xfId="45513" applyNumberFormat="true" applyFont="true" applyFill="true" applyBorder="true" applyAlignment="true">
      <alignment horizontal="center" vertical="center"/>
    </xf>
    <xf numFmtId="169" fontId="150" fillId="33" borderId="102" xfId="45538" applyNumberFormat="true" applyFont="true" applyFill="true" applyBorder="true" applyAlignment="true">
      <alignment horizontal="center" vertical="center"/>
    </xf>
    <xf numFmtId="169" fontId="150" fillId="33" borderId="123" xfId="45539" applyNumberFormat="true" applyFont="true" applyFill="true" applyBorder="true" applyAlignment="true">
      <alignment horizontal="center" vertical="center"/>
    </xf>
    <xf numFmtId="169" fontId="150" fillId="33" borderId="124" xfId="45540" applyNumberFormat="true" applyFont="true" applyFill="true" applyBorder="true" applyAlignment="true">
      <alignment horizontal="center" vertical="center"/>
    </xf>
    <xf numFmtId="169" fontId="150" fillId="33" borderId="129" xfId="45539" applyNumberFormat="true" applyFont="true" applyFill="true" applyBorder="true" applyAlignment="true">
      <alignment horizontal="center" vertical="center"/>
    </xf>
    <xf numFmtId="169" fontId="150" fillId="33" borderId="106" xfId="45540" applyNumberFormat="true" applyFont="true" applyFill="true" applyBorder="true" applyAlignment="true">
      <alignment horizontal="center" vertical="center"/>
    </xf>
    <xf numFmtId="169" fontId="150" fillId="33" borderId="102" xfId="45539" applyNumberFormat="true" applyFont="true" applyFill="true" applyBorder="true" applyAlignment="true">
      <alignment horizontal="center" vertical="center"/>
    </xf>
    <xf numFmtId="169" fontId="150" fillId="33" borderId="100" xfId="45544" applyNumberFormat="true" applyFont="true" applyFill="true" applyBorder="true" applyAlignment="true">
      <alignment horizontal="center" vertical="center"/>
    </xf>
    <xf numFmtId="169" fontId="150" fillId="33" borderId="125" xfId="45545" applyNumberFormat="true" applyFont="true" applyFill="true" applyBorder="true" applyAlignment="true">
      <alignment horizontal="center" vertical="center"/>
    </xf>
    <xf numFmtId="169" fontId="150" fillId="33" borderId="126" xfId="45546" applyNumberFormat="true" applyFont="true" applyFill="true" applyBorder="true" applyAlignment="true">
      <alignment horizontal="center" vertical="center"/>
    </xf>
    <xf numFmtId="169" fontId="150" fillId="33" borderId="130" xfId="45545" applyNumberFormat="true" applyFont="true" applyFill="true" applyBorder="true" applyAlignment="true">
      <alignment horizontal="center" vertical="center"/>
    </xf>
    <xf numFmtId="169" fontId="150" fillId="33" borderId="107" xfId="45546" applyNumberFormat="true" applyFont="true" applyFill="true" applyBorder="true" applyAlignment="true">
      <alignment horizontal="center" vertical="center"/>
    </xf>
    <xf numFmtId="169" fontId="150" fillId="33" borderId="100" xfId="45545" applyNumberFormat="true" applyFont="true" applyFill="true" applyBorder="true" applyAlignment="true">
      <alignment horizontal="center" vertical="center"/>
    </xf>
    <xf numFmtId="169" fontId="150" fillId="33" borderId="100" xfId="45550" applyNumberFormat="true" applyFont="true" applyFill="true" applyBorder="true" applyAlignment="true">
      <alignment horizontal="center" vertical="center"/>
    </xf>
    <xf numFmtId="169" fontId="150" fillId="33" borderId="125" xfId="45551" applyNumberFormat="true" applyFont="true" applyFill="true" applyBorder="true" applyAlignment="true">
      <alignment horizontal="center" vertical="center"/>
    </xf>
    <xf numFmtId="169" fontId="150" fillId="33" borderId="126" xfId="45552" applyNumberFormat="true" applyFont="true" applyFill="true" applyBorder="true" applyAlignment="true">
      <alignment horizontal="center" vertical="center"/>
    </xf>
    <xf numFmtId="169" fontId="150" fillId="33" borderId="130" xfId="45551" applyNumberFormat="true" applyFont="true" applyFill="true" applyBorder="true" applyAlignment="true">
      <alignment horizontal="center" vertical="center"/>
    </xf>
    <xf numFmtId="169" fontId="150" fillId="33" borderId="107" xfId="45552" applyNumberFormat="true" applyFont="true" applyFill="true" applyBorder="true" applyAlignment="true">
      <alignment horizontal="center" vertical="center"/>
    </xf>
    <xf numFmtId="169" fontId="150" fillId="33" borderId="100" xfId="45551" applyNumberFormat="true" applyFont="true" applyFill="true" applyBorder="true" applyAlignment="true">
      <alignment horizontal="center" vertical="center"/>
    </xf>
    <xf numFmtId="169" fontId="150" fillId="33" borderId="102" xfId="45568" applyNumberFormat="true" applyFont="true" applyFill="true" applyBorder="true" applyAlignment="true">
      <alignment horizontal="center" vertical="center"/>
    </xf>
    <xf numFmtId="169" fontId="150" fillId="33" borderId="123" xfId="45569" applyNumberFormat="true" applyFont="true" applyFill="true" applyBorder="true" applyAlignment="true">
      <alignment horizontal="center" vertical="center"/>
    </xf>
    <xf numFmtId="169" fontId="150" fillId="33" borderId="124" xfId="45570" applyNumberFormat="true" applyFont="true" applyFill="true" applyBorder="true" applyAlignment="true">
      <alignment horizontal="center" vertical="center"/>
    </xf>
    <xf numFmtId="169" fontId="150" fillId="33" borderId="129" xfId="45569" applyNumberFormat="true" applyFont="true" applyFill="true" applyBorder="true" applyAlignment="true">
      <alignment horizontal="center" vertical="center"/>
    </xf>
    <xf numFmtId="169" fontId="150" fillId="33" borderId="106" xfId="45570" applyNumberFormat="true" applyFont="true" applyFill="true" applyBorder="true" applyAlignment="true">
      <alignment horizontal="center" vertical="center"/>
    </xf>
    <xf numFmtId="169" fontId="150" fillId="33" borderId="102" xfId="45569" applyNumberFormat="true" applyFont="true" applyFill="true" applyBorder="true" applyAlignment="true">
      <alignment horizontal="center" vertical="center"/>
    </xf>
    <xf numFmtId="169" fontId="150" fillId="33" borderId="100" xfId="45574" applyNumberFormat="true" applyFont="true" applyFill="true" applyBorder="true" applyAlignment="true">
      <alignment horizontal="center" vertical="center"/>
    </xf>
    <xf numFmtId="169" fontId="150" fillId="33" borderId="125" xfId="45575" applyNumberFormat="true" applyFont="true" applyFill="true" applyBorder="true" applyAlignment="true">
      <alignment horizontal="center" vertical="center"/>
    </xf>
    <xf numFmtId="169" fontId="150" fillId="33" borderId="126" xfId="45576" applyNumberFormat="true" applyFont="true" applyFill="true" applyBorder="true" applyAlignment="true">
      <alignment horizontal="center" vertical="center"/>
    </xf>
    <xf numFmtId="169" fontId="150" fillId="33" borderId="130" xfId="45575" applyNumberFormat="true" applyFont="true" applyFill="true" applyBorder="true" applyAlignment="true">
      <alignment horizontal="center" vertical="center"/>
    </xf>
    <xf numFmtId="169" fontId="150" fillId="33" borderId="107" xfId="45576" applyNumberFormat="true" applyFont="true" applyFill="true" applyBorder="true" applyAlignment="true">
      <alignment horizontal="center" vertical="center"/>
    </xf>
    <xf numFmtId="169" fontId="150" fillId="33" borderId="100" xfId="45575" applyNumberFormat="true" applyFont="true" applyFill="true" applyBorder="true" applyAlignment="true">
      <alignment horizontal="center" vertical="center"/>
    </xf>
    <xf numFmtId="169" fontId="150" fillId="33" borderId="105" xfId="45580" applyNumberFormat="true" applyFont="true" applyFill="true" applyBorder="true" applyAlignment="true">
      <alignment horizontal="center" vertical="center"/>
    </xf>
    <xf numFmtId="169" fontId="150" fillId="33" borderId="127" xfId="45581" applyNumberFormat="true" applyFont="true" applyFill="true" applyBorder="true" applyAlignment="true">
      <alignment horizontal="center" vertical="center"/>
    </xf>
    <xf numFmtId="169" fontId="150" fillId="33" borderId="128" xfId="45582" applyNumberFormat="true" applyFont="true" applyFill="true" applyBorder="true" applyAlignment="true">
      <alignment horizontal="center" vertical="center"/>
    </xf>
    <xf numFmtId="169" fontId="150" fillId="33" borderId="131" xfId="45581" applyNumberFormat="true" applyFont="true" applyFill="true" applyBorder="true" applyAlignment="true">
      <alignment horizontal="center" vertical="center"/>
    </xf>
    <xf numFmtId="169" fontId="150" fillId="33" borderId="108" xfId="45582" applyNumberFormat="true" applyFont="true" applyFill="true" applyBorder="true" applyAlignment="true">
      <alignment horizontal="center" vertical="center"/>
    </xf>
    <xf numFmtId="169" fontId="150" fillId="33" borderId="105" xfId="45581" applyNumberFormat="true" applyFont="true" applyFill="true" applyBorder="true" applyAlignment="true">
      <alignment horizontal="center" vertical="center"/>
    </xf>
    <xf numFmtId="169" fontId="150" fillId="33" borderId="102" xfId="45598" applyNumberFormat="true" applyFont="true" applyFill="true" applyBorder="true" applyAlignment="true">
      <alignment horizontal="center" vertical="center"/>
    </xf>
    <xf numFmtId="169" fontId="150" fillId="33" borderId="123" xfId="45599" applyNumberFormat="true" applyFont="true" applyFill="true" applyBorder="true" applyAlignment="true">
      <alignment horizontal="center" vertical="center"/>
    </xf>
    <xf numFmtId="169" fontId="150" fillId="33" borderId="124" xfId="45600" applyNumberFormat="true" applyFont="true" applyFill="true" applyBorder="true" applyAlignment="true">
      <alignment horizontal="center" vertical="center"/>
    </xf>
    <xf numFmtId="169" fontId="150" fillId="33" borderId="129" xfId="45599" applyNumberFormat="true" applyFont="true" applyFill="true" applyBorder="true" applyAlignment="true">
      <alignment horizontal="center" vertical="center"/>
    </xf>
    <xf numFmtId="169" fontId="150" fillId="33" borderId="106" xfId="45600" applyNumberFormat="true" applyFont="true" applyFill="true" applyBorder="true" applyAlignment="true">
      <alignment horizontal="center" vertical="center"/>
    </xf>
    <xf numFmtId="169" fontId="150" fillId="33" borderId="102" xfId="45599" applyNumberFormat="true" applyFont="true" applyFill="true" applyBorder="true" applyAlignment="true">
      <alignment horizontal="center" vertical="center"/>
    </xf>
    <xf numFmtId="169" fontId="150" fillId="33" borderId="100" xfId="45604" applyNumberFormat="true" applyFont="true" applyFill="true" applyBorder="true" applyAlignment="true">
      <alignment horizontal="center" vertical="center"/>
    </xf>
    <xf numFmtId="169" fontId="150" fillId="33" borderId="125" xfId="45605" applyNumberFormat="true" applyFont="true" applyFill="true" applyBorder="true" applyAlignment="true">
      <alignment horizontal="center" vertical="center"/>
    </xf>
    <xf numFmtId="169" fontId="150" fillId="33" borderId="126" xfId="45606" applyNumberFormat="true" applyFont="true" applyFill="true" applyBorder="true" applyAlignment="true">
      <alignment horizontal="center" vertical="center"/>
    </xf>
    <xf numFmtId="169" fontId="150" fillId="33" borderId="130" xfId="45605" applyNumberFormat="true" applyFont="true" applyFill="true" applyBorder="true" applyAlignment="true">
      <alignment horizontal="center" vertical="center"/>
    </xf>
    <xf numFmtId="169" fontId="150" fillId="33" borderId="107" xfId="45606" applyNumberFormat="true" applyFont="true" applyFill="true" applyBorder="true" applyAlignment="true">
      <alignment horizontal="center" vertical="center"/>
    </xf>
    <xf numFmtId="169" fontId="150" fillId="33" borderId="100" xfId="45605" applyNumberFormat="true" applyFont="true" applyFill="true" applyBorder="true" applyAlignment="true">
      <alignment horizontal="center" vertical="center"/>
    </xf>
    <xf numFmtId="168" fontId="150" fillId="33" borderId="100" xfId="19393" applyNumberFormat="true" applyFont="true" applyFill="true" applyBorder="true" applyAlignment="true">
      <alignment horizontal="center" vertical="center" wrapText="true"/>
    </xf>
    <xf numFmtId="168" fontId="150" fillId="33" borderId="125" xfId="19394" applyNumberFormat="true" applyFont="true" applyFill="true" applyBorder="true" applyAlignment="true">
      <alignment horizontal="center" vertical="center" wrapText="true"/>
    </xf>
    <xf numFmtId="168" fontId="150" fillId="33" borderId="126" xfId="19395" applyNumberFormat="true" applyFont="true" applyFill="true" applyBorder="true" applyAlignment="true">
      <alignment horizontal="center" vertical="center" wrapText="true"/>
    </xf>
    <xf numFmtId="168" fontId="150" fillId="33" borderId="130" xfId="19394" applyNumberFormat="true" applyFont="true" applyFill="true" applyBorder="true" applyAlignment="true">
      <alignment horizontal="center" vertical="center" wrapText="true"/>
    </xf>
    <xf numFmtId="168" fontId="150" fillId="33" borderId="107" xfId="19395" applyNumberFormat="true" applyFont="true" applyFill="true" applyBorder="true" applyAlignment="true">
      <alignment horizontal="center" vertical="center" wrapText="true"/>
    </xf>
    <xf numFmtId="168" fontId="150" fillId="33" borderId="100" xfId="19394" applyNumberFormat="true" applyFont="true" applyFill="true" applyBorder="true" applyAlignment="true">
      <alignment horizontal="center" vertical="center" wrapText="true"/>
    </xf>
    <xf numFmtId="168" fontId="150" fillId="33" borderId="125" xfId="19396" applyNumberFormat="true" applyFont="true" applyFill="true" applyBorder="true" applyAlignment="true">
      <alignment horizontal="center" vertical="center" wrapText="true"/>
    </xf>
    <xf numFmtId="168" fontId="150" fillId="33" borderId="100" xfId="45614" applyNumberFormat="true" applyFont="true" applyFill="true" applyBorder="true" applyAlignment="true">
      <alignment horizontal="center" vertical="center"/>
    </xf>
    <xf numFmtId="168" fontId="150" fillId="33" borderId="125" xfId="45615" applyNumberFormat="true" applyFont="true" applyFill="true" applyBorder="true" applyAlignment="true">
      <alignment horizontal="center" vertical="center"/>
    </xf>
    <xf numFmtId="168" fontId="150" fillId="33" borderId="126" xfId="45616" applyNumberFormat="true" applyFont="true" applyFill="true" applyBorder="true" applyAlignment="true">
      <alignment horizontal="center" vertical="center"/>
    </xf>
    <xf numFmtId="168" fontId="150" fillId="33" borderId="130" xfId="45615" applyNumberFormat="true" applyFont="true" applyFill="true" applyBorder="true" applyAlignment="true">
      <alignment horizontal="center" vertical="center"/>
    </xf>
    <xf numFmtId="168" fontId="150" fillId="33" borderId="107" xfId="45616" applyNumberFormat="true" applyFont="true" applyFill="true" applyBorder="true" applyAlignment="true">
      <alignment horizontal="center" vertical="center"/>
    </xf>
    <xf numFmtId="168" fontId="150" fillId="33" borderId="100" xfId="45615" applyNumberFormat="true" applyFont="true" applyFill="true" applyBorder="true" applyAlignment="true">
      <alignment horizontal="center" vertical="center"/>
    </xf>
    <xf numFmtId="168" fontId="150" fillId="33" borderId="100" xfId="45618" applyNumberFormat="true" applyFont="true" applyFill="true" applyBorder="true" applyAlignment="true">
      <alignment horizontal="center" vertical="center"/>
    </xf>
    <xf numFmtId="168" fontId="150" fillId="33" borderId="125" xfId="45619" applyNumberFormat="true" applyFont="true" applyFill="true" applyBorder="true" applyAlignment="true">
      <alignment horizontal="center" vertical="center"/>
    </xf>
    <xf numFmtId="168" fontId="150" fillId="33" borderId="126" xfId="45620" applyNumberFormat="true" applyFont="true" applyFill="true" applyBorder="true" applyAlignment="true">
      <alignment horizontal="center" vertical="center"/>
    </xf>
    <xf numFmtId="168" fontId="150" fillId="33" borderId="130" xfId="45619" applyNumberFormat="true" applyFont="true" applyFill="true" applyBorder="true" applyAlignment="true">
      <alignment horizontal="center" vertical="center"/>
    </xf>
    <xf numFmtId="168" fontId="150" fillId="33" borderId="107" xfId="45620" applyNumberFormat="true" applyFont="true" applyFill="true" applyBorder="true" applyAlignment="true">
      <alignment horizontal="center" vertical="center"/>
    </xf>
    <xf numFmtId="168" fontId="150" fillId="33" borderId="100" xfId="45619" applyNumberFormat="true" applyFont="true" applyFill="true" applyBorder="true" applyAlignment="true">
      <alignment horizontal="center" vertical="center"/>
    </xf>
    <xf numFmtId="168" fontId="150" fillId="33" borderId="100" xfId="45623" applyNumberFormat="true" applyFont="true" applyFill="true" applyBorder="true" applyAlignment="true">
      <alignment horizontal="center" vertical="center"/>
    </xf>
    <xf numFmtId="168" fontId="150" fillId="33" borderId="125" xfId="45624" applyNumberFormat="true" applyFont="true" applyFill="true" applyBorder="true" applyAlignment="true">
      <alignment horizontal="center" vertical="center"/>
    </xf>
    <xf numFmtId="168" fontId="150" fillId="33" borderId="126" xfId="45625" applyNumberFormat="true" applyFont="true" applyFill="true" applyBorder="true" applyAlignment="true">
      <alignment horizontal="center" vertical="center"/>
    </xf>
    <xf numFmtId="168" fontId="150" fillId="33" borderId="130" xfId="45624" applyNumberFormat="true" applyFont="true" applyFill="true" applyBorder="true" applyAlignment="true">
      <alignment horizontal="center" vertical="center"/>
    </xf>
    <xf numFmtId="168" fontId="150" fillId="33" borderId="107" xfId="45625" applyNumberFormat="true" applyFont="true" applyFill="true" applyBorder="true" applyAlignment="true">
      <alignment horizontal="center" vertical="center"/>
    </xf>
    <xf numFmtId="168" fontId="150" fillId="33" borderId="100" xfId="45624" applyNumberFormat="true" applyFont="true" applyFill="true" applyBorder="true" applyAlignment="true">
      <alignment horizontal="center" vertical="center"/>
    </xf>
    <xf numFmtId="169" fontId="150" fillId="33" borderId="105" xfId="45604" applyNumberFormat="true" applyFont="true" applyFill="true" applyBorder="true" applyAlignment="true">
      <alignment horizontal="center" vertical="center"/>
    </xf>
    <xf numFmtId="169" fontId="150" fillId="33" borderId="127" xfId="45605" applyNumberFormat="true" applyFont="true" applyFill="true" applyBorder="true" applyAlignment="true">
      <alignment horizontal="center" vertical="center"/>
    </xf>
    <xf numFmtId="169" fontId="150" fillId="33" borderId="128" xfId="45606" applyNumberFormat="true" applyFont="true" applyFill="true" applyBorder="true" applyAlignment="true">
      <alignment horizontal="center" vertical="center"/>
    </xf>
    <xf numFmtId="169" fontId="150" fillId="33" borderId="131" xfId="45605" applyNumberFormat="true" applyFont="true" applyFill="true" applyBorder="true" applyAlignment="true">
      <alignment horizontal="center" vertical="center"/>
    </xf>
    <xf numFmtId="169" fontId="150" fillId="33" borderId="108" xfId="45606" applyNumberFormat="true" applyFont="true" applyFill="true" applyBorder="true" applyAlignment="true">
      <alignment horizontal="center" vertical="center"/>
    </xf>
    <xf numFmtId="169" fontId="150" fillId="33" borderId="105" xfId="45605" applyNumberFormat="true" applyFont="true" applyFill="true" applyBorder="true" applyAlignment="true">
      <alignment horizontal="center" vertical="center"/>
    </xf>
    <xf numFmtId="169" fontId="150" fillId="33" borderId="102" xfId="45641" applyNumberFormat="true" applyFont="true" applyFill="true" applyBorder="true" applyAlignment="true">
      <alignment horizontal="center" vertical="center"/>
    </xf>
    <xf numFmtId="169" fontId="150" fillId="33" borderId="123" xfId="45642" applyNumberFormat="true" applyFont="true" applyFill="true" applyBorder="true" applyAlignment="true">
      <alignment horizontal="center" vertical="center"/>
    </xf>
    <xf numFmtId="169" fontId="150" fillId="33" borderId="124" xfId="45643" applyNumberFormat="true" applyFont="true" applyFill="true" applyBorder="true" applyAlignment="true">
      <alignment horizontal="center" vertical="center"/>
    </xf>
    <xf numFmtId="169" fontId="150" fillId="33" borderId="129" xfId="45642" applyNumberFormat="true" applyFont="true" applyFill="true" applyBorder="true" applyAlignment="true">
      <alignment horizontal="center" vertical="center"/>
    </xf>
    <xf numFmtId="169" fontId="150" fillId="33" borderId="106" xfId="45643" applyNumberFormat="true" applyFont="true" applyFill="true" applyBorder="true" applyAlignment="true">
      <alignment horizontal="center" vertical="center"/>
    </xf>
    <xf numFmtId="169" fontId="150" fillId="33" borderId="102" xfId="45642" applyNumberFormat="true" applyFont="true" applyFill="true" applyBorder="true" applyAlignment="true">
      <alignment horizontal="center" vertical="center"/>
    </xf>
    <xf numFmtId="169" fontId="150" fillId="33" borderId="100" xfId="45647" applyNumberFormat="true" applyFont="true" applyFill="true" applyBorder="true" applyAlignment="true">
      <alignment horizontal="center" vertical="center"/>
    </xf>
    <xf numFmtId="169" fontId="150" fillId="33" borderId="125" xfId="45648" applyNumberFormat="true" applyFont="true" applyFill="true" applyBorder="true" applyAlignment="true">
      <alignment horizontal="center" vertical="center"/>
    </xf>
    <xf numFmtId="169" fontId="150" fillId="33" borderId="126" xfId="45649" applyNumberFormat="true" applyFont="true" applyFill="true" applyBorder="true" applyAlignment="true">
      <alignment horizontal="center" vertical="center"/>
    </xf>
    <xf numFmtId="169" fontId="150" fillId="33" borderId="130" xfId="45648" applyNumberFormat="true" applyFont="true" applyFill="true" applyBorder="true" applyAlignment="true">
      <alignment horizontal="center" vertical="center"/>
    </xf>
    <xf numFmtId="169" fontId="150" fillId="33" borderId="107" xfId="45649" applyNumberFormat="true" applyFont="true" applyFill="true" applyBorder="true" applyAlignment="true">
      <alignment horizontal="center" vertical="center"/>
    </xf>
    <xf numFmtId="169" fontId="150" fillId="33" borderId="100" xfId="45648" applyNumberFormat="true" applyFont="true" applyFill="true" applyBorder="true" applyAlignment="true">
      <alignment horizontal="center" vertical="center"/>
    </xf>
    <xf numFmtId="169" fontId="150" fillId="33" borderId="100" xfId="45653" applyNumberFormat="true" applyFont="true" applyFill="true" applyBorder="true" applyAlignment="true">
      <alignment horizontal="center" vertical="center"/>
    </xf>
    <xf numFmtId="169" fontId="150" fillId="33" borderId="125" xfId="45654" applyNumberFormat="true" applyFont="true" applyFill="true" applyBorder="true" applyAlignment="true">
      <alignment horizontal="center" vertical="center"/>
    </xf>
    <xf numFmtId="169" fontId="150" fillId="33" borderId="126" xfId="45655" applyNumberFormat="true" applyFont="true" applyFill="true" applyBorder="true" applyAlignment="true">
      <alignment horizontal="center" vertical="center"/>
    </xf>
    <xf numFmtId="169" fontId="150" fillId="33" borderId="130" xfId="45654" applyNumberFormat="true" applyFont="true" applyFill="true" applyBorder="true" applyAlignment="true">
      <alignment horizontal="center" vertical="center"/>
    </xf>
    <xf numFmtId="169" fontId="150" fillId="33" borderId="107" xfId="45655" applyNumberFormat="true" applyFont="true" applyFill="true" applyBorder="true" applyAlignment="true">
      <alignment horizontal="center" vertical="center"/>
    </xf>
    <xf numFmtId="169" fontId="150" fillId="33" borderId="100" xfId="45654" applyNumberFormat="true" applyFont="true" applyFill="true" applyBorder="true" applyAlignment="true">
      <alignment horizontal="center" vertical="center"/>
    </xf>
    <xf numFmtId="168" fontId="150" fillId="33" borderId="100" xfId="45657" applyNumberFormat="true" applyFont="true" applyFill="true" applyBorder="true" applyAlignment="true">
      <alignment horizontal="center" vertical="center"/>
    </xf>
    <xf numFmtId="168" fontId="150" fillId="33" borderId="125" xfId="45658" applyNumberFormat="true" applyFont="true" applyFill="true" applyBorder="true" applyAlignment="true">
      <alignment horizontal="center" vertical="center"/>
    </xf>
    <xf numFmtId="168" fontId="150" fillId="33" borderId="126" xfId="45659" applyNumberFormat="true" applyFont="true" applyFill="true" applyBorder="true" applyAlignment="true">
      <alignment horizontal="center" vertical="center"/>
    </xf>
    <xf numFmtId="168" fontId="150" fillId="33" borderId="130" xfId="45658" applyNumberFormat="true" applyFont="true" applyFill="true" applyBorder="true" applyAlignment="true">
      <alignment horizontal="center" vertical="center"/>
    </xf>
    <xf numFmtId="168" fontId="150" fillId="33" borderId="107" xfId="45659" applyNumberFormat="true" applyFont="true" applyFill="true" applyBorder="true" applyAlignment="true">
      <alignment horizontal="center" vertical="center"/>
    </xf>
    <xf numFmtId="168" fontId="150" fillId="33" borderId="100" xfId="45658" applyNumberFormat="true" applyFont="true" applyFill="true" applyBorder="true" applyAlignment="true">
      <alignment horizontal="center" vertical="center"/>
    </xf>
    <xf numFmtId="168" fontId="150" fillId="33" borderId="100" xfId="45661" applyNumberFormat="true" applyFont="true" applyFill="true" applyBorder="true" applyAlignment="true">
      <alignment horizontal="center" vertical="center"/>
    </xf>
    <xf numFmtId="168" fontId="150" fillId="33" borderId="125" xfId="45662" applyNumberFormat="true" applyFont="true" applyFill="true" applyBorder="true" applyAlignment="true">
      <alignment horizontal="center" vertical="center"/>
    </xf>
    <xf numFmtId="168" fontId="150" fillId="33" borderId="126" xfId="45663" applyNumberFormat="true" applyFont="true" applyFill="true" applyBorder="true" applyAlignment="true">
      <alignment horizontal="center" vertical="center"/>
    </xf>
    <xf numFmtId="168" fontId="150" fillId="33" borderId="130" xfId="45662" applyNumberFormat="true" applyFont="true" applyFill="true" applyBorder="true" applyAlignment="true">
      <alignment horizontal="center" vertical="center"/>
    </xf>
    <xf numFmtId="168" fontId="150" fillId="33" borderId="107" xfId="45663" applyNumberFormat="true" applyFont="true" applyFill="true" applyBorder="true" applyAlignment="true">
      <alignment horizontal="center" vertical="center"/>
    </xf>
    <xf numFmtId="168" fontId="150" fillId="33" borderId="100" xfId="45662" applyNumberFormat="true" applyFont="true" applyFill="true" applyBorder="true" applyAlignment="true">
      <alignment horizontal="center" vertical="center"/>
    </xf>
    <xf numFmtId="168" fontId="150" fillId="33" borderId="100" xfId="45665" applyNumberFormat="true" applyFont="true" applyFill="true" applyBorder="true" applyAlignment="true">
      <alignment horizontal="center" vertical="center"/>
    </xf>
    <xf numFmtId="168" fontId="150" fillId="33" borderId="125" xfId="45666" applyNumberFormat="true" applyFont="true" applyFill="true" applyBorder="true" applyAlignment="true">
      <alignment horizontal="center" vertical="center"/>
    </xf>
    <xf numFmtId="168" fontId="150" fillId="33" borderId="126" xfId="45667" applyNumberFormat="true" applyFont="true" applyFill="true" applyBorder="true" applyAlignment="true">
      <alignment horizontal="center" vertical="center"/>
    </xf>
    <xf numFmtId="168" fontId="150" fillId="33" borderId="130" xfId="45666" applyNumberFormat="true" applyFont="true" applyFill="true" applyBorder="true" applyAlignment="true">
      <alignment horizontal="center" vertical="center"/>
    </xf>
    <xf numFmtId="168" fontId="150" fillId="33" borderId="107" xfId="45667" applyNumberFormat="true" applyFont="true" applyFill="true" applyBorder="true" applyAlignment="true">
      <alignment horizontal="center" vertical="center"/>
    </xf>
    <xf numFmtId="168" fontId="150" fillId="33" borderId="100" xfId="45666" applyNumberFormat="true" applyFont="true" applyFill="true" applyBorder="true" applyAlignment="true">
      <alignment horizontal="center" vertical="center"/>
    </xf>
    <xf numFmtId="0" fontId="24" fillId="33" borderId="105" xfId="19344" applyFill="true" applyBorder="true" applyAlignment="true">
      <alignment horizontal="center" vertical="center" wrapText="true"/>
    </xf>
    <xf numFmtId="0" fontId="24" fillId="33" borderId="108" xfId="19344" applyFill="true" applyBorder="true" applyAlignment="true">
      <alignment horizontal="center" vertical="center" wrapText="true"/>
    </xf>
    <xf numFmtId="0" fontId="151" fillId="26" borderId="106" xfId="45481" applyFont="true" applyFill="true" applyBorder="true" applyAlignment="true">
      <alignment horizontal="left" vertical="center"/>
    </xf>
    <xf numFmtId="0" fontId="151" fillId="26" borderId="107" xfId="45487" applyFont="true" applyFill="true" applyBorder="true" applyAlignment="true">
      <alignment horizontal="left" vertical="center"/>
    </xf>
    <xf numFmtId="0" fontId="151" fillId="26" borderId="108" xfId="45493" applyFont="true" applyFill="true" applyBorder="true" applyAlignment="true">
      <alignment horizontal="left" vertical="center"/>
    </xf>
    <xf numFmtId="0" fontId="151" fillId="26" borderId="106" xfId="45517" applyFont="true" applyFill="true" applyBorder="true" applyAlignment="true">
      <alignment horizontal="left" vertical="center"/>
    </xf>
    <xf numFmtId="0" fontId="151" fillId="26" borderId="107" xfId="45517" applyFont="true" applyFill="true" applyBorder="true" applyAlignment="true">
      <alignment horizontal="left" vertical="center"/>
    </xf>
    <xf numFmtId="0" fontId="151" fillId="26" borderId="106" xfId="45537" applyFont="true" applyFill="true" applyBorder="true" applyAlignment="true">
      <alignment horizontal="left" vertical="center"/>
    </xf>
    <xf numFmtId="0" fontId="151" fillId="26" borderId="107" xfId="45543" applyFont="true" applyFill="true" applyBorder="true" applyAlignment="true">
      <alignment horizontal="left" vertical="center"/>
    </xf>
    <xf numFmtId="0" fontId="151" fillId="0" borderId="107" xfId="45543" applyFont="true" applyFill="true" applyBorder="true" applyAlignment="true">
      <alignment horizontal="left" vertical="center"/>
    </xf>
    <xf numFmtId="0" fontId="151" fillId="0" borderId="107" xfId="45549" applyFont="true" applyFill="true" applyBorder="true" applyAlignment="true">
      <alignment horizontal="left" vertical="center"/>
    </xf>
    <xf numFmtId="0" fontId="151" fillId="26" borderId="106" xfId="45567" applyFont="true" applyFill="true" applyBorder="true" applyAlignment="true">
      <alignment horizontal="left" vertical="center"/>
    </xf>
    <xf numFmtId="0" fontId="151" fillId="26" borderId="107" xfId="45573" applyFont="true" applyFill="true" applyBorder="true" applyAlignment="true">
      <alignment horizontal="left" vertical="center"/>
    </xf>
    <xf numFmtId="0" fontId="151" fillId="26" borderId="108" xfId="45579" applyFont="true" applyFill="true" applyBorder="true" applyAlignment="true">
      <alignment horizontal="left" vertical="center"/>
    </xf>
    <xf numFmtId="0" fontId="151" fillId="26" borderId="106" xfId="45597" applyFont="true" applyFill="true" applyBorder="true" applyAlignment="true">
      <alignment horizontal="left" vertical="center"/>
    </xf>
    <xf numFmtId="0" fontId="151" fillId="26" borderId="107" xfId="45603" applyFont="true" applyFill="true" applyBorder="true" applyAlignment="true">
      <alignment horizontal="left" vertical="center"/>
    </xf>
    <xf numFmtId="0" fontId="151" fillId="26" borderId="106" xfId="45603" applyFont="true" applyFill="true" applyBorder="true" applyAlignment="true">
      <alignment horizontal="left" vertical="center"/>
    </xf>
    <xf numFmtId="0" fontId="151" fillId="26" borderId="108" xfId="45603" applyFont="true" applyFill="true" applyBorder="true" applyAlignment="true">
      <alignment horizontal="left" vertical="center"/>
    </xf>
    <xf numFmtId="0" fontId="151" fillId="0" borderId="107" xfId="45585" applyFont="true" applyFill="true" applyBorder="true" applyAlignment="true">
      <alignment horizontal="left" vertical="center"/>
    </xf>
    <xf numFmtId="0" fontId="151" fillId="0" borderId="107" xfId="45591" applyFont="true" applyFill="true" applyBorder="true" applyAlignment="true">
      <alignment horizontal="left" vertical="center"/>
    </xf>
    <xf numFmtId="0" fontId="151" fillId="0" borderId="107" xfId="45597" applyFont="true" applyFill="true" applyBorder="true" applyAlignment="true">
      <alignment horizontal="left" vertical="center"/>
    </xf>
    <xf numFmtId="0" fontId="151" fillId="0" borderId="107" xfId="45603" applyFont="true" applyFill="true" applyBorder="true" applyAlignment="true">
      <alignment horizontal="left" vertical="center"/>
    </xf>
    <xf numFmtId="0" fontId="151" fillId="0" borderId="107" xfId="45622" applyFont="true" applyFill="true" applyBorder="true" applyAlignment="true">
      <alignment horizontal="left" vertical="center"/>
    </xf>
    <xf numFmtId="0" fontId="151" fillId="0" borderId="108" xfId="45603" applyFont="true" applyFill="true" applyBorder="true" applyAlignment="true">
      <alignment horizontal="left" vertical="center"/>
    </xf>
    <xf numFmtId="0" fontId="151" fillId="26" borderId="106" xfId="45640" applyFont="true" applyFill="true" applyBorder="true" applyAlignment="true">
      <alignment horizontal="left" vertical="center"/>
    </xf>
    <xf numFmtId="0" fontId="151" fillId="26" borderId="107" xfId="45646" applyFont="true" applyFill="true" applyBorder="true" applyAlignment="true">
      <alignment horizontal="left" vertical="center"/>
    </xf>
    <xf numFmtId="0" fontId="151" fillId="26" borderId="108" xfId="45646" applyFont="true" applyFill="true" applyBorder="true" applyAlignment="true">
      <alignment horizontal="left" vertical="center"/>
    </xf>
    <xf numFmtId="0" fontId="151" fillId="26" borderId="106" xfId="45646" applyFont="true" applyFill="true" applyBorder="true" applyAlignment="true">
      <alignment horizontal="left" vertical="center"/>
    </xf>
    <xf numFmtId="0" fontId="151" fillId="26" borderId="107" xfId="45652" applyFont="true" applyFill="true" applyBorder="true" applyAlignment="true">
      <alignment horizontal="left" vertical="center"/>
    </xf>
    <xf numFmtId="0" fontId="151" fillId="0" borderId="107" xfId="45628" applyFont="true" applyFill="true" applyBorder="true" applyAlignment="true">
      <alignment horizontal="left" vertical="center"/>
    </xf>
    <xf numFmtId="0" fontId="151" fillId="0" borderId="107" xfId="45634" applyFont="true" applyFill="true" applyBorder="true" applyAlignment="true">
      <alignment horizontal="left" vertical="center"/>
    </xf>
    <xf numFmtId="0" fontId="151" fillId="0" borderId="107" xfId="45640" applyFont="true" applyFill="true" applyBorder="true" applyAlignment="true">
      <alignment horizontal="left" vertical="center"/>
    </xf>
    <xf numFmtId="0" fontId="151" fillId="0" borderId="107" xfId="45646" applyFont="true" applyFill="true" applyBorder="true" applyAlignment="true">
      <alignment horizontal="left" vertical="center"/>
    </xf>
    <xf numFmtId="0" fontId="151" fillId="0" borderId="107" xfId="45652" applyFont="true" applyFill="true" applyBorder="true" applyAlignment="true">
      <alignment horizontal="left" vertical="center"/>
    </xf>
    <xf numFmtId="169" fontId="181" fillId="33" borderId="100" xfId="33366" applyNumberFormat="true" applyFont="true" applyFill="true" applyBorder="true" applyAlignment="true">
      <alignment horizontal="center" vertical="center"/>
    </xf>
    <xf numFmtId="169" fontId="181" fillId="33" borderId="125" xfId="33366" applyNumberFormat="true" applyFont="true" applyFill="true" applyBorder="true" applyAlignment="true">
      <alignment horizontal="center" vertical="center"/>
    </xf>
    <xf numFmtId="169" fontId="181" fillId="33" borderId="126" xfId="33366" applyNumberFormat="true" applyFont="true" applyFill="true" applyBorder="true" applyAlignment="true">
      <alignment horizontal="center" vertical="center"/>
    </xf>
    <xf numFmtId="169" fontId="181" fillId="33" borderId="130" xfId="33366" applyNumberFormat="true" applyFont="true" applyFill="true" applyBorder="true" applyAlignment="true">
      <alignment horizontal="center" vertical="center"/>
    </xf>
    <xf numFmtId="169" fontId="181" fillId="33" borderId="107" xfId="33366" applyNumberFormat="true" applyFont="true" applyFill="true" applyBorder="true" applyAlignment="true">
      <alignment horizontal="center" vertical="center"/>
    </xf>
    <xf numFmtId="0" fontId="151" fillId="3" borderId="52" xfId="45771" applyFont="true" applyBorder="true" applyAlignment="true">
      <alignment horizontal="center" vertical="center" wrapText="true"/>
    </xf>
    <xf numFmtId="0" fontId="151" fillId="3" borderId="53" xfId="45772" applyFont="true" applyBorder="true" applyAlignment="true">
      <alignment horizontal="center" vertical="center" wrapText="true"/>
    </xf>
    <xf numFmtId="0" fontId="151" fillId="3" borderId="53" xfId="45773" applyFont="true" applyBorder="true" applyAlignment="true">
      <alignment horizontal="center" vertical="center" wrapText="true"/>
    </xf>
    <xf numFmtId="0" fontId="151" fillId="3" borderId="52" xfId="45801" applyFont="true" applyBorder="true" applyAlignment="true">
      <alignment horizontal="center" vertical="center" wrapText="true"/>
    </xf>
    <xf numFmtId="0" fontId="151" fillId="3" borderId="53" xfId="45802" applyFont="true" applyBorder="true" applyAlignment="true">
      <alignment horizontal="center" vertical="center" wrapText="true"/>
    </xf>
    <xf numFmtId="0" fontId="151" fillId="3" borderId="53" xfId="45803" applyFont="true" applyBorder="true" applyAlignment="true">
      <alignment horizontal="center" vertical="center" wrapText="true"/>
    </xf>
    <xf numFmtId="0" fontId="151" fillId="3" borderId="52" xfId="45831" applyFont="true" applyBorder="true" applyAlignment="true">
      <alignment horizontal="center" vertical="center" wrapText="true"/>
    </xf>
    <xf numFmtId="0" fontId="151" fillId="3" borderId="53" xfId="45832" applyFont="true" applyBorder="true" applyAlignment="true">
      <alignment horizontal="center" vertical="center" wrapText="true"/>
    </xf>
    <xf numFmtId="0" fontId="151" fillId="3" borderId="53" xfId="45833" applyFont="true" applyBorder="true" applyAlignment="true">
      <alignment horizontal="center" vertical="center" wrapText="true"/>
    </xf>
    <xf numFmtId="0" fontId="151" fillId="3" borderId="52" xfId="45861" applyFont="true" applyBorder="true" applyAlignment="true">
      <alignment horizontal="center" vertical="center" wrapText="true"/>
    </xf>
    <xf numFmtId="0" fontId="151" fillId="3" borderId="53" xfId="45862" applyFont="true" applyBorder="true" applyAlignment="true">
      <alignment horizontal="center" vertical="center" wrapText="true"/>
    </xf>
    <xf numFmtId="0" fontId="151" fillId="3" borderId="53" xfId="45863" applyFont="true" applyBorder="true" applyAlignment="true">
      <alignment horizontal="center" vertical="center" wrapText="true"/>
    </xf>
    <xf numFmtId="0" fontId="151" fillId="3" borderId="52" xfId="45891" applyFont="true" applyBorder="true" applyAlignment="true">
      <alignment horizontal="center" vertical="center" wrapText="true"/>
    </xf>
    <xf numFmtId="0" fontId="151" fillId="3" borderId="53" xfId="45892" applyFont="true" applyBorder="true" applyAlignment="true">
      <alignment horizontal="center" vertical="center" wrapText="true"/>
    </xf>
    <xf numFmtId="0" fontId="151" fillId="3" borderId="53" xfId="45893" applyFont="true" applyBorder="true" applyAlignment="true">
      <alignment horizontal="center" vertical="center" wrapText="true"/>
    </xf>
    <xf numFmtId="0" fontId="151" fillId="3" borderId="52" xfId="45934" applyFont="true" applyBorder="true" applyAlignment="true">
      <alignment horizontal="center" vertical="center" wrapText="true"/>
    </xf>
    <xf numFmtId="0" fontId="151" fillId="3" borderId="53" xfId="45935" applyFont="true" applyBorder="true" applyAlignment="true">
      <alignment horizontal="center" vertical="center" wrapText="true"/>
    </xf>
    <xf numFmtId="0" fontId="151" fillId="3" borderId="53" xfId="45936" applyFont="true" applyBorder="true" applyAlignment="true">
      <alignment horizontal="center" vertical="center" wrapText="true"/>
    </xf>
    <xf numFmtId="0" fontId="151" fillId="33" borderId="100" xfId="45884" applyFont="true" applyFill="true" applyBorder="true" applyAlignment="true">
      <alignment horizontal="center" vertical="center" wrapText="true"/>
    </xf>
    <xf numFmtId="0" fontId="151" fillId="33" borderId="125" xfId="45885" applyFont="true" applyFill="true" applyBorder="true" applyAlignment="true">
      <alignment horizontal="center" vertical="center" wrapText="true"/>
    </xf>
    <xf numFmtId="0" fontId="151" fillId="33" borderId="100" xfId="45890" applyFont="true" applyFill="true" applyBorder="true" applyAlignment="true">
      <alignment horizontal="center" vertical="center" wrapText="true"/>
    </xf>
    <xf numFmtId="0" fontId="151" fillId="33" borderId="125" xfId="45891" applyFont="true" applyFill="true" applyBorder="true" applyAlignment="true">
      <alignment horizontal="center" vertical="center" wrapText="true"/>
    </xf>
    <xf numFmtId="0" fontId="151" fillId="33" borderId="100" xfId="45927" applyFont="true" applyFill="true" applyBorder="true" applyAlignment="true">
      <alignment horizontal="center" vertical="center" wrapText="true"/>
    </xf>
    <xf numFmtId="0" fontId="151" fillId="33" borderId="125" xfId="45928" applyFont="true" applyFill="true" applyBorder="true" applyAlignment="true">
      <alignment horizontal="center" vertical="center" wrapText="true"/>
    </xf>
    <xf numFmtId="0" fontId="151" fillId="33" borderId="100" xfId="45933" applyFont="true" applyFill="true" applyBorder="true" applyAlignment="true">
      <alignment horizontal="center" vertical="center" wrapText="true"/>
    </xf>
    <xf numFmtId="0" fontId="151" fillId="33" borderId="125" xfId="45934" applyFont="true" applyFill="true" applyBorder="true" applyAlignment="true">
      <alignment horizontal="center" vertical="center" wrapText="true"/>
    </xf>
    <xf numFmtId="0" fontId="151" fillId="33" borderId="107" xfId="45886" applyFont="true" applyFill="true" applyBorder="true" applyAlignment="true">
      <alignment horizontal="center" vertical="center" wrapText="true"/>
    </xf>
    <xf numFmtId="0" fontId="151" fillId="33" borderId="107" xfId="45892" applyFont="true" applyFill="true" applyBorder="true" applyAlignment="true">
      <alignment horizontal="center" vertical="center" wrapText="true"/>
    </xf>
    <xf numFmtId="0" fontId="151" fillId="33" borderId="107" xfId="45929" applyFont="true" applyFill="true" applyBorder="true" applyAlignment="true">
      <alignment horizontal="center" vertical="center" wrapText="true"/>
    </xf>
    <xf numFmtId="0" fontId="151" fillId="33" borderId="107" xfId="45935" applyFont="true" applyFill="true" applyBorder="true" applyAlignment="true">
      <alignment horizontal="center" vertical="center" wrapText="true"/>
    </xf>
    <xf numFmtId="0" fontId="151" fillId="3" borderId="109" xfId="45771" applyFont="true" applyBorder="true" applyAlignment="true">
      <alignment horizontal="center" vertical="center" wrapText="true"/>
    </xf>
    <xf numFmtId="0" fontId="151" fillId="3" borderId="109" xfId="45801" applyFont="true" applyBorder="true" applyAlignment="true">
      <alignment horizontal="center" vertical="center" wrapText="true"/>
    </xf>
    <xf numFmtId="0" fontId="151" fillId="3" borderId="109" xfId="45831" applyFont="true" applyBorder="true" applyAlignment="true">
      <alignment horizontal="center" vertical="center" wrapText="true"/>
    </xf>
    <xf numFmtId="0" fontId="151" fillId="3" borderId="109" xfId="45861" applyFont="true" applyBorder="true" applyAlignment="true">
      <alignment horizontal="center" vertical="center" wrapText="true"/>
    </xf>
    <xf numFmtId="0" fontId="151" fillId="3" borderId="109" xfId="45891" applyFont="true" applyBorder="true" applyAlignment="true">
      <alignment horizontal="center" vertical="center" wrapText="true"/>
    </xf>
    <xf numFmtId="0" fontId="151" fillId="33" borderId="100" xfId="45886" applyFont="true" applyFill="true" applyBorder="true" applyAlignment="true">
      <alignment horizontal="center" vertical="center" wrapText="true"/>
    </xf>
    <xf numFmtId="0" fontId="151" fillId="33" borderId="100" xfId="45891" applyFont="true" applyFill="true" applyBorder="true" applyAlignment="true">
      <alignment horizontal="center" vertical="center" wrapText="true"/>
    </xf>
    <xf numFmtId="0" fontId="151" fillId="3" borderId="109" xfId="45934" applyFont="true" applyBorder="true" applyAlignment="true">
      <alignment horizontal="center" vertical="center" wrapText="true"/>
    </xf>
    <xf numFmtId="0" fontId="151" fillId="33" borderId="100" xfId="45929" applyFont="true" applyFill="true" applyBorder="true" applyAlignment="true">
      <alignment horizontal="center" vertical="center" wrapText="true"/>
    </xf>
    <xf numFmtId="0" fontId="151" fillId="33" borderId="100" xfId="45934" applyFont="true" applyFill="true" applyBorder="true" applyAlignment="true">
      <alignment horizontal="center" vertical="center" wrapText="true"/>
    </xf>
    <xf numFmtId="0" fontId="151" fillId="3" borderId="110" xfId="45771" applyFont="true" applyBorder="true" applyAlignment="true">
      <alignment horizontal="center" vertical="center" wrapText="true"/>
    </xf>
    <xf numFmtId="0" fontId="151" fillId="3" borderId="110" xfId="45801" applyFont="true" applyBorder="true" applyAlignment="true">
      <alignment horizontal="center" vertical="center" wrapText="true"/>
    </xf>
    <xf numFmtId="0" fontId="151" fillId="3" borderId="110" xfId="45831" applyFont="true" applyBorder="true" applyAlignment="true">
      <alignment horizontal="center" vertical="center" wrapText="true"/>
    </xf>
    <xf numFmtId="0" fontId="151" fillId="3" borderId="110" xfId="45861" applyFont="true" applyBorder="true" applyAlignment="true">
      <alignment horizontal="center" vertical="center" wrapText="true"/>
    </xf>
    <xf numFmtId="0" fontId="151" fillId="3" borderId="110" xfId="45891" applyFont="true" applyBorder="true" applyAlignment="true">
      <alignment horizontal="center" vertical="center" wrapText="true"/>
    </xf>
    <xf numFmtId="0" fontId="151" fillId="33" borderId="130" xfId="45886" applyFont="true" applyFill="true" applyBorder="true" applyAlignment="true">
      <alignment horizontal="center" vertical="center" wrapText="true"/>
    </xf>
    <xf numFmtId="0" fontId="151" fillId="33" borderId="130" xfId="45891" applyFont="true" applyFill="true" applyBorder="true" applyAlignment="true">
      <alignment horizontal="center" vertical="center" wrapText="true"/>
    </xf>
    <xf numFmtId="0" fontId="151" fillId="3" borderId="110" xfId="45934" applyFont="true" applyBorder="true" applyAlignment="true">
      <alignment horizontal="center" vertical="center" wrapText="true"/>
    </xf>
    <xf numFmtId="0" fontId="151" fillId="33" borderId="130" xfId="45929" applyFont="true" applyFill="true" applyBorder="true" applyAlignment="true">
      <alignment horizontal="center" vertical="center" wrapText="true"/>
    </xf>
    <xf numFmtId="0" fontId="151" fillId="33" borderId="130" xfId="45934" applyFont="true" applyFill="true" applyBorder="true" applyAlignment="true">
      <alignment horizontal="center" vertical="center" wrapText="true"/>
    </xf>
    <xf numFmtId="0" fontId="151" fillId="3" borderId="96" xfId="45772" applyFont="true" applyBorder="true" applyAlignment="true">
      <alignment horizontal="center" vertical="center" wrapText="true"/>
    </xf>
    <xf numFmtId="0" fontId="151" fillId="3" borderId="96" xfId="45802" applyFont="true" applyBorder="true" applyAlignment="true">
      <alignment horizontal="center" vertical="center" wrapText="true"/>
    </xf>
    <xf numFmtId="0" fontId="151" fillId="3" borderId="96" xfId="45832" applyFont="true" applyBorder="true" applyAlignment="true">
      <alignment horizontal="center" vertical="center" wrapText="true"/>
    </xf>
    <xf numFmtId="0" fontId="151" fillId="33" borderId="126" xfId="45886" applyFont="true" applyFill="true" applyBorder="true" applyAlignment="true">
      <alignment horizontal="center" vertical="center" wrapText="true"/>
    </xf>
    <xf numFmtId="0" fontId="151" fillId="33" borderId="126" xfId="45892" applyFont="true" applyFill="true" applyBorder="true" applyAlignment="true">
      <alignment horizontal="center" vertical="center" wrapText="true"/>
    </xf>
    <xf numFmtId="0" fontId="151" fillId="3" borderId="96" xfId="45862" applyFont="true" applyBorder="true" applyAlignment="true">
      <alignment horizontal="center" vertical="center" wrapText="true"/>
    </xf>
    <xf numFmtId="0" fontId="151" fillId="3" borderId="96" xfId="45892" applyFont="true" applyBorder="true" applyAlignment="true">
      <alignment horizontal="center" vertical="center" wrapText="true"/>
    </xf>
    <xf numFmtId="0" fontId="151" fillId="33" borderId="126" xfId="45929" applyFont="true" applyFill="true" applyBorder="true" applyAlignment="true">
      <alignment horizontal="center" vertical="center" wrapText="true"/>
    </xf>
    <xf numFmtId="0" fontId="151" fillId="33" borderId="126" xfId="45935" applyFont="true" applyFill="true" applyBorder="true" applyAlignment="true">
      <alignment horizontal="center" vertical="center" wrapText="true"/>
    </xf>
    <xf numFmtId="0" fontId="151" fillId="3" borderId="96" xfId="45935" applyFont="true" applyBorder="true" applyAlignment="true">
      <alignment horizontal="center" vertical="center" wrapText="true"/>
    </xf>
    <xf numFmtId="0" fontId="151" fillId="0" borderId="100" xfId="45840" applyFont="true" applyFill="true" applyBorder="true" applyAlignment="true">
      <alignment horizontal="left" vertical="center" wrapText="true"/>
    </xf>
    <xf numFmtId="0" fontId="151" fillId="0" borderId="100" xfId="45846" applyFont="true" applyFill="true" applyBorder="true" applyAlignment="true">
      <alignment horizontal="left" vertical="center" wrapText="true"/>
    </xf>
    <xf numFmtId="0" fontId="151" fillId="0" borderId="100" xfId="45882" applyFont="true" applyFill="true" applyBorder="true" applyAlignment="true">
      <alignment horizontal="left" vertical="center" wrapText="true"/>
    </xf>
    <xf numFmtId="0" fontId="151" fillId="0" borderId="100" xfId="45888" applyFont="true" applyFill="true" applyBorder="true" applyAlignment="true">
      <alignment horizontal="left" vertical="center" wrapText="true"/>
    </xf>
    <xf numFmtId="0" fontId="151" fillId="0" borderId="100" xfId="45894" applyFont="true" applyFill="true" applyBorder="true" applyAlignment="true">
      <alignment horizontal="left" vertical="center" wrapText="true"/>
    </xf>
    <xf numFmtId="0" fontId="151" fillId="0" borderId="100" xfId="45900" applyFont="true" applyFill="true" applyBorder="true" applyAlignment="true">
      <alignment horizontal="left" vertical="center" wrapText="true"/>
    </xf>
    <xf numFmtId="0" fontId="151" fillId="0" borderId="100" xfId="45906" applyFont="true" applyFill="true" applyBorder="true" applyAlignment="true">
      <alignment horizontal="left" vertical="center" wrapText="true"/>
    </xf>
    <xf numFmtId="0" fontId="151" fillId="0" borderId="100" xfId="45925" applyFont="true" applyFill="true" applyBorder="true" applyAlignment="true">
      <alignment horizontal="left" vertical="center" wrapText="true"/>
    </xf>
    <xf numFmtId="0" fontId="151" fillId="0" borderId="100" xfId="45931" applyFont="true" applyFill="true" applyBorder="true" applyAlignment="true">
      <alignment horizontal="left" vertical="center" wrapText="true"/>
    </xf>
    <xf numFmtId="0" fontId="151" fillId="0" borderId="100" xfId="45937" applyFont="true" applyFill="true" applyBorder="true" applyAlignment="true">
      <alignment horizontal="left" vertical="center" wrapText="true"/>
    </xf>
    <xf numFmtId="0" fontId="151" fillId="0" borderId="100" xfId="45940" applyFont="true" applyFill="true" applyBorder="true" applyAlignment="true">
      <alignment horizontal="left" vertical="center" wrapText="true"/>
    </xf>
    <xf numFmtId="0" fontId="151" fillId="0" borderId="100" xfId="45946" applyFont="true" applyFill="true" applyBorder="true" applyAlignment="true">
      <alignment horizontal="left" vertical="center" wrapText="true"/>
    </xf>
    <xf numFmtId="0" fontId="151" fillId="0" borderId="105" xfId="45900" applyFont="true" applyFill="true" applyBorder="true" applyAlignment="true">
      <alignment horizontal="left" vertical="center" wrapText="true"/>
    </xf>
    <xf numFmtId="169" fontId="150" fillId="33" borderId="102" xfId="45776" applyNumberFormat="true" applyFont="true" applyFill="true" applyBorder="true" applyAlignment="true">
      <alignment horizontal="center" vertical="center"/>
    </xf>
    <xf numFmtId="169" fontId="150" fillId="33" borderId="123" xfId="45777" applyNumberFormat="true" applyFont="true" applyFill="true" applyBorder="true" applyAlignment="true">
      <alignment horizontal="center" vertical="center"/>
    </xf>
    <xf numFmtId="169" fontId="150" fillId="33" borderId="124" xfId="45778" applyNumberFormat="true" applyFont="true" applyFill="true" applyBorder="true" applyAlignment="true">
      <alignment horizontal="center" vertical="center"/>
    </xf>
    <xf numFmtId="169" fontId="150" fillId="33" borderId="129" xfId="45777" applyNumberFormat="true" applyFont="true" applyFill="true" applyBorder="true" applyAlignment="true">
      <alignment horizontal="center" vertical="center"/>
    </xf>
    <xf numFmtId="169" fontId="150" fillId="33" borderId="106" xfId="45778" applyNumberFormat="true" applyFont="true" applyFill="true" applyBorder="true" applyAlignment="true">
      <alignment horizontal="center" vertical="center"/>
    </xf>
    <xf numFmtId="169" fontId="150" fillId="33" borderId="102" xfId="45777" applyNumberFormat="true" applyFont="true" applyFill="true" applyBorder="true" applyAlignment="true">
      <alignment horizontal="center" vertical="center"/>
    </xf>
    <xf numFmtId="169" fontId="150" fillId="33" borderId="100" xfId="45782" applyNumberFormat="true" applyFont="true" applyFill="true" applyBorder="true" applyAlignment="true">
      <alignment horizontal="center" vertical="center"/>
    </xf>
    <xf numFmtId="169" fontId="150" fillId="33" borderId="125" xfId="45783" applyNumberFormat="true" applyFont="true" applyFill="true" applyBorder="true" applyAlignment="true">
      <alignment horizontal="center" vertical="center"/>
    </xf>
    <xf numFmtId="169" fontId="150" fillId="33" borderId="126" xfId="45784" applyNumberFormat="true" applyFont="true" applyFill="true" applyBorder="true" applyAlignment="true">
      <alignment horizontal="center" vertical="center"/>
    </xf>
    <xf numFmtId="169" fontId="150" fillId="33" borderId="130" xfId="45783" applyNumberFormat="true" applyFont="true" applyFill="true" applyBorder="true" applyAlignment="true">
      <alignment horizontal="center" vertical="center"/>
    </xf>
    <xf numFmtId="169" fontId="150" fillId="33" borderId="107" xfId="45784" applyNumberFormat="true" applyFont="true" applyFill="true" applyBorder="true" applyAlignment="true">
      <alignment horizontal="center" vertical="center"/>
    </xf>
    <xf numFmtId="169" fontId="150" fillId="33" borderId="100" xfId="45783" applyNumberFormat="true" applyFont="true" applyFill="true" applyBorder="true" applyAlignment="true">
      <alignment horizontal="center" vertical="center"/>
    </xf>
    <xf numFmtId="169" fontId="150" fillId="33" borderId="105" xfId="45788" applyNumberFormat="true" applyFont="true" applyFill="true" applyBorder="true" applyAlignment="true">
      <alignment horizontal="center" vertical="center"/>
    </xf>
    <xf numFmtId="169" fontId="150" fillId="33" borderId="127" xfId="45789" applyNumberFormat="true" applyFont="true" applyFill="true" applyBorder="true" applyAlignment="true">
      <alignment horizontal="center" vertical="center"/>
    </xf>
    <xf numFmtId="169" fontId="150" fillId="33" borderId="128" xfId="45790" applyNumberFormat="true" applyFont="true" applyFill="true" applyBorder="true" applyAlignment="true">
      <alignment horizontal="center" vertical="center"/>
    </xf>
    <xf numFmtId="169" fontId="150" fillId="33" borderId="131" xfId="45789" applyNumberFormat="true" applyFont="true" applyFill="true" applyBorder="true" applyAlignment="true">
      <alignment horizontal="center" vertical="center"/>
    </xf>
    <xf numFmtId="169" fontId="150" fillId="33" borderId="108" xfId="45790" applyNumberFormat="true" applyFont="true" applyFill="true" applyBorder="true" applyAlignment="true">
      <alignment horizontal="center" vertical="center"/>
    </xf>
    <xf numFmtId="169" fontId="150" fillId="33" borderId="105" xfId="45789" applyNumberFormat="true" applyFont="true" applyFill="true" applyBorder="true" applyAlignment="true">
      <alignment horizontal="center" vertical="center"/>
    </xf>
    <xf numFmtId="169" fontId="150" fillId="33" borderId="102" xfId="45812" applyNumberFormat="true" applyFont="true" applyFill="true" applyBorder="true" applyAlignment="true">
      <alignment horizontal="center" vertical="center"/>
    </xf>
    <xf numFmtId="169" fontId="150" fillId="33" borderId="123" xfId="45813" applyNumberFormat="true" applyFont="true" applyFill="true" applyBorder="true" applyAlignment="true">
      <alignment horizontal="center" vertical="center"/>
    </xf>
    <xf numFmtId="169" fontId="150" fillId="33" borderId="124" xfId="45814" applyNumberFormat="true" applyFont="true" applyFill="true" applyBorder="true" applyAlignment="true">
      <alignment horizontal="center" vertical="center"/>
    </xf>
    <xf numFmtId="169" fontId="150" fillId="33" borderId="129" xfId="45813" applyNumberFormat="true" applyFont="true" applyFill="true" applyBorder="true" applyAlignment="true">
      <alignment horizontal="center" vertical="center"/>
    </xf>
    <xf numFmtId="169" fontId="150" fillId="33" borderId="106" xfId="45814" applyNumberFormat="true" applyFont="true" applyFill="true" applyBorder="true" applyAlignment="true">
      <alignment horizontal="center" vertical="center"/>
    </xf>
    <xf numFmtId="169" fontId="150" fillId="33" borderId="102" xfId="45813" applyNumberFormat="true" applyFont="true" applyFill="true" applyBorder="true" applyAlignment="true">
      <alignment horizontal="center" vertical="center"/>
    </xf>
    <xf numFmtId="169" fontId="150" fillId="33" borderId="100" xfId="45812" applyNumberFormat="true" applyFont="true" applyFill="true" applyBorder="true" applyAlignment="true">
      <alignment horizontal="center" vertical="center"/>
    </xf>
    <xf numFmtId="169" fontId="150" fillId="33" borderId="125" xfId="45813" applyNumberFormat="true" applyFont="true" applyFill="true" applyBorder="true" applyAlignment="true">
      <alignment horizontal="center" vertical="center"/>
    </xf>
    <xf numFmtId="169" fontId="150" fillId="33" borderId="126" xfId="45814" applyNumberFormat="true" applyFont="true" applyFill="true" applyBorder="true" applyAlignment="true">
      <alignment horizontal="center" vertical="center"/>
    </xf>
    <xf numFmtId="169" fontId="150" fillId="33" borderId="130" xfId="45813" applyNumberFormat="true" applyFont="true" applyFill="true" applyBorder="true" applyAlignment="true">
      <alignment horizontal="center" vertical="center"/>
    </xf>
    <xf numFmtId="169" fontId="150" fillId="33" borderId="107" xfId="45814" applyNumberFormat="true" applyFont="true" applyFill="true" applyBorder="true" applyAlignment="true">
      <alignment horizontal="center" vertical="center"/>
    </xf>
    <xf numFmtId="169" fontId="150" fillId="33" borderId="100" xfId="45813" applyNumberFormat="true" applyFont="true" applyFill="true" applyBorder="true" applyAlignment="true">
      <alignment horizontal="center" vertical="center"/>
    </xf>
    <xf numFmtId="169" fontId="150" fillId="33" borderId="100" xfId="45806" applyNumberFormat="true" applyFont="true" applyFill="true" applyBorder="true" applyAlignment="true">
      <alignment horizontal="center" vertical="center"/>
    </xf>
    <xf numFmtId="169" fontId="150" fillId="33" borderId="125" xfId="45807" applyNumberFormat="true" applyFont="true" applyFill="true" applyBorder="true" applyAlignment="true">
      <alignment horizontal="center" vertical="center"/>
    </xf>
    <xf numFmtId="169" fontId="150" fillId="33" borderId="126" xfId="45808" applyNumberFormat="true" applyFont="true" applyFill="true" applyBorder="true" applyAlignment="true">
      <alignment horizontal="center" vertical="center"/>
    </xf>
    <xf numFmtId="169" fontId="150" fillId="33" borderId="130" xfId="45807" applyNumberFormat="true" applyFont="true" applyFill="true" applyBorder="true" applyAlignment="true">
      <alignment horizontal="center" vertical="center"/>
    </xf>
    <xf numFmtId="169" fontId="150" fillId="33" borderId="107" xfId="45808" applyNumberFormat="true" applyFont="true" applyFill="true" applyBorder="true" applyAlignment="true">
      <alignment horizontal="center" vertical="center"/>
    </xf>
    <xf numFmtId="169" fontId="150" fillId="33" borderId="100" xfId="45807" applyNumberFormat="true" applyFont="true" applyFill="true" applyBorder="true" applyAlignment="true">
      <alignment horizontal="center" vertical="center"/>
    </xf>
    <xf numFmtId="169" fontId="150" fillId="33" borderId="102" xfId="45836" applyNumberFormat="true" applyFont="true" applyFill="true" applyBorder="true" applyAlignment="true">
      <alignment horizontal="center" vertical="center"/>
    </xf>
    <xf numFmtId="169" fontId="150" fillId="33" borderId="123" xfId="45837" applyNumberFormat="true" applyFont="true" applyFill="true" applyBorder="true" applyAlignment="true">
      <alignment horizontal="center" vertical="center"/>
    </xf>
    <xf numFmtId="169" fontId="150" fillId="33" borderId="124" xfId="45838" applyNumberFormat="true" applyFont="true" applyFill="true" applyBorder="true" applyAlignment="true">
      <alignment horizontal="center" vertical="center"/>
    </xf>
    <xf numFmtId="169" fontId="150" fillId="33" borderId="129" xfId="45837" applyNumberFormat="true" applyFont="true" applyFill="true" applyBorder="true" applyAlignment="true">
      <alignment horizontal="center" vertical="center"/>
    </xf>
    <xf numFmtId="169" fontId="150" fillId="33" borderId="106" xfId="45838" applyNumberFormat="true" applyFont="true" applyFill="true" applyBorder="true" applyAlignment="true">
      <alignment horizontal="center" vertical="center"/>
    </xf>
    <xf numFmtId="169" fontId="150" fillId="33" borderId="102" xfId="45837" applyNumberFormat="true" applyFont="true" applyFill="true" applyBorder="true" applyAlignment="true">
      <alignment horizontal="center" vertical="center"/>
    </xf>
    <xf numFmtId="169" fontId="150" fillId="33" borderId="100" xfId="45842" applyNumberFormat="true" applyFont="true" applyFill="true" applyBorder="true" applyAlignment="true">
      <alignment horizontal="center" vertical="center"/>
    </xf>
    <xf numFmtId="169" fontId="150" fillId="33" borderId="125" xfId="45843" applyNumberFormat="true" applyFont="true" applyFill="true" applyBorder="true" applyAlignment="true">
      <alignment horizontal="center" vertical="center"/>
    </xf>
    <xf numFmtId="169" fontId="150" fillId="33" borderId="126" xfId="45844" applyNumberFormat="true" applyFont="true" applyFill="true" applyBorder="true" applyAlignment="true">
      <alignment horizontal="center" vertical="center"/>
    </xf>
    <xf numFmtId="169" fontId="150" fillId="33" borderId="130" xfId="45843" applyNumberFormat="true" applyFont="true" applyFill="true" applyBorder="true" applyAlignment="true">
      <alignment horizontal="center" vertical="center"/>
    </xf>
    <xf numFmtId="169" fontId="150" fillId="33" borderId="107" xfId="45844" applyNumberFormat="true" applyFont="true" applyFill="true" applyBorder="true" applyAlignment="true">
      <alignment horizontal="center" vertical="center"/>
    </xf>
    <xf numFmtId="169" fontId="150" fillId="33" borderId="100" xfId="45843" applyNumberFormat="true" applyFont="true" applyFill="true" applyBorder="true" applyAlignment="true">
      <alignment horizontal="center" vertical="center"/>
    </xf>
    <xf numFmtId="169" fontId="150" fillId="33" borderId="100" xfId="45848" applyNumberFormat="true" applyFont="true" applyFill="true" applyBorder="true" applyAlignment="true">
      <alignment horizontal="center" vertical="center"/>
    </xf>
    <xf numFmtId="169" fontId="150" fillId="33" borderId="125" xfId="45849" applyNumberFormat="true" applyFont="true" applyFill="true" applyBorder="true" applyAlignment="true">
      <alignment horizontal="center" vertical="center"/>
    </xf>
    <xf numFmtId="169" fontId="150" fillId="33" borderId="126" xfId="45850" applyNumberFormat="true" applyFont="true" applyFill="true" applyBorder="true" applyAlignment="true">
      <alignment horizontal="center" vertical="center"/>
    </xf>
    <xf numFmtId="169" fontId="150" fillId="33" borderId="130" xfId="45849" applyNumberFormat="true" applyFont="true" applyFill="true" applyBorder="true" applyAlignment="true">
      <alignment horizontal="center" vertical="center"/>
    </xf>
    <xf numFmtId="169" fontId="150" fillId="33" borderId="107" xfId="45850" applyNumberFormat="true" applyFont="true" applyFill="true" applyBorder="true" applyAlignment="true">
      <alignment horizontal="center" vertical="center"/>
    </xf>
    <xf numFmtId="169" fontId="150" fillId="33" borderId="100" xfId="45849" applyNumberFormat="true" applyFont="true" applyFill="true" applyBorder="true" applyAlignment="true">
      <alignment horizontal="center" vertical="center"/>
    </xf>
    <xf numFmtId="169" fontId="150" fillId="33" borderId="102" xfId="45866" applyNumberFormat="true" applyFont="true" applyFill="true" applyBorder="true" applyAlignment="true">
      <alignment horizontal="center" vertical="center"/>
    </xf>
    <xf numFmtId="169" fontId="150" fillId="33" borderId="123" xfId="45867" applyNumberFormat="true" applyFont="true" applyFill="true" applyBorder="true" applyAlignment="true">
      <alignment horizontal="center" vertical="center"/>
    </xf>
    <xf numFmtId="169" fontId="150" fillId="33" borderId="124" xfId="45868" applyNumberFormat="true" applyFont="true" applyFill="true" applyBorder="true" applyAlignment="true">
      <alignment horizontal="center" vertical="center"/>
    </xf>
    <xf numFmtId="169" fontId="150" fillId="33" borderId="129" xfId="45867" applyNumberFormat="true" applyFont="true" applyFill="true" applyBorder="true" applyAlignment="true">
      <alignment horizontal="center" vertical="center"/>
    </xf>
    <xf numFmtId="169" fontId="150" fillId="33" borderId="106" xfId="45868" applyNumberFormat="true" applyFont="true" applyFill="true" applyBorder="true" applyAlignment="true">
      <alignment horizontal="center" vertical="center"/>
    </xf>
    <xf numFmtId="169" fontId="150" fillId="33" borderId="102" xfId="45867" applyNumberFormat="true" applyFont="true" applyFill="true" applyBorder="true" applyAlignment="true">
      <alignment horizontal="center" vertical="center"/>
    </xf>
    <xf numFmtId="169" fontId="150" fillId="33" borderId="100" xfId="45872" applyNumberFormat="true" applyFont="true" applyFill="true" applyBorder="true" applyAlignment="true">
      <alignment horizontal="center" vertical="center"/>
    </xf>
    <xf numFmtId="169" fontId="150" fillId="33" borderId="125" xfId="45873" applyNumberFormat="true" applyFont="true" applyFill="true" applyBorder="true" applyAlignment="true">
      <alignment horizontal="center" vertical="center"/>
    </xf>
    <xf numFmtId="169" fontId="150" fillId="33" borderId="126" xfId="45874" applyNumberFormat="true" applyFont="true" applyFill="true" applyBorder="true" applyAlignment="true">
      <alignment horizontal="center" vertical="center"/>
    </xf>
    <xf numFmtId="169" fontId="150" fillId="33" borderId="130" xfId="45873" applyNumberFormat="true" applyFont="true" applyFill="true" applyBorder="true" applyAlignment="true">
      <alignment horizontal="center" vertical="center"/>
    </xf>
    <xf numFmtId="169" fontId="150" fillId="33" borderId="107" xfId="45874" applyNumberFormat="true" applyFont="true" applyFill="true" applyBorder="true" applyAlignment="true">
      <alignment horizontal="center" vertical="center"/>
    </xf>
    <xf numFmtId="169" fontId="150" fillId="33" borderId="100" xfId="45873" applyNumberFormat="true" applyFont="true" applyFill="true" applyBorder="true" applyAlignment="true">
      <alignment horizontal="center" vertical="center"/>
    </xf>
    <xf numFmtId="169" fontId="150" fillId="33" borderId="105" xfId="45878" applyNumberFormat="true" applyFont="true" applyFill="true" applyBorder="true" applyAlignment="true">
      <alignment horizontal="center" vertical="center"/>
    </xf>
    <xf numFmtId="169" fontId="150" fillId="33" borderId="127" xfId="45879" applyNumberFormat="true" applyFont="true" applyFill="true" applyBorder="true" applyAlignment="true">
      <alignment horizontal="center" vertical="center"/>
    </xf>
    <xf numFmtId="169" fontId="150" fillId="33" borderId="128" xfId="45880" applyNumberFormat="true" applyFont="true" applyFill="true" applyBorder="true" applyAlignment="true">
      <alignment horizontal="center" vertical="center"/>
    </xf>
    <xf numFmtId="169" fontId="150" fillId="33" borderId="131" xfId="45879" applyNumberFormat="true" applyFont="true" applyFill="true" applyBorder="true" applyAlignment="true">
      <alignment horizontal="center" vertical="center"/>
    </xf>
    <xf numFmtId="169" fontId="150" fillId="33" borderId="108" xfId="45880" applyNumberFormat="true" applyFont="true" applyFill="true" applyBorder="true" applyAlignment="true">
      <alignment horizontal="center" vertical="center"/>
    </xf>
    <xf numFmtId="169" fontId="150" fillId="33" borderId="105" xfId="45879" applyNumberFormat="true" applyFont="true" applyFill="true" applyBorder="true" applyAlignment="true">
      <alignment horizontal="center" vertical="center"/>
    </xf>
    <xf numFmtId="169" fontId="150" fillId="33" borderId="102" xfId="45896" applyNumberFormat="true" applyFont="true" applyFill="true" applyBorder="true" applyAlignment="true">
      <alignment horizontal="center" vertical="center"/>
    </xf>
    <xf numFmtId="169" fontId="150" fillId="33" borderId="123" xfId="45897" applyNumberFormat="true" applyFont="true" applyFill="true" applyBorder="true" applyAlignment="true">
      <alignment horizontal="center" vertical="center"/>
    </xf>
    <xf numFmtId="169" fontId="150" fillId="33" borderId="124" xfId="45898" applyNumberFormat="true" applyFont="true" applyFill="true" applyBorder="true" applyAlignment="true">
      <alignment horizontal="center" vertical="center"/>
    </xf>
    <xf numFmtId="169" fontId="150" fillId="33" borderId="129" xfId="45897" applyNumberFormat="true" applyFont="true" applyFill="true" applyBorder="true" applyAlignment="true">
      <alignment horizontal="center" vertical="center"/>
    </xf>
    <xf numFmtId="169" fontId="150" fillId="33" borderId="106" xfId="45898" applyNumberFormat="true" applyFont="true" applyFill="true" applyBorder="true" applyAlignment="true">
      <alignment horizontal="center" vertical="center"/>
    </xf>
    <xf numFmtId="169" fontId="150" fillId="33" borderId="102" xfId="45897" applyNumberFormat="true" applyFont="true" applyFill="true" applyBorder="true" applyAlignment="true">
      <alignment horizontal="center" vertical="center"/>
    </xf>
    <xf numFmtId="169" fontId="150" fillId="33" borderId="100" xfId="45902" applyNumberFormat="true" applyFont="true" applyFill="true" applyBorder="true" applyAlignment="true">
      <alignment horizontal="center" vertical="center"/>
    </xf>
    <xf numFmtId="169" fontId="150" fillId="33" borderId="125" xfId="45903" applyNumberFormat="true" applyFont="true" applyFill="true" applyBorder="true" applyAlignment="true">
      <alignment horizontal="center" vertical="center"/>
    </xf>
    <xf numFmtId="169" fontId="150" fillId="33" borderId="126" xfId="45904" applyNumberFormat="true" applyFont="true" applyFill="true" applyBorder="true" applyAlignment="true">
      <alignment horizontal="center" vertical="center"/>
    </xf>
    <xf numFmtId="169" fontId="150" fillId="33" borderId="130" xfId="45903" applyNumberFormat="true" applyFont="true" applyFill="true" applyBorder="true" applyAlignment="true">
      <alignment horizontal="center" vertical="center"/>
    </xf>
    <xf numFmtId="169" fontId="150" fillId="33" borderId="107" xfId="45904" applyNumberFormat="true" applyFont="true" applyFill="true" applyBorder="true" applyAlignment="true">
      <alignment horizontal="center" vertical="center"/>
    </xf>
    <xf numFmtId="169" fontId="150" fillId="33" borderId="100" xfId="45903" applyNumberFormat="true" applyFont="true" applyFill="true" applyBorder="true" applyAlignment="true">
      <alignment horizontal="center" vertical="center"/>
    </xf>
    <xf numFmtId="168" fontId="150" fillId="33" borderId="100" xfId="45912" applyNumberFormat="true" applyFont="true" applyFill="true" applyBorder="true" applyAlignment="true">
      <alignment horizontal="center" vertical="center"/>
    </xf>
    <xf numFmtId="168" fontId="150" fillId="33" borderId="125" xfId="45913" applyNumberFormat="true" applyFont="true" applyFill="true" applyBorder="true" applyAlignment="true">
      <alignment horizontal="center" vertical="center"/>
    </xf>
    <xf numFmtId="168" fontId="150" fillId="33" borderId="126" xfId="45914" applyNumberFormat="true" applyFont="true" applyFill="true" applyBorder="true" applyAlignment="true">
      <alignment horizontal="center" vertical="center"/>
    </xf>
    <xf numFmtId="168" fontId="150" fillId="33" borderId="130" xfId="45913" applyNumberFormat="true" applyFont="true" applyFill="true" applyBorder="true" applyAlignment="true">
      <alignment horizontal="center" vertical="center"/>
    </xf>
    <xf numFmtId="168" fontId="150" fillId="33" borderId="107" xfId="45914" applyNumberFormat="true" applyFont="true" applyFill="true" applyBorder="true" applyAlignment="true">
      <alignment horizontal="center" vertical="center"/>
    </xf>
    <xf numFmtId="168" fontId="150" fillId="33" borderId="100" xfId="45913" applyNumberFormat="true" applyFont="true" applyFill="true" applyBorder="true" applyAlignment="true">
      <alignment horizontal="center" vertical="center"/>
    </xf>
    <xf numFmtId="168" fontId="150" fillId="33" borderId="100" xfId="45916" applyNumberFormat="true" applyFont="true" applyFill="true" applyBorder="true" applyAlignment="true">
      <alignment horizontal="center" vertical="center"/>
    </xf>
    <xf numFmtId="168" fontId="150" fillId="33" borderId="125" xfId="45917" applyNumberFormat="true" applyFont="true" applyFill="true" applyBorder="true" applyAlignment="true">
      <alignment horizontal="center" vertical="center"/>
    </xf>
    <xf numFmtId="168" fontId="150" fillId="33" borderId="126" xfId="45918" applyNumberFormat="true" applyFont="true" applyFill="true" applyBorder="true" applyAlignment="true">
      <alignment horizontal="center" vertical="center"/>
    </xf>
    <xf numFmtId="168" fontId="150" fillId="33" borderId="130" xfId="45917" applyNumberFormat="true" applyFont="true" applyFill="true" applyBorder="true" applyAlignment="true">
      <alignment horizontal="center" vertical="center"/>
    </xf>
    <xf numFmtId="168" fontId="150" fillId="33" borderId="107" xfId="45918" applyNumberFormat="true" applyFont="true" applyFill="true" applyBorder="true" applyAlignment="true">
      <alignment horizontal="center" vertical="center"/>
    </xf>
    <xf numFmtId="168" fontId="150" fillId="33" borderId="100" xfId="45917" applyNumberFormat="true" applyFont="true" applyFill="true" applyBorder="true" applyAlignment="true">
      <alignment horizontal="center" vertical="center"/>
    </xf>
    <xf numFmtId="168" fontId="150" fillId="33" borderId="100" xfId="45921" applyNumberFormat="true" applyFont="true" applyFill="true" applyBorder="true" applyAlignment="true">
      <alignment horizontal="center" vertical="center"/>
    </xf>
    <xf numFmtId="168" fontId="150" fillId="33" borderId="125" xfId="45922" applyNumberFormat="true" applyFont="true" applyFill="true" applyBorder="true" applyAlignment="true">
      <alignment horizontal="center" vertical="center"/>
    </xf>
    <xf numFmtId="168" fontId="150" fillId="33" borderId="126" xfId="45923" applyNumberFormat="true" applyFont="true" applyFill="true" applyBorder="true" applyAlignment="true">
      <alignment horizontal="center" vertical="center"/>
    </xf>
    <xf numFmtId="168" fontId="150" fillId="33" borderId="130" xfId="45922" applyNumberFormat="true" applyFont="true" applyFill="true" applyBorder="true" applyAlignment="true">
      <alignment horizontal="center" vertical="center"/>
    </xf>
    <xf numFmtId="168" fontId="150" fillId="33" borderId="107" xfId="45923" applyNumberFormat="true" applyFont="true" applyFill="true" applyBorder="true" applyAlignment="true">
      <alignment horizontal="center" vertical="center"/>
    </xf>
    <xf numFmtId="168" fontId="150" fillId="33" borderId="100" xfId="45922" applyNumberFormat="true" applyFont="true" applyFill="true" applyBorder="true" applyAlignment="true">
      <alignment horizontal="center" vertical="center"/>
    </xf>
    <xf numFmtId="169" fontId="150" fillId="33" borderId="105" xfId="45902" applyNumberFormat="true" applyFont="true" applyFill="true" applyBorder="true" applyAlignment="true">
      <alignment horizontal="center" vertical="center"/>
    </xf>
    <xf numFmtId="169" fontId="150" fillId="33" borderId="127" xfId="45903" applyNumberFormat="true" applyFont="true" applyFill="true" applyBorder="true" applyAlignment="true">
      <alignment horizontal="center" vertical="center"/>
    </xf>
    <xf numFmtId="169" fontId="150" fillId="33" borderId="128" xfId="45904" applyNumberFormat="true" applyFont="true" applyFill="true" applyBorder="true" applyAlignment="true">
      <alignment horizontal="center" vertical="center"/>
    </xf>
    <xf numFmtId="169" fontId="150" fillId="33" borderId="131" xfId="45903" applyNumberFormat="true" applyFont="true" applyFill="true" applyBorder="true" applyAlignment="true">
      <alignment horizontal="center" vertical="center"/>
    </xf>
    <xf numFmtId="169" fontId="150" fillId="33" borderId="108" xfId="45904" applyNumberFormat="true" applyFont="true" applyFill="true" applyBorder="true" applyAlignment="true">
      <alignment horizontal="center" vertical="center"/>
    </xf>
    <xf numFmtId="169" fontId="150" fillId="33" borderId="105" xfId="45903" applyNumberFormat="true" applyFont="true" applyFill="true" applyBorder="true" applyAlignment="true">
      <alignment horizontal="center" vertical="center"/>
    </xf>
    <xf numFmtId="164" fontId="24" fillId="33" borderId="102" xfId="19344" applyNumberFormat="true" applyFill="true" applyBorder="true" applyAlignment="true">
      <alignment horizontal="center" vertical="center"/>
    </xf>
    <xf numFmtId="164" fontId="24" fillId="33" borderId="123" xfId="19344" applyNumberFormat="true" applyFill="true" applyBorder="true" applyAlignment="true">
      <alignment horizontal="center" vertical="center"/>
    </xf>
    <xf numFmtId="164" fontId="24" fillId="33" borderId="124" xfId="19344" applyNumberFormat="true" applyFill="true" applyBorder="true" applyAlignment="true">
      <alignment horizontal="center" vertical="center"/>
    </xf>
    <xf numFmtId="164" fontId="24" fillId="33" borderId="129" xfId="19344" applyNumberFormat="true" applyFill="true" applyBorder="true" applyAlignment="true">
      <alignment horizontal="center" vertical="center"/>
    </xf>
    <xf numFmtId="164" fontId="24" fillId="33" borderId="106" xfId="19344" applyNumberFormat="true" applyFill="true" applyBorder="true" applyAlignment="true">
      <alignment horizontal="center" vertical="center"/>
    </xf>
    <xf numFmtId="169" fontId="150" fillId="33" borderId="100" xfId="45942" applyNumberFormat="true" applyFont="true" applyFill="true" applyBorder="true" applyAlignment="true">
      <alignment horizontal="center" vertical="center"/>
    </xf>
    <xf numFmtId="169" fontId="150" fillId="33" borderId="125" xfId="45942" applyNumberFormat="true" applyFont="true" applyFill="true" applyBorder="true" applyAlignment="true">
      <alignment horizontal="center" vertical="center"/>
    </xf>
    <xf numFmtId="169" fontId="150" fillId="33" borderId="126" xfId="45942" applyNumberFormat="true" applyFont="true" applyFill="true" applyBorder="true" applyAlignment="true">
      <alignment horizontal="center" vertical="center"/>
    </xf>
    <xf numFmtId="169" fontId="150" fillId="33" borderId="130" xfId="45942" applyNumberFormat="true" applyFont="true" applyFill="true" applyBorder="true" applyAlignment="true">
      <alignment horizontal="center" vertical="center"/>
    </xf>
    <xf numFmtId="169" fontId="150" fillId="33" borderId="107" xfId="45942" applyNumberFormat="true" applyFont="true" applyFill="true" applyBorder="true" applyAlignment="true">
      <alignment horizontal="center" vertical="center"/>
    </xf>
    <xf numFmtId="169" fontId="150" fillId="33" borderId="125" xfId="45943" applyNumberFormat="true" applyFont="true" applyFill="true" applyBorder="true" applyAlignment="true">
      <alignment horizontal="center" vertical="center"/>
    </xf>
    <xf numFmtId="169" fontId="150" fillId="33" borderId="126" xfId="45944" applyNumberFormat="true" applyFont="true" applyFill="true" applyBorder="true" applyAlignment="true">
      <alignment horizontal="center" vertical="center"/>
    </xf>
    <xf numFmtId="169" fontId="150" fillId="33" borderId="130" xfId="45943" applyNumberFormat="true" applyFont="true" applyFill="true" applyBorder="true" applyAlignment="true">
      <alignment horizontal="center" vertical="center"/>
    </xf>
    <xf numFmtId="169" fontId="150" fillId="33" borderId="107" xfId="45944" applyNumberFormat="true" applyFont="true" applyFill="true" applyBorder="true" applyAlignment="true">
      <alignment horizontal="center" vertical="center"/>
    </xf>
    <xf numFmtId="169" fontId="150" fillId="33" borderId="100" xfId="45943" applyNumberFormat="true" applyFont="true" applyFill="true" applyBorder="true" applyAlignment="true">
      <alignment horizontal="center" vertical="center"/>
    </xf>
    <xf numFmtId="169" fontId="150" fillId="33" borderId="100" xfId="45948" applyNumberFormat="true" applyFont="true" applyFill="true" applyBorder="true" applyAlignment="true">
      <alignment horizontal="center" vertical="center"/>
    </xf>
    <xf numFmtId="169" fontId="150" fillId="33" borderId="125" xfId="45949" applyNumberFormat="true" applyFont="true" applyFill="true" applyBorder="true" applyAlignment="true">
      <alignment horizontal="center" vertical="center"/>
    </xf>
    <xf numFmtId="169" fontId="150" fillId="33" borderId="126" xfId="45950" applyNumberFormat="true" applyFont="true" applyFill="true" applyBorder="true" applyAlignment="true">
      <alignment horizontal="center" vertical="center"/>
    </xf>
    <xf numFmtId="169" fontId="150" fillId="33" borderId="130" xfId="45949" applyNumberFormat="true" applyFont="true" applyFill="true" applyBorder="true" applyAlignment="true">
      <alignment horizontal="center" vertical="center"/>
    </xf>
    <xf numFmtId="169" fontId="150" fillId="33" borderId="107" xfId="45950" applyNumberFormat="true" applyFont="true" applyFill="true" applyBorder="true" applyAlignment="true">
      <alignment horizontal="center" vertical="center"/>
    </xf>
    <xf numFmtId="169" fontId="150" fillId="33" borderId="100" xfId="45949" applyNumberFormat="true" applyFont="true" applyFill="true" applyBorder="true" applyAlignment="true">
      <alignment horizontal="center" vertical="center"/>
    </xf>
    <xf numFmtId="168" fontId="150" fillId="33" borderId="100" xfId="45952" applyNumberFormat="true" applyFont="true" applyFill="true" applyBorder="true" applyAlignment="true">
      <alignment horizontal="center" vertical="center"/>
    </xf>
    <xf numFmtId="168" fontId="150" fillId="33" borderId="125" xfId="45953" applyNumberFormat="true" applyFont="true" applyFill="true" applyBorder="true" applyAlignment="true">
      <alignment horizontal="center" vertical="center"/>
    </xf>
    <xf numFmtId="168" fontId="150" fillId="33" borderId="126" xfId="45954" applyNumberFormat="true" applyFont="true" applyFill="true" applyBorder="true" applyAlignment="true">
      <alignment horizontal="center" vertical="center"/>
    </xf>
    <xf numFmtId="168" fontId="150" fillId="33" borderId="130" xfId="45953" applyNumberFormat="true" applyFont="true" applyFill="true" applyBorder="true" applyAlignment="true">
      <alignment horizontal="center" vertical="center"/>
    </xf>
    <xf numFmtId="168" fontId="150" fillId="33" borderId="107" xfId="45954" applyNumberFormat="true" applyFont="true" applyFill="true" applyBorder="true" applyAlignment="true">
      <alignment horizontal="center" vertical="center"/>
    </xf>
    <xf numFmtId="168" fontId="150" fillId="33" borderId="100" xfId="45953" applyNumberFormat="true" applyFont="true" applyFill="true" applyBorder="true" applyAlignment="true">
      <alignment horizontal="center" vertical="center"/>
    </xf>
    <xf numFmtId="168" fontId="150" fillId="33" borderId="100" xfId="45956" applyNumberFormat="true" applyFont="true" applyFill="true" applyBorder="true" applyAlignment="true">
      <alignment horizontal="center" vertical="center"/>
    </xf>
    <xf numFmtId="168" fontId="150" fillId="33" borderId="125" xfId="45957" applyNumberFormat="true" applyFont="true" applyFill="true" applyBorder="true" applyAlignment="true">
      <alignment horizontal="center" vertical="center"/>
    </xf>
    <xf numFmtId="168" fontId="150" fillId="33" borderId="126" xfId="45958" applyNumberFormat="true" applyFont="true" applyFill="true" applyBorder="true" applyAlignment="true">
      <alignment horizontal="center" vertical="center"/>
    </xf>
    <xf numFmtId="168" fontId="150" fillId="33" borderId="130" xfId="45957" applyNumberFormat="true" applyFont="true" applyFill="true" applyBorder="true" applyAlignment="true">
      <alignment horizontal="center" vertical="center"/>
    </xf>
    <xf numFmtId="168" fontId="150" fillId="33" borderId="107" xfId="45958" applyNumberFormat="true" applyFont="true" applyFill="true" applyBorder="true" applyAlignment="true">
      <alignment horizontal="center" vertical="center"/>
    </xf>
    <xf numFmtId="168" fontId="150" fillId="33" borderId="100" xfId="45957" applyNumberFormat="true" applyFont="true" applyFill="true" applyBorder="true" applyAlignment="true">
      <alignment horizontal="center" vertical="center"/>
    </xf>
    <xf numFmtId="168" fontId="150" fillId="33" borderId="100" xfId="45960" applyNumberFormat="true" applyFont="true" applyFill="true" applyBorder="true" applyAlignment="true">
      <alignment horizontal="center" vertical="center"/>
    </xf>
    <xf numFmtId="168" fontId="150" fillId="33" borderId="125" xfId="45961" applyNumberFormat="true" applyFont="true" applyFill="true" applyBorder="true" applyAlignment="true">
      <alignment horizontal="center" vertical="center"/>
    </xf>
    <xf numFmtId="168" fontId="150" fillId="33" borderId="126" xfId="45962" applyNumberFormat="true" applyFont="true" applyFill="true" applyBorder="true" applyAlignment="true">
      <alignment horizontal="center" vertical="center"/>
    </xf>
    <xf numFmtId="168" fontId="150" fillId="33" borderId="130" xfId="45961" applyNumberFormat="true" applyFont="true" applyFill="true" applyBorder="true" applyAlignment="true">
      <alignment horizontal="center" vertical="center"/>
    </xf>
    <xf numFmtId="168" fontId="150" fillId="33" borderId="107" xfId="45962" applyNumberFormat="true" applyFont="true" applyFill="true" applyBorder="true" applyAlignment="true">
      <alignment horizontal="center" vertical="center"/>
    </xf>
    <xf numFmtId="168" fontId="150" fillId="33" borderId="100" xfId="45961" applyNumberFormat="true" applyFont="true" applyFill="true" applyBorder="true" applyAlignment="true">
      <alignment horizontal="center" vertical="center"/>
    </xf>
    <xf numFmtId="164" fontId="24" fillId="33" borderId="100" xfId="19344" applyNumberFormat="true" applyFill="true" applyBorder="true" applyAlignment="true">
      <alignment horizontal="center" vertical="center"/>
    </xf>
    <xf numFmtId="164" fontId="24" fillId="33" borderId="125" xfId="19344" applyNumberFormat="true" applyFill="true" applyBorder="true" applyAlignment="true">
      <alignment horizontal="center" vertical="center"/>
    </xf>
    <xf numFmtId="164" fontId="24" fillId="33" borderId="126" xfId="19344" applyNumberFormat="true" applyFill="true" applyBorder="true" applyAlignment="true">
      <alignment horizontal="center" vertical="center"/>
    </xf>
    <xf numFmtId="164" fontId="24" fillId="33" borderId="130" xfId="19344" applyNumberFormat="true" applyFill="true" applyBorder="true" applyAlignment="true">
      <alignment horizontal="center" vertical="center"/>
    </xf>
    <xf numFmtId="164" fontId="24" fillId="33" borderId="107" xfId="19344" applyNumberFormat="true" applyFill="true" applyBorder="true" applyAlignment="true">
      <alignment horizontal="center" vertical="center"/>
    </xf>
    <xf numFmtId="0" fontId="151" fillId="26" borderId="106" xfId="45775" applyFont="true" applyFill="true" applyBorder="true" applyAlignment="true">
      <alignment horizontal="left" vertical="center"/>
    </xf>
    <xf numFmtId="0" fontId="151" fillId="26" borderId="107" xfId="45781" applyFont="true" applyFill="true" applyBorder="true" applyAlignment="true">
      <alignment horizontal="left" vertical="center"/>
    </xf>
    <xf numFmtId="0" fontId="151" fillId="26" borderId="108" xfId="45787" applyFont="true" applyFill="true" applyBorder="true" applyAlignment="true">
      <alignment horizontal="left" vertical="center"/>
    </xf>
    <xf numFmtId="0" fontId="151" fillId="26" borderId="106" xfId="45811" applyFont="true" applyFill="true" applyBorder="true" applyAlignment="true">
      <alignment horizontal="left" vertical="center"/>
    </xf>
    <xf numFmtId="0" fontId="151" fillId="26" borderId="107" xfId="45811" applyFont="true" applyFill="true" applyBorder="true" applyAlignment="true">
      <alignment horizontal="left" vertical="center"/>
    </xf>
    <xf numFmtId="0" fontId="151" fillId="26" borderId="106" xfId="45835" applyFont="true" applyFill="true" applyBorder="true" applyAlignment="true">
      <alignment horizontal="left" vertical="center"/>
    </xf>
    <xf numFmtId="0" fontId="151" fillId="26" borderId="107" xfId="45841" applyFont="true" applyFill="true" applyBorder="true" applyAlignment="true">
      <alignment horizontal="left" vertical="center"/>
    </xf>
    <xf numFmtId="0" fontId="151" fillId="0" borderId="107" xfId="45841" applyFont="true" applyFill="true" applyBorder="true" applyAlignment="true">
      <alignment horizontal="left" vertical="center"/>
    </xf>
    <xf numFmtId="0" fontId="151" fillId="0" borderId="107" xfId="45847" applyFont="true" applyFill="true" applyBorder="true" applyAlignment="true">
      <alignment horizontal="left" vertical="center"/>
    </xf>
    <xf numFmtId="0" fontId="151" fillId="26" borderId="106" xfId="45865" applyFont="true" applyFill="true" applyBorder="true" applyAlignment="true">
      <alignment horizontal="left" vertical="center"/>
    </xf>
    <xf numFmtId="0" fontId="151" fillId="26" borderId="107" xfId="45871" applyFont="true" applyFill="true" applyBorder="true" applyAlignment="true">
      <alignment horizontal="left" vertical="center"/>
    </xf>
    <xf numFmtId="0" fontId="151" fillId="26" borderId="108" xfId="45877" applyFont="true" applyFill="true" applyBorder="true" applyAlignment="true">
      <alignment horizontal="left" vertical="center"/>
    </xf>
    <xf numFmtId="0" fontId="151" fillId="26" borderId="106" xfId="45895" applyFont="true" applyFill="true" applyBorder="true" applyAlignment="true">
      <alignment horizontal="left" vertical="center"/>
    </xf>
    <xf numFmtId="0" fontId="151" fillId="26" borderId="107" xfId="45901" applyFont="true" applyFill="true" applyBorder="true" applyAlignment="true">
      <alignment horizontal="left" vertical="center"/>
    </xf>
    <xf numFmtId="0" fontId="151" fillId="26" borderId="108" xfId="45901" applyFont="true" applyFill="true" applyBorder="true" applyAlignment="true">
      <alignment horizontal="left" vertical="center"/>
    </xf>
    <xf numFmtId="0" fontId="151" fillId="0" borderId="107" xfId="45883" applyFont="true" applyFill="true" applyBorder="true" applyAlignment="true">
      <alignment horizontal="left" vertical="center"/>
    </xf>
    <xf numFmtId="0" fontId="151" fillId="0" borderId="107" xfId="45889" applyFont="true" applyFill="true" applyBorder="true" applyAlignment="true">
      <alignment horizontal="left" vertical="center"/>
    </xf>
    <xf numFmtId="0" fontId="151" fillId="0" borderId="107" xfId="45895" applyFont="true" applyFill="true" applyBorder="true" applyAlignment="true">
      <alignment horizontal="left" vertical="center"/>
    </xf>
    <xf numFmtId="0" fontId="151" fillId="0" borderId="107" xfId="45901" applyFont="true" applyFill="true" applyBorder="true" applyAlignment="true">
      <alignment horizontal="left" vertical="center"/>
    </xf>
    <xf numFmtId="0" fontId="151" fillId="0" borderId="107" xfId="45920" applyFont="true" applyFill="true" applyBorder="true" applyAlignment="true">
      <alignment horizontal="left" vertical="center"/>
    </xf>
    <xf numFmtId="0" fontId="151" fillId="0" borderId="108" xfId="45901" applyFont="true" applyFill="true" applyBorder="true" applyAlignment="true">
      <alignment horizontal="left" vertical="center"/>
    </xf>
    <xf numFmtId="0" fontId="151" fillId="26" borderId="106" xfId="45938" applyFont="true" applyFill="true" applyBorder="true" applyAlignment="true">
      <alignment horizontal="left" vertical="center"/>
    </xf>
    <xf numFmtId="0" fontId="151" fillId="26" borderId="107" xfId="45941" applyFont="true" applyFill="true" applyBorder="true" applyAlignment="true">
      <alignment horizontal="left" vertical="center"/>
    </xf>
    <xf numFmtId="0" fontId="151" fillId="26" borderId="108" xfId="45941" applyFont="true" applyFill="true" applyBorder="true" applyAlignment="true">
      <alignment horizontal="left" vertical="center"/>
    </xf>
    <xf numFmtId="0" fontId="151" fillId="26" borderId="106" xfId="45941" applyFont="true" applyFill="true" applyBorder="true" applyAlignment="true">
      <alignment horizontal="left" vertical="center"/>
    </xf>
    <xf numFmtId="0" fontId="151" fillId="26" borderId="107" xfId="45947" applyFont="true" applyFill="true" applyBorder="true" applyAlignment="true">
      <alignment horizontal="left" vertical="center"/>
    </xf>
    <xf numFmtId="0" fontId="151" fillId="0" borderId="107" xfId="45926" applyFont="true" applyFill="true" applyBorder="true" applyAlignment="true">
      <alignment horizontal="left" vertical="center"/>
    </xf>
    <xf numFmtId="0" fontId="151" fillId="0" borderId="107" xfId="45932" applyFont="true" applyFill="true" applyBorder="true" applyAlignment="true">
      <alignment horizontal="left" vertical="center"/>
    </xf>
    <xf numFmtId="0" fontId="151" fillId="0" borderId="107" xfId="45938" applyFont="true" applyFill="true" applyBorder="true" applyAlignment="true">
      <alignment horizontal="left" vertical="center"/>
    </xf>
    <xf numFmtId="0" fontId="151" fillId="0" borderId="107" xfId="45941" applyFont="true" applyFill="true" applyBorder="true" applyAlignment="true">
      <alignment horizontal="left" vertical="center"/>
    </xf>
    <xf numFmtId="0" fontId="151" fillId="0" borderId="107" xfId="45947" applyFont="true" applyFill="true" applyBorder="true" applyAlignment="true">
      <alignment horizontal="left" vertical="center"/>
    </xf>
    <xf numFmtId="169" fontId="181" fillId="33" borderId="100" xfId="45812" applyNumberFormat="true" applyFont="true" applyFill="true" applyBorder="true" applyAlignment="true">
      <alignment horizontal="center" vertical="center"/>
    </xf>
    <xf numFmtId="169" fontId="181" fillId="33" borderId="125" xfId="45813" applyNumberFormat="true" applyFont="true" applyFill="true" applyBorder="true" applyAlignment="true">
      <alignment horizontal="center" vertical="center"/>
    </xf>
    <xf numFmtId="169" fontId="181" fillId="33" borderId="126" xfId="45814" applyNumberFormat="true" applyFont="true" applyFill="true" applyBorder="true" applyAlignment="true">
      <alignment horizontal="center" vertical="center"/>
    </xf>
    <xf numFmtId="169" fontId="181" fillId="33" borderId="130" xfId="45813" applyNumberFormat="true" applyFont="true" applyFill="true" applyBorder="true" applyAlignment="true">
      <alignment horizontal="center" vertical="center"/>
    </xf>
    <xf numFmtId="169" fontId="181" fillId="33" borderId="107" xfId="45814" applyNumberFormat="true" applyFont="true" applyFill="true" applyBorder="true" applyAlignment="true">
      <alignment horizontal="center" vertical="center"/>
    </xf>
    <xf numFmtId="169" fontId="181" fillId="33" borderId="100" xfId="45813" applyNumberFormat="true" applyFont="true" applyFill="true" applyBorder="true" applyAlignment="true">
      <alignment horizontal="center" vertical="center"/>
    </xf>
    <xf numFmtId="0" fontId="115" fillId="3" borderId="10" xfId="40089" applyFont="true" applyBorder="true" applyAlignment="true">
      <alignment horizontal="center" vertical="center"/>
    </xf>
    <xf numFmtId="169" fontId="181" fillId="33" borderId="132" xfId="40072" applyNumberFormat="true" applyFont="true" applyFill="true" applyBorder="true" applyAlignment="true">
      <alignment horizontal="center" vertical="center"/>
    </xf>
    <xf numFmtId="169" fontId="181" fillId="33" borderId="135" xfId="40072" applyNumberFormat="true" applyFont="true" applyFill="true" applyBorder="true" applyAlignment="true">
      <alignment horizontal="center" vertical="center"/>
    </xf>
    <xf numFmtId="168" fontId="181" fillId="28" borderId="136" xfId="40077" applyNumberFormat="true" applyFont="true" applyFill="true" applyBorder="true" applyAlignment="true">
      <alignment horizontal="center" vertical="center"/>
    </xf>
    <xf numFmtId="168" fontId="181" fillId="28" borderId="122" xfId="40077" applyNumberFormat="true" applyFont="true" applyFill="true" applyBorder="true" applyAlignment="true">
      <alignment horizontal="center" vertical="center"/>
    </xf>
    <xf numFmtId="0" fontId="115" fillId="3" borderId="10" xfId="39969" applyFont="true" applyBorder="true" applyAlignment="true">
      <alignment horizontal="center" vertical="center"/>
    </xf>
    <xf numFmtId="0" fontId="151" fillId="3" borderId="10" xfId="39968" applyFont="true" applyBorder="true" applyAlignment="true">
      <alignment horizontal="center" vertical="center"/>
    </xf>
    <xf numFmtId="0" fontId="151" fillId="3" borderId="10" xfId="39970" applyFont="true" applyBorder="true" applyAlignment="true">
      <alignment horizontal="center" vertical="center"/>
    </xf>
    <xf numFmtId="0" fontId="115" fillId="3" borderId="10" xfId="40029" applyFont="true" applyBorder="true" applyAlignment="true">
      <alignment horizontal="center" vertical="center"/>
    </xf>
    <xf numFmtId="0" fontId="151" fillId="3" borderId="10" xfId="40028" applyFont="true" applyBorder="true" applyAlignment="true">
      <alignment horizontal="center" vertical="center"/>
    </xf>
    <xf numFmtId="0" fontId="151" fillId="3" borderId="10" xfId="40030" applyFont="true" applyBorder="true" applyAlignment="true">
      <alignment horizontal="center" vertical="center"/>
    </xf>
    <xf numFmtId="0" fontId="115" fillId="3" borderId="10" xfId="40149" applyFont="true" applyBorder="true" applyAlignment="true">
      <alignment horizontal="center" vertical="center"/>
    </xf>
    <xf numFmtId="0" fontId="151" fillId="3" borderId="10" xfId="40148" applyFont="true" applyBorder="true" applyAlignment="true">
      <alignment horizontal="center" vertical="center"/>
    </xf>
    <xf numFmtId="0" fontId="151" fillId="3" borderId="10" xfId="40150" applyFont="true" applyBorder="true" applyAlignment="true">
      <alignment horizontal="center" vertical="center"/>
    </xf>
    <xf numFmtId="0" fontId="115" fillId="3" borderId="10" xfId="40209" applyFont="true" applyBorder="true" applyAlignment="true">
      <alignment horizontal="center" vertical="center"/>
    </xf>
    <xf numFmtId="0" fontId="151" fillId="3" borderId="10" xfId="40208" applyFont="true" applyBorder="true" applyAlignment="true">
      <alignment horizontal="center" vertical="center"/>
    </xf>
    <xf numFmtId="0" fontId="151" fillId="3" borderId="10" xfId="40210" applyFont="true" applyBorder="true" applyAlignment="true">
      <alignment horizontal="center" vertical="center"/>
    </xf>
    <xf numFmtId="0" fontId="115" fillId="3" borderId="10" xfId="40269" applyFont="true" applyBorder="true" applyAlignment="true">
      <alignment horizontal="center" vertical="center"/>
    </xf>
    <xf numFmtId="0" fontId="151" fillId="3" borderId="10" xfId="40268" applyFont="true" applyBorder="true" applyAlignment="true">
      <alignment horizontal="center" vertical="center"/>
    </xf>
    <xf numFmtId="0" fontId="151" fillId="3" borderId="10" xfId="40270" applyFont="true" applyBorder="true" applyAlignment="true">
      <alignment horizontal="center" vertical="center"/>
    </xf>
    <xf numFmtId="0" fontId="115" fillId="3" borderId="10" xfId="40329" applyFont="true" applyBorder="true" applyAlignment="true">
      <alignment horizontal="center" vertical="center"/>
    </xf>
    <xf numFmtId="0" fontId="151" fillId="3" borderId="10" xfId="40328" applyFont="true" applyBorder="true" applyAlignment="true">
      <alignment horizontal="center" vertical="center"/>
    </xf>
    <xf numFmtId="0" fontId="151" fillId="3" borderId="10" xfId="40330" applyFont="true" applyBorder="true" applyAlignment="true">
      <alignment horizontal="center" vertical="center"/>
    </xf>
    <xf numFmtId="0" fontId="115" fillId="3" borderId="10" xfId="40397" applyFont="true" applyBorder="true" applyAlignment="true">
      <alignment horizontal="center" vertical="center"/>
    </xf>
    <xf numFmtId="0" fontId="151" fillId="3" borderId="10" xfId="40396" applyFont="true" applyBorder="true" applyAlignment="true">
      <alignment horizontal="center" vertical="center"/>
    </xf>
    <xf numFmtId="0" fontId="151" fillId="3" borderId="10" xfId="40398" applyFont="true" applyBorder="true" applyAlignment="true">
      <alignment horizontal="center" vertical="center"/>
    </xf>
    <xf numFmtId="0" fontId="181" fillId="3" borderId="10" xfId="45198" applyFont="true" applyBorder="true" applyAlignment="true">
      <alignment horizontal="center" vertical="center"/>
    </xf>
    <xf numFmtId="0" fontId="181" fillId="3" borderId="10" xfId="45228" applyFont="true" applyBorder="true" applyAlignment="true">
      <alignment horizontal="center" vertical="center"/>
    </xf>
    <xf numFmtId="0" fontId="181" fillId="3" borderId="10" xfId="45258" applyFont="true" applyBorder="true" applyAlignment="true">
      <alignment horizontal="center" vertical="center"/>
    </xf>
    <xf numFmtId="0" fontId="181" fillId="3" borderId="10" xfId="45288" applyFont="true" applyBorder="true" applyAlignment="true">
      <alignment horizontal="center" vertical="center"/>
    </xf>
    <xf numFmtId="0" fontId="181" fillId="3" borderId="10" xfId="45318" applyFont="true" applyBorder="true" applyAlignment="true">
      <alignment horizontal="center" vertical="center"/>
    </xf>
    <xf numFmtId="0" fontId="181" fillId="3" borderId="10" xfId="45361" applyFont="true" applyBorder="true" applyAlignment="true">
      <alignment horizontal="center" vertical="center"/>
    </xf>
    <xf numFmtId="170" fontId="155" fillId="27" borderId="137" xfId="19344" applyNumberFormat="true" applyFont="true" applyFill="true" applyBorder="true" applyAlignment="true">
      <alignment horizontal="center" vertical="center"/>
    </xf>
    <xf numFmtId="170" fontId="155" fillId="27" borderId="138" xfId="19344" applyNumberFormat="true" applyFont="true" applyFill="true" applyBorder="true" applyAlignment="true">
      <alignment horizontal="center" vertical="center"/>
    </xf>
    <xf numFmtId="170" fontId="155" fillId="27" borderId="139" xfId="19344" applyNumberFormat="true" applyFont="true" applyFill="true" applyBorder="true" applyAlignment="true">
      <alignment horizontal="center" vertical="center"/>
    </xf>
    <xf numFmtId="0" fontId="151" fillId="3" borderId="10" xfId="45197" applyFont="true" applyBorder="true" applyAlignment="true">
      <alignment horizontal="center" vertical="center"/>
    </xf>
    <xf numFmtId="0" fontId="151" fillId="3" borderId="10" xfId="45199" applyFont="true" applyBorder="true" applyAlignment="true">
      <alignment horizontal="center" vertical="center"/>
    </xf>
    <xf numFmtId="0" fontId="151" fillId="3" borderId="10" xfId="45227" applyFont="true" applyBorder="true" applyAlignment="true">
      <alignment horizontal="center" vertical="center"/>
    </xf>
    <xf numFmtId="0" fontId="151" fillId="3" borderId="10" xfId="45229" applyFont="true" applyBorder="true" applyAlignment="true">
      <alignment horizontal="center" vertical="center"/>
    </xf>
    <xf numFmtId="0" fontId="151" fillId="3" borderId="10" xfId="45257" applyFont="true" applyBorder="true" applyAlignment="true">
      <alignment horizontal="center" vertical="center"/>
    </xf>
    <xf numFmtId="0" fontId="151" fillId="3" borderId="10" xfId="45259" applyFont="true" applyBorder="true" applyAlignment="true">
      <alignment horizontal="center" vertical="center"/>
    </xf>
    <xf numFmtId="0" fontId="151" fillId="3" borderId="10" xfId="45287" applyFont="true" applyBorder="true" applyAlignment="true">
      <alignment horizontal="center" vertical="center"/>
    </xf>
    <xf numFmtId="0" fontId="151" fillId="3" borderId="10" xfId="45289" applyFont="true" applyBorder="true" applyAlignment="true">
      <alignment horizontal="center" vertical="center"/>
    </xf>
    <xf numFmtId="0" fontId="151" fillId="3" borderId="10" xfId="45317" applyFont="true" applyBorder="true" applyAlignment="true">
      <alignment horizontal="center" vertical="center"/>
    </xf>
    <xf numFmtId="0" fontId="151" fillId="3" borderId="10" xfId="45319" applyFont="true" applyBorder="true" applyAlignment="true">
      <alignment horizontal="center" vertical="center"/>
    </xf>
    <xf numFmtId="0" fontId="151" fillId="3" borderId="10" xfId="45360" applyFont="true" applyBorder="true" applyAlignment="true">
      <alignment horizontal="center" vertical="center"/>
    </xf>
    <xf numFmtId="0" fontId="151" fillId="3" borderId="10" xfId="45362" applyFont="true" applyBorder="true" applyAlignment="true">
      <alignment horizontal="center" vertical="center"/>
    </xf>
    <xf numFmtId="169" fontId="150" fillId="33" borderId="106" xfId="45211" applyNumberFormat="true" applyFont="true" applyFill="true" applyBorder="true" applyAlignment="true">
      <alignment horizontal="center" vertical="center"/>
    </xf>
    <xf numFmtId="169" fontId="150" fillId="33" borderId="107" xfId="45217" applyNumberFormat="true" applyFont="true" applyFill="true" applyBorder="true" applyAlignment="true">
      <alignment horizontal="center" vertical="center"/>
    </xf>
    <xf numFmtId="169" fontId="150" fillId="33" borderId="108" xfId="45223" applyNumberFormat="true" applyFont="true" applyFill="true" applyBorder="true" applyAlignment="true">
      <alignment horizontal="center" vertical="center"/>
    </xf>
    <xf numFmtId="169" fontId="150" fillId="33" borderId="106" xfId="45247" applyNumberFormat="true" applyFont="true" applyFill="true" applyBorder="true" applyAlignment="true">
      <alignment horizontal="center" vertical="center"/>
    </xf>
    <xf numFmtId="169" fontId="150" fillId="33" borderId="107" xfId="45247" applyNumberFormat="true" applyFont="true" applyFill="true" applyBorder="true" applyAlignment="true">
      <alignment horizontal="center" vertical="center"/>
    </xf>
    <xf numFmtId="169" fontId="150" fillId="33" borderId="107" xfId="45241" applyNumberFormat="true" applyFont="true" applyFill="true" applyBorder="true" applyAlignment="true">
      <alignment horizontal="center" vertical="center"/>
    </xf>
    <xf numFmtId="169" fontId="181" fillId="33" borderId="107" xfId="40060" applyNumberFormat="true" applyFont="true" applyFill="true" applyBorder="true" applyAlignment="true">
      <alignment horizontal="center" vertical="center"/>
    </xf>
    <xf numFmtId="169" fontId="181" fillId="33" borderId="107" xfId="45247" applyNumberFormat="true" applyFont="true" applyFill="true" applyBorder="true" applyAlignment="true">
      <alignment horizontal="center" vertical="center"/>
    </xf>
    <xf numFmtId="169" fontId="181" fillId="33" borderId="116" xfId="40072" applyNumberFormat="true" applyFont="true" applyFill="true" applyBorder="true" applyAlignment="true">
      <alignment horizontal="center" vertical="center"/>
    </xf>
    <xf numFmtId="169" fontId="150" fillId="33" borderId="106" xfId="45271" applyNumberFormat="true" applyFont="true" applyFill="true" applyBorder="true" applyAlignment="true">
      <alignment horizontal="center" vertical="center"/>
    </xf>
    <xf numFmtId="169" fontId="150" fillId="33" borderId="107" xfId="45277" applyNumberFormat="true" applyFont="true" applyFill="true" applyBorder="true" applyAlignment="true">
      <alignment horizontal="center" vertical="center"/>
    </xf>
    <xf numFmtId="169" fontId="150" fillId="33" borderId="107" xfId="45283" applyNumberFormat="true" applyFont="true" applyFill="true" applyBorder="true" applyAlignment="true">
      <alignment horizontal="center" vertical="center"/>
    </xf>
    <xf numFmtId="169" fontId="150" fillId="33" borderId="106" xfId="45301" applyNumberFormat="true" applyFont="true" applyFill="true" applyBorder="true" applyAlignment="true">
      <alignment horizontal="center" vertical="center"/>
    </xf>
    <xf numFmtId="169" fontId="150" fillId="33" borderId="107" xfId="45307" applyNumberFormat="true" applyFont="true" applyFill="true" applyBorder="true" applyAlignment="true">
      <alignment horizontal="center" vertical="center"/>
    </xf>
    <xf numFmtId="169" fontId="150" fillId="33" borderId="108" xfId="45313" applyNumberFormat="true" applyFont="true" applyFill="true" applyBorder="true" applyAlignment="true">
      <alignment horizontal="center" vertical="center"/>
    </xf>
    <xf numFmtId="169" fontId="150" fillId="33" borderId="106" xfId="45331" applyNumberFormat="true" applyFont="true" applyFill="true" applyBorder="true" applyAlignment="true">
      <alignment horizontal="center" vertical="center"/>
    </xf>
    <xf numFmtId="169" fontId="150" fillId="33" borderId="107" xfId="45337" applyNumberFormat="true" applyFont="true" applyFill="true" applyBorder="true" applyAlignment="true">
      <alignment horizontal="center" vertical="center"/>
    </xf>
    <xf numFmtId="169" fontId="181" fillId="33" borderId="107" xfId="40240" applyNumberFormat="true" applyFont="true" applyFill="true" applyBorder="true" applyAlignment="true">
      <alignment horizontal="center" vertical="center"/>
    </xf>
    <xf numFmtId="169" fontId="115" fillId="33" borderId="107" xfId="40240" applyNumberFormat="true" applyFont="true" applyFill="true" applyBorder="true" applyAlignment="true">
      <alignment horizontal="center" vertical="center"/>
    </xf>
    <xf numFmtId="169" fontId="115" fillId="33" borderId="107" xfId="40252" applyNumberFormat="true" applyFont="true" applyFill="true" applyBorder="true" applyAlignment="true">
      <alignment horizontal="center" vertical="center"/>
    </xf>
    <xf numFmtId="0" fontId="151" fillId="33" borderId="107" xfId="45319" applyFont="true" applyFill="true" applyBorder="true" applyAlignment="true">
      <alignment horizontal="center" vertical="center" wrapText="true"/>
    </xf>
    <xf numFmtId="0" fontId="151" fillId="33" borderId="107" xfId="45325" applyFont="true" applyFill="true" applyBorder="true" applyAlignment="true">
      <alignment horizontal="center" vertical="center" wrapText="true"/>
    </xf>
    <xf numFmtId="168" fontId="150" fillId="33" borderId="107" xfId="45347" applyNumberFormat="true" applyFont="true" applyFill="true" applyBorder="true" applyAlignment="true">
      <alignment horizontal="center" vertical="center"/>
    </xf>
    <xf numFmtId="168" fontId="150" fillId="33" borderId="107" xfId="45351" applyNumberFormat="true" applyFont="true" applyFill="true" applyBorder="true" applyAlignment="true">
      <alignment horizontal="center" vertical="center"/>
    </xf>
    <xf numFmtId="168" fontId="150" fillId="33" borderId="107" xfId="45356" applyNumberFormat="true" applyFont="true" applyFill="true" applyBorder="true" applyAlignment="true">
      <alignment horizontal="center" vertical="center"/>
    </xf>
    <xf numFmtId="169" fontId="150" fillId="33" borderId="108" xfId="45337" applyNumberFormat="true" applyFont="true" applyFill="true" applyBorder="true" applyAlignment="true">
      <alignment horizontal="center" vertical="center"/>
    </xf>
    <xf numFmtId="169" fontId="181" fillId="33" borderId="106" xfId="45374" applyNumberFormat="true" applyFont="true" applyFill="true" applyBorder="true" applyAlignment="true">
      <alignment horizontal="center" vertical="center"/>
    </xf>
    <xf numFmtId="169" fontId="181" fillId="33" borderId="107" xfId="45380" applyNumberFormat="true" applyFont="true" applyFill="true" applyBorder="true" applyAlignment="true">
      <alignment horizontal="center" vertical="center"/>
    </xf>
    <xf numFmtId="169" fontId="181" fillId="33" borderId="107" xfId="45386" applyNumberFormat="true" applyFont="true" applyFill="true" applyBorder="true" applyAlignment="true">
      <alignment horizontal="center" vertical="center"/>
    </xf>
    <xf numFmtId="0" fontId="151" fillId="33" borderId="107" xfId="45362" applyFont="true" applyFill="true" applyBorder="true" applyAlignment="true">
      <alignment horizontal="center" vertical="center" wrapText="true"/>
    </xf>
    <xf numFmtId="0" fontId="151" fillId="33" borderId="107" xfId="45368" applyFont="true" applyFill="true" applyBorder="true" applyAlignment="true">
      <alignment horizontal="center" vertical="center" wrapText="true"/>
    </xf>
    <xf numFmtId="168" fontId="150" fillId="33" borderId="107" xfId="45390" applyNumberFormat="true" applyFont="true" applyFill="true" applyBorder="true" applyAlignment="true">
      <alignment horizontal="center" vertical="center"/>
    </xf>
    <xf numFmtId="168" fontId="150" fillId="33" borderId="107" xfId="45394" applyNumberFormat="true" applyFont="true" applyFill="true" applyBorder="true" applyAlignment="true">
      <alignment horizontal="center" vertical="center"/>
    </xf>
    <xf numFmtId="168" fontId="150" fillId="33" borderId="107" xfId="45398" applyNumberFormat="true" applyFont="true" applyFill="true" applyBorder="true" applyAlignment="true">
      <alignment horizontal="center" vertical="center"/>
    </xf>
    <xf numFmtId="169" fontId="181" fillId="0" borderId="10" xfId="40060" applyNumberFormat="true" applyFont="true" applyFill="true" applyBorder="true" applyAlignment="true">
      <alignment horizontal="center" vertical="center"/>
    </xf>
    <xf numFmtId="169" fontId="181" fillId="0" borderId="10" xfId="40072" applyNumberFormat="true" applyFont="true" applyFill="true" applyBorder="true" applyAlignment="true">
      <alignment horizontal="center" vertical="center"/>
    </xf>
    <xf numFmtId="169" fontId="181" fillId="0" borderId="10" xfId="40240" applyNumberFormat="true" applyFont="true" applyFill="true" applyBorder="true" applyAlignment="true">
      <alignment horizontal="center" vertical="center"/>
    </xf>
    <xf numFmtId="169" fontId="115" fillId="0" borderId="10" xfId="40240" applyNumberFormat="true" applyFont="true" applyFill="true" applyBorder="true" applyAlignment="true">
      <alignment horizontal="center" vertical="center"/>
    </xf>
    <xf numFmtId="169" fontId="115" fillId="0" borderId="10" xfId="40252" applyNumberFormat="true" applyFont="true" applyFill="true" applyBorder="true" applyAlignment="true">
      <alignment horizontal="center" vertical="center"/>
    </xf>
    <xf numFmtId="0" fontId="151" fillId="0" borderId="10" xfId="39982" applyFont="true" applyFill="true" applyBorder="true" applyAlignment="true">
      <alignment horizontal="center" vertical="center" wrapText="true"/>
    </xf>
    <xf numFmtId="168" fontId="181" fillId="0" borderId="10" xfId="39994" applyNumberFormat="true" applyFont="true" applyFill="true" applyBorder="true" applyAlignment="true">
      <alignment horizontal="center" vertical="center"/>
    </xf>
    <xf numFmtId="168" fontId="181" fillId="0" borderId="10" xfId="40006" applyNumberFormat="true" applyFont="true" applyFill="true" applyBorder="true" applyAlignment="true">
      <alignment horizontal="center" vertical="center"/>
    </xf>
    <xf numFmtId="168" fontId="181" fillId="0" borderId="10" xfId="40018" applyNumberFormat="true" applyFont="true" applyFill="true" applyBorder="true" applyAlignment="true">
      <alignment horizontal="center" vertical="center"/>
    </xf>
    <xf numFmtId="0" fontId="151" fillId="0" borderId="10" xfId="40042" applyFont="true" applyFill="true" applyBorder="true" applyAlignment="true">
      <alignment horizontal="center" vertical="center" wrapText="true"/>
    </xf>
    <xf numFmtId="168" fontId="181" fillId="0" borderId="10" xfId="40054" applyNumberFormat="true" applyFont="true" applyFill="true" applyBorder="true" applyAlignment="true">
      <alignment horizontal="center" vertical="center"/>
    </xf>
    <xf numFmtId="168" fontId="181" fillId="0" borderId="10" xfId="40066" applyNumberFormat="true" applyFont="true" applyFill="true" applyBorder="true" applyAlignment="true">
      <alignment horizontal="center" vertical="center"/>
    </xf>
    <xf numFmtId="168" fontId="181" fillId="0" borderId="10" xfId="40078" applyNumberFormat="true" applyFont="true" applyFill="true" applyBorder="true" applyAlignment="true">
      <alignment horizontal="center" vertical="center"/>
    </xf>
    <xf numFmtId="0" fontId="151" fillId="0" borderId="10" xfId="40102" applyFont="true" applyFill="true" applyBorder="true" applyAlignment="true">
      <alignment horizontal="center" vertical="center" wrapText="true"/>
    </xf>
    <xf numFmtId="168" fontId="150" fillId="0" borderId="10" xfId="40114" applyNumberFormat="true" applyFont="true" applyFill="true" applyBorder="true" applyAlignment="true">
      <alignment horizontal="center" vertical="center"/>
    </xf>
    <xf numFmtId="168" fontId="150" fillId="0" borderId="10" xfId="40126" applyNumberFormat="true" applyFont="true" applyFill="true" applyBorder="true" applyAlignment="true">
      <alignment horizontal="center" vertical="center"/>
    </xf>
    <xf numFmtId="0" fontId="151" fillId="0" borderId="10" xfId="40162" applyFont="true" applyFill="true" applyBorder="true" applyAlignment="true">
      <alignment horizontal="center" vertical="center" wrapText="true"/>
    </xf>
    <xf numFmtId="168" fontId="115" fillId="0" borderId="10" xfId="40174" applyNumberFormat="true" applyFont="true" applyFill="true" applyBorder="true" applyAlignment="true">
      <alignment horizontal="center" vertical="center"/>
    </xf>
    <xf numFmtId="168" fontId="181" fillId="0" borderId="10" xfId="40174" applyNumberFormat="true" applyFont="true" applyFill="true" applyBorder="true" applyAlignment="true">
      <alignment horizontal="center" vertical="center"/>
    </xf>
    <xf numFmtId="168" fontId="115" fillId="0" borderId="10" xfId="40186" applyNumberFormat="true" applyFont="true" applyFill="true" applyBorder="true" applyAlignment="true">
      <alignment horizontal="center" vertical="center"/>
    </xf>
    <xf numFmtId="168" fontId="181" fillId="0" borderId="10" xfId="40186" applyNumberFormat="true" applyFont="true" applyFill="true" applyBorder="true" applyAlignment="true">
      <alignment horizontal="center" vertical="center"/>
    </xf>
    <xf numFmtId="168" fontId="181" fillId="0" borderId="10" xfId="40198" applyNumberFormat="true" applyFont="true" applyFill="true" applyBorder="true" applyAlignment="true">
      <alignment horizontal="center" vertical="center"/>
    </xf>
    <xf numFmtId="0" fontId="151" fillId="0" borderId="10" xfId="40222" applyFont="true" applyFill="true" applyBorder="true" applyAlignment="true">
      <alignment horizontal="center" vertical="center" wrapText="true"/>
    </xf>
    <xf numFmtId="168" fontId="181" fillId="0" borderId="10" xfId="40234" applyNumberFormat="true" applyFont="true" applyFill="true" applyBorder="true" applyAlignment="true">
      <alignment horizontal="center" vertical="center"/>
    </xf>
    <xf numFmtId="168" fontId="181" fillId="0" borderId="10" xfId="40246" applyNumberFormat="true" applyFont="true" applyFill="true" applyBorder="true" applyAlignment="true">
      <alignment horizontal="center" vertical="center"/>
    </xf>
    <xf numFmtId="168" fontId="181" fillId="0" borderId="10" xfId="40258" applyNumberFormat="true" applyFont="true" applyFill="true" applyBorder="true" applyAlignment="true">
      <alignment horizontal="center" vertical="center"/>
    </xf>
    <xf numFmtId="168" fontId="150" fillId="0" borderId="10" xfId="40246" applyNumberFormat="true" applyFont="true" applyFill="true" applyBorder="true" applyAlignment="true">
      <alignment horizontal="center" vertical="center"/>
    </xf>
    <xf numFmtId="0" fontId="151" fillId="0" borderId="10" xfId="40282" applyFont="true" applyFill="true" applyBorder="true" applyAlignment="true">
      <alignment horizontal="center" vertical="center" wrapText="true"/>
    </xf>
    <xf numFmtId="168" fontId="115" fillId="0" borderId="10" xfId="40294" applyNumberFormat="true" applyFont="true" applyFill="true" applyBorder="true" applyAlignment="true">
      <alignment horizontal="center" vertical="center"/>
    </xf>
    <xf numFmtId="168" fontId="181" fillId="0" borderId="10" xfId="40294" applyNumberFormat="true" applyFont="true" applyFill="true" applyBorder="true" applyAlignment="true">
      <alignment horizontal="center" vertical="center"/>
    </xf>
    <xf numFmtId="168" fontId="115" fillId="0" borderId="10" xfId="40306" applyNumberFormat="true" applyFont="true" applyFill="true" applyBorder="true" applyAlignment="true">
      <alignment horizontal="center" vertical="center"/>
    </xf>
    <xf numFmtId="168" fontId="181" fillId="0" borderId="10" xfId="40306" applyNumberFormat="true" applyFont="true" applyFill="true" applyBorder="true" applyAlignment="true">
      <alignment horizontal="center" vertical="center"/>
    </xf>
    <xf numFmtId="168" fontId="150" fillId="0" borderId="10" xfId="40306" applyNumberFormat="true" applyFont="true" applyFill="true" applyBorder="true" applyAlignment="true">
      <alignment horizontal="center" vertical="center"/>
    </xf>
    <xf numFmtId="0" fontId="151" fillId="0" borderId="10" xfId="40342" applyFont="true" applyFill="true" applyBorder="true" applyAlignment="true">
      <alignment horizontal="center" vertical="center" wrapText="true"/>
    </xf>
    <xf numFmtId="168" fontId="181" fillId="0" borderId="10" xfId="40536" applyNumberFormat="true" applyFont="true" applyFill="true" applyBorder="true" applyAlignment="true">
      <alignment horizontal="center" vertical="center"/>
    </xf>
    <xf numFmtId="168" fontId="181" fillId="0" borderId="10" xfId="40542" applyNumberFormat="true" applyFont="true" applyFill="true" applyBorder="true" applyAlignment="true">
      <alignment horizontal="center" vertical="center"/>
    </xf>
    <xf numFmtId="168" fontId="181" fillId="0" borderId="10" xfId="40539" applyNumberFormat="true" applyFont="true" applyFill="true" applyBorder="true" applyAlignment="true">
      <alignment horizontal="center" vertical="center"/>
    </xf>
    <xf numFmtId="168" fontId="181" fillId="0" borderId="10" xfId="40548" applyNumberFormat="true" applyFont="true" applyFill="true" applyBorder="true" applyAlignment="true">
      <alignment horizontal="center" vertical="center"/>
    </xf>
    <xf numFmtId="0" fontId="151" fillId="0" borderId="10" xfId="40410" applyFont="true" applyFill="true" applyBorder="true" applyAlignment="true">
      <alignment horizontal="center" vertical="center" wrapText="true"/>
    </xf>
    <xf numFmtId="168" fontId="181" fillId="0" borderId="10" xfId="40422" applyNumberFormat="true" applyFont="true" applyFill="true" applyBorder="true" applyAlignment="true">
      <alignment horizontal="center" vertical="center"/>
    </xf>
    <xf numFmtId="168" fontId="181" fillId="0" borderId="10" xfId="40434" applyNumberFormat="true" applyFont="true" applyFill="true" applyBorder="true" applyAlignment="true">
      <alignment horizontal="center" vertical="center"/>
    </xf>
    <xf numFmtId="168" fontId="181" fillId="0" borderId="10" xfId="40446" applyNumberFormat="true" applyFont="true" applyFill="true" applyBorder="true" applyAlignment="true">
      <alignment horizontal="center" vertical="center"/>
    </xf>
    <xf numFmtId="0" fontId="181" fillId="3" borderId="10" xfId="45472" applyFont="true" applyBorder="true" applyAlignment="true">
      <alignment horizontal="center" vertical="center"/>
    </xf>
    <xf numFmtId="0" fontId="181" fillId="3" borderId="10" xfId="45502" applyFont="true" applyBorder="true" applyAlignment="true">
      <alignment horizontal="center" vertical="center"/>
    </xf>
    <xf numFmtId="0" fontId="181" fillId="3" borderId="10" xfId="45528" applyFont="true" applyBorder="true" applyAlignment="true">
      <alignment horizontal="center" vertical="center"/>
    </xf>
    <xf numFmtId="0" fontId="181" fillId="3" borderId="10" xfId="45558" applyFont="true" applyBorder="true" applyAlignment="true">
      <alignment horizontal="center" vertical="center"/>
    </xf>
    <xf numFmtId="0" fontId="181" fillId="3" borderId="10" xfId="45588" applyFont="true" applyBorder="true" applyAlignment="true">
      <alignment horizontal="center" vertical="center"/>
    </xf>
    <xf numFmtId="0" fontId="181" fillId="3" borderId="10" xfId="45631" applyFont="true" applyBorder="true" applyAlignment="true">
      <alignment horizontal="center" vertical="center"/>
    </xf>
    <xf numFmtId="0" fontId="151" fillId="3" borderId="10" xfId="45471" applyFont="true" applyBorder="true" applyAlignment="true">
      <alignment horizontal="center" vertical="center"/>
    </xf>
    <xf numFmtId="0" fontId="151" fillId="3" borderId="10" xfId="45473" applyFont="true" applyBorder="true" applyAlignment="true">
      <alignment horizontal="center" vertical="center"/>
    </xf>
    <xf numFmtId="0" fontId="151" fillId="3" borderId="10" xfId="45501" applyFont="true" applyBorder="true" applyAlignment="true">
      <alignment horizontal="center" vertical="center"/>
    </xf>
    <xf numFmtId="0" fontId="151" fillId="3" borderId="10" xfId="45503" applyFont="true" applyBorder="true" applyAlignment="true">
      <alignment horizontal="center" vertical="center"/>
    </xf>
    <xf numFmtId="0" fontId="151" fillId="3" borderId="10" xfId="45527" applyFont="true" applyBorder="true" applyAlignment="true">
      <alignment horizontal="center" vertical="center"/>
    </xf>
    <xf numFmtId="0" fontId="151" fillId="3" borderId="10" xfId="45529" applyFont="true" applyBorder="true" applyAlignment="true">
      <alignment horizontal="center" vertical="center"/>
    </xf>
    <xf numFmtId="0" fontId="151" fillId="3" borderId="10" xfId="45557" applyFont="true" applyBorder="true" applyAlignment="true">
      <alignment horizontal="center" vertical="center"/>
    </xf>
    <xf numFmtId="0" fontId="151" fillId="3" borderId="10" xfId="45559" applyFont="true" applyBorder="true" applyAlignment="true">
      <alignment horizontal="center" vertical="center"/>
    </xf>
    <xf numFmtId="0" fontId="151" fillId="3" borderId="10" xfId="45587" applyFont="true" applyBorder="true" applyAlignment="true">
      <alignment horizontal="center" vertical="center"/>
    </xf>
    <xf numFmtId="0" fontId="151" fillId="3" borderId="10" xfId="45589" applyFont="true" applyBorder="true" applyAlignment="true">
      <alignment horizontal="center" vertical="center"/>
    </xf>
    <xf numFmtId="0" fontId="151" fillId="3" borderId="10" xfId="45630" applyFont="true" applyBorder="true" applyAlignment="true">
      <alignment horizontal="center" vertical="center"/>
    </xf>
    <xf numFmtId="0" fontId="151" fillId="3" borderId="10" xfId="45632" applyFont="true" applyBorder="true" applyAlignment="true">
      <alignment horizontal="center" vertical="center"/>
    </xf>
    <xf numFmtId="169" fontId="150" fillId="33" borderId="106" xfId="45485" applyNumberFormat="true" applyFont="true" applyFill="true" applyBorder="true" applyAlignment="true">
      <alignment horizontal="center" vertical="center"/>
    </xf>
    <xf numFmtId="169" fontId="150" fillId="33" borderId="107" xfId="45491" applyNumberFormat="true" applyFont="true" applyFill="true" applyBorder="true" applyAlignment="true">
      <alignment horizontal="center" vertical="center"/>
    </xf>
    <xf numFmtId="169" fontId="150" fillId="33" borderId="108" xfId="45497" applyNumberFormat="true" applyFont="true" applyFill="true" applyBorder="true" applyAlignment="true">
      <alignment horizontal="center" vertical="center"/>
    </xf>
    <xf numFmtId="169" fontId="150" fillId="33" borderId="106" xfId="45521" applyNumberFormat="true" applyFont="true" applyFill="true" applyBorder="true" applyAlignment="true">
      <alignment horizontal="center" vertical="center"/>
    </xf>
    <xf numFmtId="169" fontId="150" fillId="33" borderId="107" xfId="45521" applyNumberFormat="true" applyFont="true" applyFill="true" applyBorder="true" applyAlignment="true">
      <alignment horizontal="center" vertical="center"/>
    </xf>
    <xf numFmtId="169" fontId="150" fillId="33" borderId="107" xfId="45515" applyNumberFormat="true" applyFont="true" applyFill="true" applyBorder="true" applyAlignment="true">
      <alignment horizontal="center" vertical="center"/>
    </xf>
    <xf numFmtId="169" fontId="150" fillId="33" borderId="106" xfId="45541" applyNumberFormat="true" applyFont="true" applyFill="true" applyBorder="true" applyAlignment="true">
      <alignment horizontal="center" vertical="center"/>
    </xf>
    <xf numFmtId="169" fontId="150" fillId="33" borderId="107" xfId="45547" applyNumberFormat="true" applyFont="true" applyFill="true" applyBorder="true" applyAlignment="true">
      <alignment horizontal="center" vertical="center"/>
    </xf>
    <xf numFmtId="169" fontId="150" fillId="33" borderId="107" xfId="45553" applyNumberFormat="true" applyFont="true" applyFill="true" applyBorder="true" applyAlignment="true">
      <alignment horizontal="center" vertical="center"/>
    </xf>
    <xf numFmtId="169" fontId="150" fillId="33" borderId="106" xfId="45571" applyNumberFormat="true" applyFont="true" applyFill="true" applyBorder="true" applyAlignment="true">
      <alignment horizontal="center" vertical="center"/>
    </xf>
    <xf numFmtId="169" fontId="150" fillId="33" borderId="107" xfId="45577" applyNumberFormat="true" applyFont="true" applyFill="true" applyBorder="true" applyAlignment="true">
      <alignment horizontal="center" vertical="center"/>
    </xf>
    <xf numFmtId="169" fontId="150" fillId="33" borderId="108" xfId="45583" applyNumberFormat="true" applyFont="true" applyFill="true" applyBorder="true" applyAlignment="true">
      <alignment horizontal="center" vertical="center"/>
    </xf>
    <xf numFmtId="169" fontId="150" fillId="33" borderId="106" xfId="45601" applyNumberFormat="true" applyFont="true" applyFill="true" applyBorder="true" applyAlignment="true">
      <alignment horizontal="center" vertical="center"/>
    </xf>
    <xf numFmtId="169" fontId="150" fillId="33" borderId="107" xfId="45607" applyNumberFormat="true" applyFont="true" applyFill="true" applyBorder="true" applyAlignment="true">
      <alignment horizontal="center" vertical="center"/>
    </xf>
    <xf numFmtId="0" fontId="151" fillId="33" borderId="107" xfId="45589" applyFont="true" applyFill="true" applyBorder="true" applyAlignment="true">
      <alignment horizontal="center" vertical="center" wrapText="true"/>
    </xf>
    <xf numFmtId="0" fontId="151" fillId="33" borderId="107" xfId="45595" applyFont="true" applyFill="true" applyBorder="true" applyAlignment="true">
      <alignment horizontal="center" vertical="center" wrapText="true"/>
    </xf>
    <xf numFmtId="168" fontId="150" fillId="33" borderId="107" xfId="45617" applyNumberFormat="true" applyFont="true" applyFill="true" applyBorder="true" applyAlignment="true">
      <alignment horizontal="center" vertical="center"/>
    </xf>
    <xf numFmtId="168" fontId="150" fillId="33" borderId="107" xfId="45621" applyNumberFormat="true" applyFont="true" applyFill="true" applyBorder="true" applyAlignment="true">
      <alignment horizontal="center" vertical="center"/>
    </xf>
    <xf numFmtId="168" fontId="150" fillId="33" borderId="107" xfId="45626" applyNumberFormat="true" applyFont="true" applyFill="true" applyBorder="true" applyAlignment="true">
      <alignment horizontal="center" vertical="center"/>
    </xf>
    <xf numFmtId="169" fontId="150" fillId="33" borderId="108" xfId="45607" applyNumberFormat="true" applyFont="true" applyFill="true" applyBorder="true" applyAlignment="true">
      <alignment horizontal="center" vertical="center"/>
    </xf>
    <xf numFmtId="169" fontId="150" fillId="33" borderId="106" xfId="45644" applyNumberFormat="true" applyFont="true" applyFill="true" applyBorder="true" applyAlignment="true">
      <alignment horizontal="center" vertical="center"/>
    </xf>
    <xf numFmtId="169" fontId="150" fillId="33" borderId="107" xfId="45650" applyNumberFormat="true" applyFont="true" applyFill="true" applyBorder="true" applyAlignment="true">
      <alignment horizontal="center" vertical="center"/>
    </xf>
    <xf numFmtId="169" fontId="150" fillId="33" borderId="107" xfId="45656" applyNumberFormat="true" applyFont="true" applyFill="true" applyBorder="true" applyAlignment="true">
      <alignment horizontal="center" vertical="center"/>
    </xf>
    <xf numFmtId="0" fontId="151" fillId="33" borderId="107" xfId="45632" applyFont="true" applyFill="true" applyBorder="true" applyAlignment="true">
      <alignment horizontal="center" vertical="center" wrapText="true"/>
    </xf>
    <xf numFmtId="0" fontId="151" fillId="33" borderId="107" xfId="45638" applyFont="true" applyFill="true" applyBorder="true" applyAlignment="true">
      <alignment horizontal="center" vertical="center" wrapText="true"/>
    </xf>
    <xf numFmtId="168" fontId="150" fillId="33" borderId="107" xfId="45660" applyNumberFormat="true" applyFont="true" applyFill="true" applyBorder="true" applyAlignment="true">
      <alignment horizontal="center" vertical="center"/>
    </xf>
    <xf numFmtId="168" fontId="150" fillId="33" borderId="107" xfId="45664" applyNumberFormat="true" applyFont="true" applyFill="true" applyBorder="true" applyAlignment="true">
      <alignment horizontal="center" vertical="center"/>
    </xf>
    <xf numFmtId="168" fontId="150" fillId="33" borderId="107" xfId="45668" applyNumberFormat="true" applyFont="true" applyFill="true" applyBorder="true" applyAlignment="true">
      <alignment horizontal="center" vertical="center"/>
    </xf>
    <xf numFmtId="0" fontId="181" fillId="3" borderId="10" xfId="45766" applyFont="true" applyBorder="true" applyAlignment="true">
      <alignment horizontal="center" vertical="center"/>
    </xf>
    <xf numFmtId="0" fontId="181" fillId="3" borderId="10" xfId="45796" applyFont="true" applyBorder="true" applyAlignment="true">
      <alignment horizontal="center" vertical="center"/>
    </xf>
    <xf numFmtId="0" fontId="181" fillId="3" borderId="10" xfId="45826" applyFont="true" applyBorder="true" applyAlignment="true">
      <alignment horizontal="center" vertical="center"/>
    </xf>
    <xf numFmtId="0" fontId="181" fillId="3" borderId="10" xfId="45856" applyFont="true" applyBorder="true" applyAlignment="true">
      <alignment horizontal="center" vertical="center"/>
    </xf>
    <xf numFmtId="0" fontId="181" fillId="3" borderId="10" xfId="45886" applyFont="true" applyBorder="true" applyAlignment="true">
      <alignment horizontal="center" vertical="center"/>
    </xf>
    <xf numFmtId="0" fontId="181" fillId="3" borderId="10" xfId="45929" applyFont="true" applyBorder="true" applyAlignment="true">
      <alignment horizontal="center" vertical="center"/>
    </xf>
    <xf numFmtId="0" fontId="151" fillId="3" borderId="10" xfId="45765" applyFont="true" applyBorder="true" applyAlignment="true">
      <alignment horizontal="center" vertical="center"/>
    </xf>
    <xf numFmtId="0" fontId="151" fillId="3" borderId="10" xfId="45767" applyFont="true" applyBorder="true" applyAlignment="true">
      <alignment horizontal="center" vertical="center"/>
    </xf>
    <xf numFmtId="0" fontId="151" fillId="3" borderId="10" xfId="45795" applyFont="true" applyBorder="true" applyAlignment="true">
      <alignment horizontal="center" vertical="center"/>
    </xf>
    <xf numFmtId="0" fontId="151" fillId="3" borderId="10" xfId="45797" applyFont="true" applyBorder="true" applyAlignment="true">
      <alignment horizontal="center" vertical="center"/>
    </xf>
    <xf numFmtId="0" fontId="151" fillId="3" borderId="10" xfId="45825" applyFont="true" applyBorder="true" applyAlignment="true">
      <alignment horizontal="center" vertical="center"/>
    </xf>
    <xf numFmtId="0" fontId="151" fillId="3" borderId="10" xfId="45827" applyFont="true" applyBorder="true" applyAlignment="true">
      <alignment horizontal="center" vertical="center"/>
    </xf>
    <xf numFmtId="0" fontId="151" fillId="3" borderId="10" xfId="45855" applyFont="true" applyBorder="true" applyAlignment="true">
      <alignment horizontal="center" vertical="center"/>
    </xf>
    <xf numFmtId="0" fontId="151" fillId="3" borderId="10" xfId="45857" applyFont="true" applyBorder="true" applyAlignment="true">
      <alignment horizontal="center" vertical="center"/>
    </xf>
    <xf numFmtId="0" fontId="151" fillId="3" borderId="10" xfId="45885" applyFont="true" applyBorder="true" applyAlignment="true">
      <alignment horizontal="center" vertical="center"/>
    </xf>
    <xf numFmtId="0" fontId="151" fillId="3" borderId="10" xfId="45887" applyFont="true" applyBorder="true" applyAlignment="true">
      <alignment horizontal="center" vertical="center"/>
    </xf>
    <xf numFmtId="0" fontId="151" fillId="3" borderId="10" xfId="45928" applyFont="true" applyBorder="true" applyAlignment="true">
      <alignment horizontal="center" vertical="center"/>
    </xf>
    <xf numFmtId="0" fontId="151" fillId="3" borderId="10" xfId="45930" applyFont="true" applyBorder="true" applyAlignment="true">
      <alignment horizontal="center" vertical="center"/>
    </xf>
    <xf numFmtId="169" fontId="150" fillId="33" borderId="106" xfId="45779" applyNumberFormat="true" applyFont="true" applyFill="true" applyBorder="true" applyAlignment="true">
      <alignment horizontal="center" vertical="center"/>
    </xf>
    <xf numFmtId="169" fontId="150" fillId="33" borderId="107" xfId="45785" applyNumberFormat="true" applyFont="true" applyFill="true" applyBorder="true" applyAlignment="true">
      <alignment horizontal="center" vertical="center"/>
    </xf>
    <xf numFmtId="169" fontId="150" fillId="33" borderId="108" xfId="45791" applyNumberFormat="true" applyFont="true" applyFill="true" applyBorder="true" applyAlignment="true">
      <alignment horizontal="center" vertical="center"/>
    </xf>
    <xf numFmtId="169" fontId="150" fillId="33" borderId="106" xfId="45815" applyNumberFormat="true" applyFont="true" applyFill="true" applyBorder="true" applyAlignment="true">
      <alignment horizontal="center" vertical="center"/>
    </xf>
    <xf numFmtId="169" fontId="150" fillId="33" borderId="107" xfId="45815" applyNumberFormat="true" applyFont="true" applyFill="true" applyBorder="true" applyAlignment="true">
      <alignment horizontal="center" vertical="center"/>
    </xf>
    <xf numFmtId="169" fontId="150" fillId="33" borderId="107" xfId="45809" applyNumberFormat="true" applyFont="true" applyFill="true" applyBorder="true" applyAlignment="true">
      <alignment horizontal="center" vertical="center"/>
    </xf>
    <xf numFmtId="169" fontId="181" fillId="33" borderId="107" xfId="45815" applyNumberFormat="true" applyFont="true" applyFill="true" applyBorder="true" applyAlignment="true">
      <alignment horizontal="center" vertical="center"/>
    </xf>
    <xf numFmtId="169" fontId="150" fillId="33" borderId="106" xfId="45839" applyNumberFormat="true" applyFont="true" applyFill="true" applyBorder="true" applyAlignment="true">
      <alignment horizontal="center" vertical="center"/>
    </xf>
    <xf numFmtId="169" fontId="150" fillId="33" borderId="107" xfId="45845" applyNumberFormat="true" applyFont="true" applyFill="true" applyBorder="true" applyAlignment="true">
      <alignment horizontal="center" vertical="center"/>
    </xf>
    <xf numFmtId="169" fontId="150" fillId="33" borderId="107" xfId="45851" applyNumberFormat="true" applyFont="true" applyFill="true" applyBorder="true" applyAlignment="true">
      <alignment horizontal="center" vertical="center"/>
    </xf>
    <xf numFmtId="169" fontId="150" fillId="33" borderId="106" xfId="45869" applyNumberFormat="true" applyFont="true" applyFill="true" applyBorder="true" applyAlignment="true">
      <alignment horizontal="center" vertical="center"/>
    </xf>
    <xf numFmtId="169" fontId="150" fillId="33" borderId="107" xfId="45875" applyNumberFormat="true" applyFont="true" applyFill="true" applyBorder="true" applyAlignment="true">
      <alignment horizontal="center" vertical="center"/>
    </xf>
    <xf numFmtId="169" fontId="150" fillId="33" borderId="108" xfId="45881" applyNumberFormat="true" applyFont="true" applyFill="true" applyBorder="true" applyAlignment="true">
      <alignment horizontal="center" vertical="center"/>
    </xf>
    <xf numFmtId="169" fontId="150" fillId="33" borderId="106" xfId="45899" applyNumberFormat="true" applyFont="true" applyFill="true" applyBorder="true" applyAlignment="true">
      <alignment horizontal="center" vertical="center"/>
    </xf>
    <xf numFmtId="169" fontId="150" fillId="33" borderId="107" xfId="45905" applyNumberFormat="true" applyFont="true" applyFill="true" applyBorder="true" applyAlignment="true">
      <alignment horizontal="center" vertical="center"/>
    </xf>
    <xf numFmtId="0" fontId="151" fillId="33" borderId="107" xfId="45887" applyFont="true" applyFill="true" applyBorder="true" applyAlignment="true">
      <alignment horizontal="center" vertical="center" wrapText="true"/>
    </xf>
    <xf numFmtId="0" fontId="151" fillId="33" borderId="107" xfId="45893" applyFont="true" applyFill="true" applyBorder="true" applyAlignment="true">
      <alignment horizontal="center" vertical="center" wrapText="true"/>
    </xf>
    <xf numFmtId="168" fontId="150" fillId="33" borderId="107" xfId="45915" applyNumberFormat="true" applyFont="true" applyFill="true" applyBorder="true" applyAlignment="true">
      <alignment horizontal="center" vertical="center"/>
    </xf>
    <xf numFmtId="168" fontId="150" fillId="33" borderId="107" xfId="45919" applyNumberFormat="true" applyFont="true" applyFill="true" applyBorder="true" applyAlignment="true">
      <alignment horizontal="center" vertical="center"/>
    </xf>
    <xf numFmtId="168" fontId="150" fillId="33" borderId="107" xfId="45924" applyNumberFormat="true" applyFont="true" applyFill="true" applyBorder="true" applyAlignment="true">
      <alignment horizontal="center" vertical="center"/>
    </xf>
    <xf numFmtId="169" fontId="150" fillId="33" borderId="108" xfId="45905" applyNumberFormat="true" applyFont="true" applyFill="true" applyBorder="true" applyAlignment="true">
      <alignment horizontal="center" vertical="center"/>
    </xf>
    <xf numFmtId="169" fontId="150" fillId="33" borderId="107" xfId="45945" applyNumberFormat="true" applyFont="true" applyFill="true" applyBorder="true" applyAlignment="true">
      <alignment horizontal="center" vertical="center"/>
    </xf>
    <xf numFmtId="169" fontId="150" fillId="33" borderId="107" xfId="45951" applyNumberFormat="true" applyFont="true" applyFill="true" applyBorder="true" applyAlignment="true">
      <alignment horizontal="center" vertical="center"/>
    </xf>
    <xf numFmtId="0" fontId="151" fillId="33" borderId="107" xfId="45930" applyFont="true" applyFill="true" applyBorder="true" applyAlignment="true">
      <alignment horizontal="center" vertical="center" wrapText="true"/>
    </xf>
    <xf numFmtId="0" fontId="151" fillId="33" borderId="107" xfId="45936" applyFont="true" applyFill="true" applyBorder="true" applyAlignment="true">
      <alignment horizontal="center" vertical="center" wrapText="true"/>
    </xf>
    <xf numFmtId="168" fontId="150" fillId="33" borderId="107" xfId="45955" applyNumberFormat="true" applyFont="true" applyFill="true" applyBorder="true" applyAlignment="true">
      <alignment horizontal="center" vertical="center"/>
    </xf>
    <xf numFmtId="168" fontId="150" fillId="33" borderId="107" xfId="45959" applyNumberFormat="true" applyFont="true" applyFill="true" applyBorder="true" applyAlignment="true">
      <alignment horizontal="center" vertical="center"/>
    </xf>
    <xf numFmtId="168" fontId="150" fillId="33" borderId="107" xfId="45963" applyNumberFormat="true" applyFont="true" applyFill="true" applyBorder="true" applyAlignment="true">
      <alignment horizontal="center" vertical="center"/>
    </xf>
    <xf numFmtId="169" fontId="150" fillId="33" borderId="107" xfId="44947" applyNumberFormat="true" applyFont="true" applyFill="true" applyBorder="true" applyAlignment="true">
      <alignment horizontal="center" vertical="center"/>
    </xf>
    <xf numFmtId="169" fontId="150" fillId="33" borderId="108" xfId="44953" applyNumberFormat="true" applyFont="true" applyFill="true" applyBorder="true" applyAlignment="true">
      <alignment horizontal="center" vertical="center"/>
    </xf>
    <xf numFmtId="169" fontId="150" fillId="33" borderId="106" xfId="44977" applyNumberFormat="true" applyFont="true" applyFill="true" applyBorder="true" applyAlignment="true">
      <alignment horizontal="center" vertical="center"/>
    </xf>
    <xf numFmtId="169" fontId="150" fillId="33" borderId="107" xfId="44977" applyNumberFormat="true" applyFont="true" applyFill="true" applyBorder="true" applyAlignment="true">
      <alignment horizontal="center" vertical="center"/>
    </xf>
    <xf numFmtId="169" fontId="150" fillId="33" borderId="107" xfId="44971" applyNumberFormat="true" applyFont="true" applyFill="true" applyBorder="true" applyAlignment="true">
      <alignment horizontal="center" vertical="center"/>
    </xf>
    <xf numFmtId="169" fontId="181" fillId="33" borderId="107" xfId="44977" applyNumberFormat="true" applyFont="true" applyFill="true" applyBorder="true" applyAlignment="true">
      <alignment horizontal="center" vertical="center"/>
    </xf>
    <xf numFmtId="169" fontId="150" fillId="33" borderId="106" xfId="45001" applyNumberFormat="true" applyFont="true" applyFill="true" applyBorder="true" applyAlignment="true">
      <alignment horizontal="center" vertical="center"/>
    </xf>
    <xf numFmtId="169" fontId="150" fillId="33" borderId="107" xfId="45007" applyNumberFormat="true" applyFont="true" applyFill="true" applyBorder="true" applyAlignment="true">
      <alignment horizontal="center" vertical="center"/>
    </xf>
    <xf numFmtId="169" fontId="150" fillId="33" borderId="107" xfId="45013" applyNumberFormat="true" applyFont="true" applyFill="true" applyBorder="true" applyAlignment="true">
      <alignment horizontal="center" vertical="center"/>
    </xf>
    <xf numFmtId="169" fontId="150" fillId="33" borderId="107" xfId="45034" applyNumberFormat="true" applyFont="true" applyFill="true" applyBorder="true" applyAlignment="true">
      <alignment horizontal="center" vertical="center"/>
    </xf>
    <xf numFmtId="169" fontId="150" fillId="33" borderId="108" xfId="45040" applyNumberFormat="true" applyFont="true" applyFill="true" applyBorder="true" applyAlignment="true">
      <alignment horizontal="center" vertical="center"/>
    </xf>
    <xf numFmtId="169" fontId="150" fillId="33" borderId="106" xfId="45058" applyNumberFormat="true" applyFont="true" applyFill="true" applyBorder="true" applyAlignment="true">
      <alignment horizontal="center" vertical="center"/>
    </xf>
    <xf numFmtId="169" fontId="150" fillId="33" borderId="107" xfId="45064" applyNumberFormat="true" applyFont="true" applyFill="true" applyBorder="true" applyAlignment="true">
      <alignment horizontal="center" vertical="center"/>
    </xf>
    <xf numFmtId="0" fontId="151" fillId="33" borderId="107" xfId="45046" applyFont="true" applyFill="true" applyBorder="true" applyAlignment="true">
      <alignment horizontal="center" vertical="center" wrapText="true"/>
    </xf>
    <xf numFmtId="0" fontId="151" fillId="33" borderId="107" xfId="45052" applyFont="true" applyFill="true" applyBorder="true" applyAlignment="true">
      <alignment horizontal="center" vertical="center" wrapText="true"/>
    </xf>
    <xf numFmtId="168" fontId="150" fillId="33" borderId="107" xfId="45074" applyNumberFormat="true" applyFont="true" applyFill="true" applyBorder="true" applyAlignment="true">
      <alignment horizontal="center" vertical="center"/>
    </xf>
    <xf numFmtId="168" fontId="150" fillId="33" borderId="107" xfId="45078" applyNumberFormat="true" applyFont="true" applyFill="true" applyBorder="true" applyAlignment="true">
      <alignment horizontal="center" vertical="center"/>
    </xf>
    <xf numFmtId="168" fontId="150" fillId="33" borderId="107" xfId="45082" applyNumberFormat="true" applyFont="true" applyFill="true" applyBorder="true" applyAlignment="true">
      <alignment horizontal="center" vertical="center"/>
    </xf>
    <xf numFmtId="169" fontId="150" fillId="33" borderId="108" xfId="45064" applyNumberFormat="true" applyFont="true" applyFill="true" applyBorder="true" applyAlignment="true">
      <alignment horizontal="center" vertical="center"/>
    </xf>
    <xf numFmtId="169" fontId="181" fillId="33" borderId="106" xfId="45100" applyNumberFormat="true" applyFont="true" applyFill="true" applyBorder="true" applyAlignment="true">
      <alignment horizontal="center" vertical="center"/>
    </xf>
    <xf numFmtId="169" fontId="181" fillId="33" borderId="107" xfId="45106" applyNumberFormat="true" applyFont="true" applyFill="true" applyBorder="true" applyAlignment="true">
      <alignment horizontal="center" vertical="center"/>
    </xf>
    <xf numFmtId="169" fontId="181" fillId="33" borderId="107" xfId="45112" applyNumberFormat="true" applyFont="true" applyFill="true" applyBorder="true" applyAlignment="true">
      <alignment horizontal="center" vertical="center"/>
    </xf>
    <xf numFmtId="0" fontId="151" fillId="33" borderId="107" xfId="45088" applyFont="true" applyFill="true" applyBorder="true" applyAlignment="true">
      <alignment horizontal="center" vertical="center" wrapText="true"/>
    </xf>
    <xf numFmtId="0" fontId="151" fillId="33" borderId="107" xfId="45094" applyFont="true" applyFill="true" applyBorder="true" applyAlignment="true">
      <alignment horizontal="center" vertical="center" wrapText="true"/>
    </xf>
    <xf numFmtId="168" fontId="150" fillId="33" borderId="107" xfId="45116" applyNumberFormat="true" applyFont="true" applyFill="true" applyBorder="true" applyAlignment="true">
      <alignment horizontal="center" vertical="center"/>
    </xf>
    <xf numFmtId="168" fontId="150" fillId="33" borderId="107" xfId="45120" applyNumberFormat="true" applyFont="true" applyFill="true" applyBorder="true" applyAlignment="true">
      <alignment horizontal="center" vertical="center"/>
    </xf>
    <xf numFmtId="168" fontId="150" fillId="33" borderId="107" xfId="45124" applyNumberFormat="true" applyFont="true" applyFill="true" applyBorder="true" applyAlignment="true">
      <alignment horizontal="center" vertical="center"/>
    </xf>
    <xf numFmtId="169" fontId="181" fillId="0" borderId="10" xfId="40058" applyNumberFormat="true" applyFont="true" applyFill="true" applyBorder="true" applyAlignment="true">
      <alignment horizontal="center" vertical="center"/>
    </xf>
    <xf numFmtId="169" fontId="181" fillId="0" borderId="10" xfId="40238" applyNumberFormat="true" applyFont="true" applyFill="true" applyBorder="true" applyAlignment="true">
      <alignment horizontal="center" vertical="center"/>
    </xf>
    <xf numFmtId="169" fontId="115" fillId="0" borderId="10" xfId="40238" applyNumberFormat="true" applyFont="true" applyFill="true" applyBorder="true" applyAlignment="true">
      <alignment horizontal="center" vertical="center"/>
    </xf>
    <xf numFmtId="169" fontId="115" fillId="0" borderId="10" xfId="40250" applyNumberFormat="true" applyFont="true" applyFill="true" applyBorder="true" applyAlignment="true">
      <alignment horizontal="center" vertical="center"/>
    </xf>
    <xf numFmtId="0" fontId="113" fillId="4" borderId="15" xfId="19344" applyFont="true" applyFill="true" applyBorder="true" applyAlignment="true" applyProtection="true">
      <alignment horizontal="center" wrapText="true"/>
      <protection locked="false"/>
    </xf>
    <xf numFmtId="0" fontId="161" fillId="3" borderId="10" xfId="19344" applyFont="true" applyBorder="true"/>
    <xf numFmtId="0" fontId="152" fillId="3" borderId="10" xfId="19344" applyFont="true" applyBorder="true"/>
    <xf numFmtId="0" fontId="152" fillId="27" borderId="10" xfId="19344" applyFont="true" applyFill="true" applyBorder="true" applyAlignment="true">
      <alignment wrapText="true"/>
    </xf>
    <xf numFmtId="0" fontId="152" fillId="3" borderId="10" xfId="19344" applyFont="true" applyBorder="true" applyAlignment="true">
      <alignment wrapText="true"/>
    </xf>
    <xf numFmtId="0" fontId="153" fillId="27" borderId="10" xfId="19344" applyFont="true" applyFill="true" applyBorder="true" applyAlignment="true">
      <alignment wrapText="true"/>
    </xf>
    <xf numFmtId="0" fontId="24" fillId="3" borderId="10" xfId="19344" applyFont="true" applyBorder="true" applyAlignment="true">
      <alignment wrapText="true"/>
    </xf>
    <xf numFmtId="0" fontId="161" fillId="27" borderId="10" xfId="19344" applyFont="true" applyFill="true" applyBorder="true" applyAlignment="true">
      <alignment wrapText="true"/>
    </xf>
    <xf numFmtId="0" fontId="161" fillId="3" borderId="10" xfId="19344" applyFont="true" applyBorder="true" applyAlignment="true">
      <alignment wrapText="true"/>
    </xf>
    <xf numFmtId="0" fontId="117" fillId="3" borderId="10" xfId="19344" applyFont="true" applyBorder="true" applyAlignment="true">
      <alignment wrapText="true"/>
    </xf>
    <xf numFmtId="1" fontId="118"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20" fillId="3" borderId="10" xfId="19344" applyNumberFormat="true" applyFont="true" applyAlignment="true" applyProtection="true">
      <alignment horizontal="center" vertical="center"/>
      <protection locked="false"/>
    </xf>
    <xf numFmtId="0" fontId="71" fillId="4" borderId="1" xfId="19344" applyFont="true" applyFill="true" applyBorder="true" applyAlignment="true" applyProtection="true">
      <alignment horizontal="center"/>
      <protection locked="false"/>
    </xf>
    <xf numFmtId="0" fontId="71" fillId="4" borderId="11" xfId="19344" applyFont="true" applyFill="true" applyBorder="true" applyAlignment="true" applyProtection="true">
      <alignment horizontal="center"/>
      <protection locked="false"/>
    </xf>
    <xf numFmtId="0" fontId="71" fillId="4" borderId="2" xfId="19344" applyFont="true" applyFill="true" applyBorder="true" applyAlignment="true" applyProtection="true">
      <alignment horizontal="center"/>
      <protection locked="false"/>
    </xf>
    <xf numFmtId="0" fontId="114" fillId="4" borderId="1" xfId="19344" applyFont="true" applyFill="true" applyBorder="true" applyAlignment="true" applyProtection="true">
      <alignment horizontal="center" vertical="center"/>
      <protection locked="false"/>
    </xf>
    <xf numFmtId="0" fontId="24" fillId="3" borderId="11" xfId="19344" applyFont="true" applyBorder="true" applyAlignment="true" applyProtection="true">
      <alignment horizontal="center" vertical="center"/>
      <protection locked="false"/>
    </xf>
    <xf numFmtId="0" fontId="24" fillId="3" borderId="5" xfId="19344" applyFont="true" applyBorder="true" applyAlignment="true" applyProtection="true">
      <alignment horizontal="center" vertical="center"/>
      <protection locked="false"/>
    </xf>
    <xf numFmtId="0" fontId="24" fillId="3" borderId="12" xfId="19344" applyFont="true" applyBorder="true" applyAlignment="true" applyProtection="true">
      <alignment horizontal="center" vertical="center"/>
      <protection locked="false"/>
    </xf>
    <xf numFmtId="0" fontId="24" fillId="4" borderId="11" xfId="19344" applyFont="true" applyFill="true" applyBorder="true" applyAlignment="true" applyProtection="true">
      <alignment horizontal="center" vertical="center"/>
      <protection locked="false"/>
    </xf>
    <xf numFmtId="0" fontId="24" fillId="4" borderId="12" xfId="19344" applyFont="true" applyFill="true" applyBorder="true" applyAlignment="true" applyProtection="true">
      <alignment horizontal="center" vertical="center"/>
      <protection locked="false"/>
    </xf>
    <xf numFmtId="0" fontId="173" fillId="2" borderId="1" xfId="19344" applyFont="true" applyFill="true" applyBorder="true" applyAlignment="true" applyProtection="true">
      <alignment horizontal="center" vertical="center" wrapText="true"/>
      <protection locked="false"/>
    </xf>
    <xf numFmtId="0" fontId="174" fillId="2" borderId="11" xfId="19344" applyFont="true" applyFill="true" applyBorder="true" applyAlignment="true" applyProtection="true">
      <alignment horizontal="center" vertical="center" wrapText="true"/>
      <protection locked="false"/>
    </xf>
    <xf numFmtId="0" fontId="174" fillId="2" borderId="2" xfId="19344" applyFont="true" applyFill="true" applyBorder="true" applyAlignment="true" applyProtection="true">
      <alignment horizontal="center" vertical="center" wrapText="true"/>
      <protection locked="false"/>
    </xf>
    <xf numFmtId="0" fontId="174" fillId="2" borderId="5" xfId="19344" applyFont="true" applyFill="true" applyBorder="true" applyAlignment="true" applyProtection="true">
      <alignment horizontal="center" vertical="center" wrapText="true"/>
      <protection locked="false"/>
    </xf>
    <xf numFmtId="0" fontId="174" fillId="2" borderId="12" xfId="19344" applyFont="true" applyFill="true" applyBorder="true" applyAlignment="true" applyProtection="true">
      <alignment horizontal="center" vertical="center" wrapText="true"/>
      <protection locked="false"/>
    </xf>
    <xf numFmtId="0" fontId="174" fillId="2" borderId="6" xfId="19344" applyFont="true" applyFill="true" applyBorder="true" applyAlignment="true" applyProtection="true">
      <alignment horizontal="center" vertical="center" wrapText="true"/>
      <protection locked="false"/>
    </xf>
    <xf numFmtId="0" fontId="71" fillId="4" borderId="1" xfId="19344" applyFont="true" applyFill="true" applyBorder="true" applyAlignment="true" applyProtection="true">
      <alignment horizontal="center" vertical="center"/>
      <protection locked="false"/>
    </xf>
    <xf numFmtId="0" fontId="24" fillId="3" borderId="11" xfId="19344" applyBorder="true" applyAlignment="true" applyProtection="true">
      <alignment horizontal="center" vertical="center"/>
      <protection locked="false"/>
    </xf>
    <xf numFmtId="0" fontId="24" fillId="3" borderId="2" xfId="19344" applyBorder="true" applyAlignment="true" applyProtection="true">
      <alignment horizontal="center" vertical="center"/>
      <protection locked="false"/>
    </xf>
    <xf numFmtId="0" fontId="116" fillId="4" borderId="11" xfId="19344" applyFont="true" applyFill="true" applyBorder="true" applyAlignment="true" applyProtection="true">
      <alignment horizontal="center" vertical="center"/>
      <protection locked="false"/>
    </xf>
    <xf numFmtId="0" fontId="116" fillId="4" borderId="10" xfId="19344" applyFont="true" applyFill="true" applyBorder="true" applyAlignment="true" applyProtection="true">
      <alignment horizontal="center" vertical="center"/>
      <protection locked="false"/>
    </xf>
    <xf numFmtId="0" fontId="119"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1" fillId="4" borderId="37" xfId="19344" applyFont="true" applyFill="true" applyBorder="true" applyAlignment="true" applyProtection="true">
      <alignment horizontal="right" vertical="center" wrapText="true"/>
      <protection locked="false"/>
    </xf>
    <xf numFmtId="0" fontId="24" fillId="4" borderId="38" xfId="19344" applyFill="true" applyBorder="true" applyAlignment="true" applyProtection="true">
      <alignment horizontal="right" vertical="center" wrapText="true"/>
      <protection locked="false"/>
    </xf>
    <xf numFmtId="0" fontId="24" fillId="4" borderId="40" xfId="19344" applyFill="true" applyBorder="true" applyAlignment="true" applyProtection="true">
      <alignment horizontal="right" vertical="center" wrapText="true"/>
      <protection locked="false"/>
    </xf>
    <xf numFmtId="0" fontId="24" fillId="4" borderId="41" xfId="19344" applyFill="true" applyBorder="true" applyAlignment="true" applyProtection="true">
      <alignment horizontal="right" vertical="center" wrapText="true"/>
      <protection locked="false"/>
    </xf>
    <xf numFmtId="0" fontId="24" fillId="4" borderId="3" xfId="19344" applyFont="true" applyFill="true" applyBorder="true" applyAlignment="true" applyProtection="true">
      <alignment horizontal="right" vertical="center"/>
      <protection locked="false"/>
    </xf>
    <xf numFmtId="0" fontId="24" fillId="3" borderId="10" xfId="19344" applyFont="true" applyBorder="true" applyAlignment="true" applyProtection="true">
      <alignment horizontal="right"/>
      <protection locked="false"/>
    </xf>
    <xf numFmtId="0" fontId="24" fillId="3" borderId="5" xfId="19344" applyFont="true" applyBorder="true" applyAlignment="true" applyProtection="true">
      <alignment horizontal="right"/>
      <protection locked="false"/>
    </xf>
    <xf numFmtId="0" fontId="24" fillId="3" borderId="12" xfId="19344" applyFont="true" applyBorder="true" applyAlignment="true" applyProtection="true">
      <alignment horizontal="right"/>
      <protection locked="false"/>
    </xf>
    <xf numFmtId="0" fontId="116" fillId="4" borderId="12" xfId="19344" applyFont="true" applyFill="true" applyBorder="true" applyAlignment="true" applyProtection="true">
      <alignment horizontal="center" vertical="center"/>
      <protection locked="false"/>
    </xf>
    <xf numFmtId="164" fontId="120" fillId="3" borderId="10" xfId="19344" applyNumberFormat="true" applyFont="true" applyAlignment="true" applyProtection="true">
      <alignment horizontal="center"/>
      <protection locked="false"/>
    </xf>
    <xf numFmtId="0" fontId="121"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0" fillId="3" borderId="10" xfId="19344" applyFont="true" applyAlignment="true" applyProtection="true">
      <alignment horizontal="center" vertical="center"/>
      <protection locked="false"/>
    </xf>
    <xf numFmtId="0" fontId="120" fillId="0" borderId="0" xfId="0" applyFont="true" applyAlignment="true" applyProtection="true">
      <alignment horizontal="center" vertical="center"/>
      <protection locked="false"/>
    </xf>
    <xf numFmtId="0" fontId="118" fillId="0" borderId="0" xfId="0" applyFont="true" applyAlignment="true" applyProtection="true">
      <alignment horizontal="center"/>
      <protection locked="false"/>
    </xf>
    <xf numFmtId="0" fontId="118" fillId="3" borderId="10" xfId="19344" applyFont="true" applyAlignment="true" applyProtection="true">
      <alignment horizontal="center"/>
      <protection locked="false"/>
    </xf>
    <xf numFmtId="0" fontId="118" fillId="0" borderId="10" xfId="0" applyFont="true" applyBorder="true" applyAlignment="true">
      <alignment horizontal="center"/>
    </xf>
    <xf numFmtId="1" fontId="120" fillId="3" borderId="10" xfId="19344" applyNumberFormat="true" applyFont="true" applyAlignment="true" applyProtection="true">
      <alignment horizontal="center"/>
      <protection locked="false"/>
    </xf>
    <xf numFmtId="0" fontId="120" fillId="0" borderId="0" xfId="0" applyFont="true" applyAlignment="true" applyProtection="true">
      <alignment horizontal="center"/>
      <protection locked="false"/>
    </xf>
    <xf numFmtId="0" fontId="120" fillId="3" borderId="10" xfId="19344" applyFont="true" applyAlignment="true" applyProtection="true">
      <alignment horizontal="center"/>
      <protection locked="false"/>
    </xf>
    <xf numFmtId="0" fontId="114" fillId="4" borderId="1" xfId="19344" applyFont="true" applyFill="true" applyBorder="true" applyAlignment="true" applyProtection="true">
      <alignment horizontal="right" vertical="center"/>
      <protection locked="false"/>
    </xf>
    <xf numFmtId="0" fontId="114" fillId="0" borderId="11" xfId="0" applyFont="true" applyBorder="true" applyAlignment="true" applyProtection="true">
      <alignment horizontal="right"/>
      <protection locked="false"/>
    </xf>
    <xf numFmtId="0" fontId="114" fillId="0" borderId="5" xfId="0" applyFont="true" applyBorder="true" applyAlignment="true" applyProtection="true">
      <alignment horizontal="right"/>
      <protection locked="false"/>
    </xf>
    <xf numFmtId="0" fontId="114" fillId="0" borderId="12" xfId="0" applyFont="true" applyBorder="true" applyAlignment="true" applyProtection="true">
      <alignment horizontal="right"/>
      <protection locked="false"/>
    </xf>
    <xf numFmtId="0" fontId="111" fillId="2" borderId="1" xfId="19344" applyFont="true" applyFill="true" applyBorder="true" applyAlignment="true" applyProtection="true">
      <alignment horizontal="center" vertical="center" wrapText="true"/>
      <protection locked="false"/>
    </xf>
    <xf numFmtId="0" fontId="112" fillId="2" borderId="11" xfId="19344" applyFont="true" applyFill="true" applyBorder="true" applyAlignment="true" applyProtection="true">
      <alignment horizontal="center" vertical="center" wrapText="true"/>
      <protection locked="false"/>
    </xf>
    <xf numFmtId="0" fontId="112" fillId="2" borderId="2" xfId="19344" applyFont="true" applyFill="true" applyBorder="true" applyAlignment="true" applyProtection="true">
      <alignment horizontal="center" vertical="center" wrapText="true"/>
      <protection locked="false"/>
    </xf>
    <xf numFmtId="0" fontId="112" fillId="2" borderId="5" xfId="19344" applyFont="true" applyFill="true" applyBorder="true" applyAlignment="true" applyProtection="true">
      <alignment horizontal="center" vertical="center" wrapText="true"/>
      <protection locked="false"/>
    </xf>
    <xf numFmtId="0" fontId="112" fillId="2" borderId="12" xfId="19344" applyFont="true" applyFill="true" applyBorder="true" applyAlignment="true" applyProtection="true">
      <alignment horizontal="center" vertical="center" wrapText="true"/>
      <protection locked="false"/>
    </xf>
    <xf numFmtId="0" fontId="112" fillId="2" borderId="6" xfId="19344" applyFont="true" applyFill="true" applyBorder="true" applyAlignment="true" applyProtection="true">
      <alignment horizontal="center" vertical="center" wrapText="true"/>
      <protection locked="false"/>
    </xf>
    <xf numFmtId="0" fontId="71"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8"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3" fillId="13" borderId="19" xfId="19344" applyNumberFormat="true" applyFont="true" applyFill="true" applyBorder="true" applyAlignment="true" applyProtection="true">
      <alignment horizontal="center" vertical="center"/>
      <protection locked="false"/>
    </xf>
    <xf numFmtId="164" fontId="163" fillId="13" borderId="21" xfId="19344" applyNumberFormat="true" applyFont="true" applyFill="true" applyBorder="true" applyAlignment="true" applyProtection="true">
      <alignment horizontal="center" vertical="center"/>
      <protection locked="false"/>
    </xf>
    <xf numFmtId="1" fontId="24" fillId="4" borderId="2" xfId="19344" applyNumberFormat="true" applyFont="true" applyFill="true" applyBorder="true" applyAlignment="true" applyProtection="true">
      <alignment horizontal="center" vertical="center"/>
      <protection locked="false"/>
    </xf>
    <xf numFmtId="1" fontId="24" fillId="4" borderId="6" xfId="19344" applyNumberFormat="true" applyFont="true" applyFill="true" applyBorder="true" applyAlignment="true" applyProtection="true">
      <alignment horizontal="center" vertical="center"/>
      <protection locked="false"/>
    </xf>
    <xf numFmtId="164" fontId="115" fillId="14" borderId="20" xfId="19344" applyNumberFormat="true" applyFont="true" applyFill="true" applyBorder="true" applyAlignment="true" applyProtection="true">
      <alignment horizontal="center" vertical="center"/>
      <protection locked="false"/>
    </xf>
    <xf numFmtId="164" fontId="115" fillId="14" borderId="22"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6" fillId="4" borderId="1" xfId="19344" applyFont="true" applyFill="true" applyBorder="true" applyAlignment="true" applyProtection="true">
      <alignment horizontal="center" vertical="center"/>
    </xf>
    <xf numFmtId="0" fontId="116" fillId="4" borderId="2" xfId="0" applyFont="true" applyFill="true" applyBorder="true" applyAlignment="true" applyProtection="true">
      <alignment horizontal="center" vertical="center"/>
    </xf>
    <xf numFmtId="0" fontId="116" fillId="4" borderId="5" xfId="0" applyFont="true" applyFill="true" applyBorder="true" applyAlignment="true" applyProtection="true">
      <alignment horizontal="center" vertical="center"/>
    </xf>
    <xf numFmtId="0" fontId="116" fillId="4" borderId="6" xfId="0" applyFont="true" applyFill="true" applyBorder="true" applyAlignment="true" applyProtection="true">
      <alignment horizontal="center" vertical="center"/>
    </xf>
    <xf numFmtId="0" fontId="24" fillId="3" borderId="10" xfId="19344" applyAlignment="true">
      <alignment horizontal="right" vertical="top" wrapText="true"/>
    </xf>
    <xf numFmtId="0" fontId="24" fillId="15" borderId="10" xfId="19344" applyFill="true" applyAlignment="true">
      <alignment horizontal="right" vertical="top" wrapText="true"/>
    </xf>
    <xf numFmtId="0" fontId="151" fillId="3" borderId="10" xfId="45179" applyFont="true" applyAlignment="true">
      <alignment horizontal="right" vertical="top" wrapText="true"/>
    </xf>
    <xf numFmtId="0" fontId="151" fillId="3" borderId="52" xfId="45180" applyFont="true" applyBorder="true" applyAlignment="true">
      <alignment horizontal="right" vertical="top" wrapText="true"/>
    </xf>
    <xf numFmtId="0" fontId="151" fillId="3" borderId="53" xfId="45181" applyFont="true" applyBorder="true" applyAlignment="true">
      <alignment horizontal="right" vertical="top" wrapText="true"/>
    </xf>
    <xf numFmtId="0" fontId="151" fillId="3" borderId="10" xfId="45161" applyFont="true" applyAlignment="true">
      <alignment horizontal="right" vertical="top" wrapText="true"/>
    </xf>
    <xf numFmtId="0" fontId="151" fillId="3" borderId="52" xfId="45162" applyFont="true" applyBorder="true" applyAlignment="true">
      <alignment horizontal="right" vertical="top" wrapText="true"/>
    </xf>
    <xf numFmtId="0" fontId="151" fillId="3" borderId="53" xfId="45163" applyFont="true" applyBorder="true" applyAlignment="true">
      <alignment horizontal="right" vertical="top" wrapText="true"/>
    </xf>
    <xf numFmtId="0" fontId="151" fillId="3" borderId="10" xfId="45164" applyFont="true" applyAlignment="true">
      <alignment horizontal="right" vertical="top" wrapText="true"/>
    </xf>
    <xf numFmtId="0" fontId="151" fillId="3" borderId="52" xfId="45165" applyFont="true" applyBorder="true" applyAlignment="true">
      <alignment horizontal="right" vertical="top" wrapText="true"/>
    </xf>
    <xf numFmtId="0" fontId="151" fillId="3" borderId="53" xfId="45166" applyFont="true" applyBorder="true" applyAlignment="true">
      <alignment horizontal="right" vertical="top" wrapText="true"/>
    </xf>
    <xf numFmtId="0" fontId="158" fillId="3" borderId="10" xfId="45125" applyFont="true" applyAlignment="true">
      <alignment horizontal="center" vertical="center" wrapText="true"/>
    </xf>
    <xf numFmtId="0" fontId="158" fillId="3" borderId="10" xfId="45126" applyFont="true" applyAlignment="true">
      <alignment horizontal="center" vertical="center" wrapText="true"/>
    </xf>
    <xf numFmtId="0" fontId="158" fillId="3" borderId="10" xfId="45127" applyFont="true" applyAlignment="true">
      <alignment horizontal="center" vertical="center" wrapText="true"/>
    </xf>
    <xf numFmtId="0" fontId="178" fillId="3" borderId="57" xfId="45128" applyFont="true" applyBorder="true" applyAlignment="true">
      <alignment horizontal="left" wrapText="true"/>
    </xf>
    <xf numFmtId="0" fontId="178" fillId="3" borderId="57" xfId="45129" applyFont="true" applyBorder="true" applyAlignment="true">
      <alignment horizontal="left" wrapText="true"/>
    </xf>
    <xf numFmtId="0" fontId="151" fillId="26" borderId="59" xfId="45134" applyFont="true" applyFill="true" applyBorder="true" applyAlignment="true">
      <alignment horizontal="left" vertical="top" wrapText="true"/>
    </xf>
    <xf numFmtId="0" fontId="151" fillId="26" borderId="60" xfId="45137" applyFont="true" applyFill="true" applyBorder="true" applyAlignment="true">
      <alignment horizontal="left" vertical="top" wrapText="true"/>
    </xf>
    <xf numFmtId="0" fontId="150" fillId="3" borderId="10" xfId="45140" applyFont="true" applyAlignment="true">
      <alignment horizontal="left" vertical="top" wrapText="true"/>
    </xf>
    <xf numFmtId="0" fontId="150" fillId="3" borderId="10" xfId="45141" applyFont="true" applyAlignment="true">
      <alignment horizontal="left" vertical="top" wrapText="true"/>
    </xf>
    <xf numFmtId="0" fontId="150" fillId="3" borderId="10" xfId="45142" applyFont="true" applyAlignment="true">
      <alignment horizontal="left" vertical="top" wrapText="true"/>
    </xf>
    <xf numFmtId="0" fontId="151" fillId="3" borderId="1" xfId="40261" applyFont="true" applyBorder="true" applyAlignment="true">
      <alignment horizontal="center" vertical="center"/>
    </xf>
    <xf numFmtId="0" fontId="151" fillId="3" borderId="82" xfId="40262" applyFont="true" applyBorder="true" applyAlignment="true">
      <alignment horizontal="center" vertical="center"/>
    </xf>
    <xf numFmtId="0" fontId="151" fillId="3" borderId="89" xfId="40263" applyFont="true" applyBorder="true" applyAlignment="true">
      <alignment horizontal="center" vertical="center"/>
    </xf>
    <xf numFmtId="0" fontId="151" fillId="3" borderId="10" xfId="45087" applyFont="true" applyBorder="true" applyAlignment="true">
      <alignment horizontal="center" vertical="center" wrapText="true"/>
    </xf>
    <xf numFmtId="0" fontId="151" fillId="3" borderId="52" xfId="45086" applyFont="true" applyBorder="true" applyAlignment="true">
      <alignment horizontal="center" vertical="center" wrapText="true"/>
    </xf>
    <xf numFmtId="0" fontId="151" fillId="3" borderId="53" xfId="45087" applyFont="true" applyBorder="true" applyAlignment="true">
      <alignment horizontal="center" vertical="center" wrapText="true"/>
    </xf>
    <xf numFmtId="0" fontId="151" fillId="3" borderId="1" xfId="45087" applyFont="true" applyBorder="true" applyAlignment="true">
      <alignment horizontal="center" vertical="center" wrapText="true"/>
    </xf>
    <xf numFmtId="0" fontId="151" fillId="3" borderId="82" xfId="45086" applyFont="true" applyBorder="true" applyAlignment="true">
      <alignment horizontal="center" vertical="center" wrapText="true"/>
    </xf>
    <xf numFmtId="0" fontId="151" fillId="3" borderId="83" xfId="45088" applyFont="true" applyBorder="true" applyAlignment="true">
      <alignment horizontal="center" vertical="center" wrapText="true"/>
    </xf>
    <xf numFmtId="0" fontId="151" fillId="26" borderId="102" xfId="45095" applyFont="true" applyFill="true" applyBorder="true" applyAlignment="true">
      <alignment horizontal="left" vertical="center" wrapText="true"/>
    </xf>
    <xf numFmtId="0" fontId="151" fillId="26" borderId="100" xfId="45101" applyFont="true" applyFill="true" applyBorder="true" applyAlignment="true">
      <alignment horizontal="left" vertical="center" wrapText="true"/>
    </xf>
    <xf numFmtId="0" fontId="151" fillId="26" borderId="105" xfId="45107" applyFont="true" applyFill="true" applyBorder="true" applyAlignment="true">
      <alignment horizontal="left" vertical="center" wrapText="true"/>
    </xf>
    <xf numFmtId="0" fontId="164" fillId="27" borderId="1" xfId="19344" applyFont="true" applyFill="true" applyBorder="true" applyAlignment="true"/>
    <xf numFmtId="0" fontId="136" fillId="3" borderId="2" xfId="19344" applyFont="true" applyBorder="true" applyAlignment="true"/>
    <xf numFmtId="0" fontId="24" fillId="15" borderId="10" xfId="19344" applyFill="true" applyAlignment="true">
      <alignment wrapText="true"/>
    </xf>
    <xf numFmtId="0" fontId="24" fillId="3" borderId="10" xfId="19344" applyAlignment="true">
      <alignment wrapText="true"/>
    </xf>
    <xf numFmtId="0" fontId="24" fillId="3" borderId="10" xfId="19344"/>
    <xf numFmtId="0" fontId="24" fillId="15" borderId="10" xfId="19344" applyFill="true" applyAlignment="true">
      <alignment vertical="top" wrapText="true"/>
    </xf>
    <xf numFmtId="0" fontId="70" fillId="15" borderId="10" xfId="19344" applyFont="true" applyFill="true" applyAlignment="true"/>
    <xf numFmtId="0" fontId="70" fillId="3" borderId="10" xfId="19344" applyFont="true" applyAlignment="true"/>
    <xf numFmtId="0" fontId="70" fillId="15" borderId="10" xfId="19344" applyFont="true" applyFill="true"/>
    <xf numFmtId="0" fontId="70" fillId="3" borderId="10" xfId="19344" applyFont="true"/>
    <xf numFmtId="0" fontId="151" fillId="3" borderId="3" xfId="44988" applyFont="true" applyBorder="true" applyAlignment="true">
      <alignment horizontal="center" vertical="center" wrapText="true"/>
    </xf>
    <xf numFmtId="0" fontId="151" fillId="3" borderId="52" xfId="44987" applyFont="true" applyBorder="true" applyAlignment="true">
      <alignment horizontal="center" vertical="center" wrapText="true"/>
    </xf>
    <xf numFmtId="0" fontId="151" fillId="3" borderId="53" xfId="44989" applyFont="true" applyBorder="true" applyAlignment="true">
      <alignment horizontal="center" vertical="center" wrapText="true"/>
    </xf>
    <xf numFmtId="0" fontId="151" fillId="26" borderId="102" xfId="44996" applyFont="true" applyFill="true" applyBorder="true" applyAlignment="true">
      <alignment horizontal="left" vertical="center" wrapText="true"/>
    </xf>
    <xf numFmtId="0" fontId="151" fillId="26" borderId="100" xfId="45002" applyFont="true" applyFill="true" applyBorder="true" applyAlignment="true">
      <alignment horizontal="left" vertical="center" wrapText="true"/>
    </xf>
    <xf numFmtId="0" fontId="151" fillId="26" borderId="100" xfId="44972" applyFont="true" applyFill="true" applyBorder="true" applyAlignment="true">
      <alignment horizontal="left" vertical="center" wrapText="true"/>
    </xf>
    <xf numFmtId="0" fontId="151" fillId="3" borderId="3" xfId="40081" applyFont="true" applyBorder="true" applyAlignment="true">
      <alignment horizontal="center" vertical="center"/>
    </xf>
    <xf numFmtId="0" fontId="151" fillId="3" borderId="52" xfId="40082" applyFont="true" applyBorder="true" applyAlignment="true">
      <alignment horizontal="center" vertical="center"/>
    </xf>
    <xf numFmtId="0" fontId="151" fillId="3" borderId="96" xfId="40083" applyFont="true" applyBorder="true" applyAlignment="true">
      <alignment horizontal="center" vertical="center"/>
    </xf>
    <xf numFmtId="0" fontId="151" fillId="3" borderId="10" xfId="44988" applyFont="true" applyBorder="true" applyAlignment="true">
      <alignment horizontal="center" vertical="center" wrapText="true"/>
    </xf>
    <xf numFmtId="0" fontId="151" fillId="3" borderId="53" xfId="44988" applyFont="true" applyBorder="true" applyAlignment="true">
      <alignment horizontal="center" vertical="center" wrapText="true"/>
    </xf>
    <xf numFmtId="0" fontId="151" fillId="26" borderId="102" xfId="44972" applyFont="true" applyFill="true" applyBorder="true" applyAlignment="true">
      <alignment horizontal="left" vertical="center" wrapText="true"/>
    </xf>
    <xf numFmtId="0" fontId="151" fillId="3" borderId="3" xfId="45045" applyFont="true" applyBorder="true" applyAlignment="true">
      <alignment horizontal="center" vertical="center" wrapText="true"/>
    </xf>
    <xf numFmtId="0" fontId="151" fillId="3" borderId="52" xfId="45044" applyFont="true" applyBorder="true" applyAlignment="true">
      <alignment horizontal="center" vertical="center" wrapText="true"/>
    </xf>
    <xf numFmtId="0" fontId="151" fillId="3" borderId="53" xfId="45046" applyFont="true" applyBorder="true" applyAlignment="true">
      <alignment horizontal="center" vertical="center" wrapText="true"/>
    </xf>
    <xf numFmtId="0" fontId="151" fillId="26" borderId="102" xfId="45053" applyFont="true" applyFill="true" applyBorder="true" applyAlignment="true">
      <alignment horizontal="left" vertical="center" wrapText="true"/>
    </xf>
    <xf numFmtId="0" fontId="151" fillId="26" borderId="100" xfId="45059" applyFont="true" applyFill="true" applyBorder="true" applyAlignment="true">
      <alignment horizontal="left" vertical="center" wrapText="true"/>
    </xf>
    <xf numFmtId="0" fontId="151" fillId="26" borderId="105" xfId="45059" applyFont="true" applyFill="true" applyBorder="true" applyAlignment="true">
      <alignment horizontal="left" vertical="center" wrapText="true"/>
    </xf>
    <xf numFmtId="0" fontId="151" fillId="26" borderId="100" xfId="45029" applyFont="true" applyFill="true" applyBorder="true" applyAlignment="true">
      <alignment horizontal="left" vertical="center" wrapText="true"/>
    </xf>
    <xf numFmtId="0" fontId="151" fillId="26" borderId="105" xfId="45035" applyFont="true" applyFill="true" applyBorder="true" applyAlignment="true">
      <alignment horizontal="left" vertical="center" wrapText="true"/>
    </xf>
    <xf numFmtId="170" fontId="156" fillId="2" borderId="103" xfId="19344" applyNumberFormat="true" applyFont="true" applyFill="true" applyBorder="true" applyAlignment="true">
      <alignment vertical="center" wrapText="true"/>
    </xf>
    <xf numFmtId="0" fontId="157" fillId="2" borderId="10" xfId="19344" applyFont="true" applyFill="true" applyAlignment="true">
      <alignment vertical="center" wrapText="true"/>
    </xf>
    <xf numFmtId="0" fontId="157" fillId="2" borderId="8" xfId="19344" applyFont="true" applyFill="true" applyBorder="true" applyAlignment="true">
      <alignment vertical="center" wrapText="true"/>
    </xf>
    <xf numFmtId="0" fontId="151" fillId="3" borderId="3" xfId="40201" applyFont="true" applyBorder="true" applyAlignment="true">
      <alignment horizontal="center" vertical="center"/>
    </xf>
    <xf numFmtId="0" fontId="151" fillId="3" borderId="52" xfId="40202" applyFont="true" applyBorder="true" applyAlignment="true">
      <alignment horizontal="center" vertical="center"/>
    </xf>
    <xf numFmtId="0" fontId="151" fillId="3" borderId="96" xfId="40203" applyFont="true" applyBorder="true" applyAlignment="true">
      <alignment horizontal="center" vertical="center"/>
    </xf>
    <xf numFmtId="0" fontId="151" fillId="3" borderId="10" xfId="45045" applyFont="true" applyBorder="true" applyAlignment="true">
      <alignment horizontal="center" vertical="center" wrapText="true"/>
    </xf>
    <xf numFmtId="0" fontId="151" fillId="3" borderId="53" xfId="45045" applyFont="true" applyBorder="true" applyAlignment="true">
      <alignment horizontal="center" vertical="center" wrapText="true"/>
    </xf>
    <xf numFmtId="0" fontId="151" fillId="3" borderId="1" xfId="40141" applyFont="true" applyBorder="true" applyAlignment="true">
      <alignment horizontal="center" vertical="center"/>
    </xf>
    <xf numFmtId="0" fontId="151" fillId="3" borderId="82" xfId="40142" applyFont="true" applyBorder="true" applyAlignment="true">
      <alignment horizontal="center" vertical="center"/>
    </xf>
    <xf numFmtId="0" fontId="151" fillId="3" borderId="89" xfId="40143" applyFont="true" applyBorder="true" applyAlignment="true">
      <alignment horizontal="center" vertical="center"/>
    </xf>
    <xf numFmtId="0" fontId="151" fillId="3" borderId="10" xfId="45018" applyFont="true" applyBorder="true" applyAlignment="true">
      <alignment horizontal="center" vertical="center" wrapText="true"/>
    </xf>
    <xf numFmtId="0" fontId="151" fillId="3" borderId="52" xfId="45017" applyFont="true" applyBorder="true" applyAlignment="true">
      <alignment horizontal="center" vertical="center" wrapText="true"/>
    </xf>
    <xf numFmtId="0" fontId="151" fillId="3" borderId="53" xfId="45018" applyFont="true" applyBorder="true" applyAlignment="true">
      <alignment horizontal="center" vertical="center" wrapText="true"/>
    </xf>
    <xf numFmtId="0" fontId="151" fillId="3" borderId="1" xfId="45018" applyFont="true" applyBorder="true" applyAlignment="true">
      <alignment horizontal="center" vertical="center" wrapText="true"/>
    </xf>
    <xf numFmtId="0" fontId="151" fillId="3" borderId="82" xfId="45017" applyFont="true" applyBorder="true" applyAlignment="true">
      <alignment horizontal="center" vertical="center" wrapText="true"/>
    </xf>
    <xf numFmtId="0" fontId="151" fillId="3" borderId="83" xfId="45019" applyFont="true" applyBorder="true" applyAlignment="true">
      <alignment horizontal="center" vertical="center" wrapText="true"/>
    </xf>
    <xf numFmtId="0" fontId="151" fillId="26" borderId="102" xfId="45026" applyFont="true" applyFill="true" applyBorder="true" applyAlignment="true">
      <alignment horizontal="left" vertical="center" wrapText="true"/>
    </xf>
    <xf numFmtId="0" fontId="151" fillId="26" borderId="100" xfId="40055" applyFont="true" applyFill="true" applyBorder="true" applyAlignment="true">
      <alignment horizontal="left" vertical="center" wrapText="true"/>
    </xf>
    <xf numFmtId="0" fontId="151" fillId="26" borderId="59" xfId="40061" applyFont="true" applyFill="true" applyBorder="true" applyAlignment="true">
      <alignment horizontal="left" vertical="center" wrapText="true"/>
    </xf>
    <xf numFmtId="0" fontId="151" fillId="3" borderId="1" xfId="44931" applyFont="true" applyBorder="true" applyAlignment="true">
      <alignment horizontal="center" vertical="center" wrapText="true"/>
    </xf>
    <xf numFmtId="0" fontId="151" fillId="3" borderId="82" xfId="44930" applyFont="true" applyBorder="true" applyAlignment="true">
      <alignment horizontal="center" vertical="center" wrapText="true"/>
    </xf>
    <xf numFmtId="0" fontId="151" fillId="3" borderId="83" xfId="44932" applyFont="true" applyBorder="true" applyAlignment="true">
      <alignment horizontal="center" vertical="center" wrapText="true"/>
    </xf>
    <xf numFmtId="0" fontId="151" fillId="26" borderId="102" xfId="44939" applyFont="true" applyFill="true" applyBorder="true" applyAlignment="true">
      <alignment horizontal="left" vertical="center" wrapText="true"/>
    </xf>
    <xf numFmtId="0" fontId="151" fillId="26" borderId="100" xfId="44942" applyFont="true" applyFill="true" applyBorder="true" applyAlignment="true">
      <alignment horizontal="left" vertical="center" wrapText="true"/>
    </xf>
    <xf numFmtId="0" fontId="151" fillId="26" borderId="105" xfId="44948" applyFont="true" applyFill="true" applyBorder="true" applyAlignment="true">
      <alignment horizontal="left" vertical="center" wrapText="true"/>
    </xf>
    <xf numFmtId="0" fontId="151" fillId="3" borderId="3" xfId="40021" applyFont="true" applyBorder="true" applyAlignment="true">
      <alignment horizontal="center" vertical="center"/>
    </xf>
    <xf numFmtId="0" fontId="151" fillId="3" borderId="52" xfId="40022" applyFont="true" applyBorder="true" applyAlignment="true">
      <alignment horizontal="center" vertical="center"/>
    </xf>
    <xf numFmtId="0" fontId="151" fillId="3" borderId="96" xfId="40023" applyFont="true" applyBorder="true" applyAlignment="true">
      <alignment horizontal="center" vertical="center"/>
    </xf>
    <xf numFmtId="0" fontId="151" fillId="3" borderId="10" xfId="44958" applyFont="true" applyBorder="true" applyAlignment="true">
      <alignment horizontal="center" vertical="center" wrapText="true"/>
    </xf>
    <xf numFmtId="0" fontId="151" fillId="3" borderId="52" xfId="44957" applyFont="true" applyBorder="true" applyAlignment="true">
      <alignment horizontal="center" vertical="center" wrapText="true"/>
    </xf>
    <xf numFmtId="0" fontId="151" fillId="3" borderId="53" xfId="44958" applyFont="true" applyBorder="true" applyAlignment="true">
      <alignment horizontal="center" vertical="center" wrapText="true"/>
    </xf>
    <xf numFmtId="0" fontId="151" fillId="3" borderId="3" xfId="44958" applyFont="true" applyBorder="true" applyAlignment="true">
      <alignment horizontal="center" vertical="center" wrapText="true"/>
    </xf>
    <xf numFmtId="0" fontId="151" fillId="3" borderId="53" xfId="44959" applyFont="true" applyBorder="true" applyAlignment="true">
      <alignment horizontal="center" vertical="center" wrapText="true"/>
    </xf>
    <xf numFmtId="0" fontId="151" fillId="3" borderId="1" xfId="39961" applyFont="true" applyBorder="true" applyAlignment="true">
      <alignment horizontal="center" vertical="center"/>
    </xf>
    <xf numFmtId="0" fontId="151" fillId="3" borderId="82" xfId="39962" applyFont="true" applyBorder="true" applyAlignment="true">
      <alignment horizontal="center" vertical="center"/>
    </xf>
    <xf numFmtId="0" fontId="151" fillId="3" borderId="89" xfId="39963" applyFont="true" applyBorder="true" applyAlignment="true">
      <alignment horizontal="center" vertical="center"/>
    </xf>
    <xf numFmtId="0" fontId="151" fillId="3" borderId="10" xfId="44931" applyFont="true" applyBorder="true" applyAlignment="true">
      <alignment horizontal="center" vertical="center" wrapText="true"/>
    </xf>
    <xf numFmtId="0" fontId="151" fillId="3" borderId="52" xfId="44930" applyFont="true" applyBorder="true" applyAlignment="true">
      <alignment horizontal="center" vertical="center" wrapText="true"/>
    </xf>
    <xf numFmtId="0" fontId="151" fillId="3" borderId="53" xfId="44931" applyFont="true" applyBorder="true" applyAlignment="true">
      <alignment horizontal="center" vertical="center" wrapText="true"/>
    </xf>
    <xf numFmtId="0" fontId="151" fillId="26" borderId="105" xfId="40067" applyFont="true" applyFill="true" applyBorder="true" applyAlignment="true">
      <alignment horizontal="left" vertical="center" wrapText="true"/>
    </xf>
    <xf numFmtId="0" fontId="151" fillId="26" borderId="60" xfId="40073" applyFont="true" applyFill="true" applyBorder="true" applyAlignment="true">
      <alignment horizontal="left" vertical="center" wrapText="true"/>
    </xf>
    <xf numFmtId="0" fontId="151" fillId="26" borderId="100" xfId="40235" applyFont="true" applyFill="true" applyBorder="true" applyAlignment="true">
      <alignment horizontal="left" vertical="center" wrapText="true"/>
    </xf>
    <xf numFmtId="0" fontId="151" fillId="26" borderId="59" xfId="40241" applyFont="true" applyFill="true" applyBorder="true" applyAlignment="true">
      <alignment horizontal="left" vertical="center" wrapText="true"/>
    </xf>
    <xf numFmtId="0" fontId="151" fillId="26" borderId="100" xfId="40247" applyFont="true" applyFill="true" applyBorder="true" applyAlignment="true">
      <alignment horizontal="left" vertical="center" wrapText="true"/>
    </xf>
    <xf numFmtId="0" fontId="151" fillId="26" borderId="59" xfId="40253" applyFont="true" applyFill="true" applyBorder="true" applyAlignment="true">
      <alignment horizontal="left" vertical="center" wrapText="true"/>
    </xf>
    <xf numFmtId="0" fontId="151" fillId="3" borderId="1" xfId="39967" applyFont="true" applyBorder="true" applyAlignment="true">
      <alignment horizontal="center" vertical="center" wrapText="true"/>
    </xf>
    <xf numFmtId="0" fontId="151" fillId="3" borderId="82" xfId="39968" applyFont="true" applyBorder="true" applyAlignment="true">
      <alignment horizontal="center" vertical="center" wrapText="true"/>
    </xf>
    <xf numFmtId="0" fontId="151" fillId="3" borderId="89" xfId="39969" applyFont="true" applyBorder="true" applyAlignment="true">
      <alignment horizontal="center" vertical="center" wrapText="true"/>
    </xf>
    <xf numFmtId="0" fontId="151" fillId="3" borderId="1" xfId="39969" applyFont="true" applyBorder="true" applyAlignment="true">
      <alignment horizontal="center" vertical="center" wrapText="true"/>
    </xf>
    <xf numFmtId="0" fontId="151" fillId="3" borderId="83" xfId="39969" applyFont="true" applyBorder="true" applyAlignment="true">
      <alignment horizontal="center" vertical="center" wrapText="true"/>
    </xf>
    <xf numFmtId="0" fontId="151" fillId="26" borderId="58" xfId="39989" applyFont="true" applyFill="true" applyBorder="true" applyAlignment="true">
      <alignment horizontal="left" vertical="center" wrapText="true"/>
    </xf>
    <xf numFmtId="0" fontId="151" fillId="26" borderId="59" xfId="40001" applyFont="true" applyFill="true" applyBorder="true" applyAlignment="true">
      <alignment horizontal="left" vertical="center" wrapText="true"/>
    </xf>
    <xf numFmtId="0" fontId="151" fillId="26" borderId="60" xfId="40013" applyFont="true" applyFill="true" applyBorder="true" applyAlignment="true">
      <alignment horizontal="left" vertical="center" wrapText="true"/>
    </xf>
    <xf numFmtId="0" fontId="151" fillId="3" borderId="1" xfId="40027" applyFont="true" applyBorder="true" applyAlignment="true">
      <alignment horizontal="center" vertical="center" wrapText="true"/>
    </xf>
    <xf numFmtId="0" fontId="151" fillId="3" borderId="82" xfId="40028" applyFont="true" applyBorder="true" applyAlignment="true">
      <alignment horizontal="center" vertical="center" wrapText="true"/>
    </xf>
    <xf numFmtId="0" fontId="151" fillId="3" borderId="89" xfId="40029" applyFont="true" applyBorder="true" applyAlignment="true">
      <alignment horizontal="center" vertical="center" wrapText="true"/>
    </xf>
    <xf numFmtId="0" fontId="151" fillId="3" borderId="1" xfId="40029" applyFont="true" applyBorder="true" applyAlignment="true">
      <alignment horizontal="center" vertical="center" wrapText="true"/>
    </xf>
    <xf numFmtId="0" fontId="151" fillId="3" borderId="83" xfId="40029" applyFont="true" applyBorder="true" applyAlignment="true">
      <alignment horizontal="center" vertical="center" wrapText="true"/>
    </xf>
    <xf numFmtId="0" fontId="151" fillId="26" borderId="58" xfId="40049" applyFont="true" applyFill="true" applyBorder="true" applyAlignment="true">
      <alignment horizontal="left" vertical="center" wrapText="true"/>
    </xf>
    <xf numFmtId="0" fontId="151" fillId="3" borderId="3" xfId="40087" applyFont="true" applyBorder="true" applyAlignment="true">
      <alignment horizontal="center" vertical="center" wrapText="true"/>
    </xf>
    <xf numFmtId="0" fontId="151" fillId="3" borderId="52" xfId="40088" applyFont="true" applyBorder="true" applyAlignment="true">
      <alignment horizontal="center" vertical="center" wrapText="true"/>
    </xf>
    <xf numFmtId="0" fontId="151" fillId="3" borderId="96" xfId="40089" applyFont="true" applyBorder="true" applyAlignment="true">
      <alignment horizontal="center" vertical="center" wrapText="true"/>
    </xf>
    <xf numFmtId="0" fontId="151" fillId="3" borderId="3" xfId="40089" applyFont="true" applyBorder="true" applyAlignment="true">
      <alignment horizontal="center" vertical="center" wrapText="true"/>
    </xf>
    <xf numFmtId="0" fontId="151" fillId="3" borderId="53" xfId="40089" applyFont="true" applyBorder="true" applyAlignment="true">
      <alignment horizontal="center" vertical="center" wrapText="true"/>
    </xf>
    <xf numFmtId="0" fontId="151" fillId="3" borderId="1" xfId="40147" applyFont="true" applyBorder="true" applyAlignment="true">
      <alignment horizontal="center" vertical="center" wrapText="true"/>
    </xf>
    <xf numFmtId="0" fontId="151" fillId="3" borderId="82" xfId="40148" applyFont="true" applyBorder="true" applyAlignment="true">
      <alignment horizontal="center" vertical="center" wrapText="true"/>
    </xf>
    <xf numFmtId="0" fontId="151" fillId="3" borderId="89" xfId="40149" applyFont="true" applyBorder="true" applyAlignment="true">
      <alignment horizontal="center" vertical="center" wrapText="true"/>
    </xf>
    <xf numFmtId="0" fontId="151" fillId="3" borderId="1" xfId="40149" applyFont="true" applyBorder="true" applyAlignment="true">
      <alignment horizontal="center" vertical="center" wrapText="true"/>
    </xf>
    <xf numFmtId="0" fontId="151" fillId="3" borderId="83" xfId="40149" applyFont="true" applyBorder="true" applyAlignment="true">
      <alignment horizontal="center" vertical="center" wrapText="true"/>
    </xf>
    <xf numFmtId="0" fontId="151" fillId="26" borderId="58" xfId="40169" applyFont="true" applyFill="true" applyBorder="true" applyAlignment="true">
      <alignment horizontal="left" vertical="center" wrapText="true"/>
    </xf>
    <xf numFmtId="0" fontId="151" fillId="26" borderId="59" xfId="40181" applyFont="true" applyFill="true" applyBorder="true" applyAlignment="true">
      <alignment horizontal="left" vertical="center" wrapText="true"/>
    </xf>
    <xf numFmtId="0" fontId="151" fillId="26" borderId="60" xfId="40193" applyFont="true" applyFill="true" applyBorder="true" applyAlignment="true">
      <alignment horizontal="left" vertical="center" wrapText="true"/>
    </xf>
    <xf numFmtId="0" fontId="151" fillId="3" borderId="1" xfId="40207" applyFont="true" applyBorder="true" applyAlignment="true">
      <alignment horizontal="center" vertical="center" wrapText="true"/>
    </xf>
    <xf numFmtId="0" fontId="151" fillId="3" borderId="82" xfId="40208" applyFont="true" applyBorder="true" applyAlignment="true">
      <alignment horizontal="center" vertical="center" wrapText="true"/>
    </xf>
    <xf numFmtId="0" fontId="151" fillId="3" borderId="89" xfId="40209" applyFont="true" applyBorder="true" applyAlignment="true">
      <alignment horizontal="center" vertical="center" wrapText="true"/>
    </xf>
    <xf numFmtId="0" fontId="151" fillId="26" borderId="59" xfId="40537" applyFont="true" applyFill="true" applyBorder="true" applyAlignment="true">
      <alignment horizontal="left" vertical="center" wrapText="true"/>
    </xf>
    <xf numFmtId="0" fontId="151" fillId="26" borderId="60" xfId="40543" applyFont="true" applyFill="true" applyBorder="true" applyAlignment="true">
      <alignment horizontal="left" vertical="center" wrapText="true"/>
    </xf>
    <xf numFmtId="0" fontId="151" fillId="3" borderId="1" xfId="40395" applyFont="true" applyBorder="true" applyAlignment="true">
      <alignment horizontal="center" vertical="center" wrapText="true"/>
    </xf>
    <xf numFmtId="0" fontId="151" fillId="3" borderId="82" xfId="40396" applyFont="true" applyBorder="true" applyAlignment="true">
      <alignment horizontal="center" vertical="center" wrapText="true"/>
    </xf>
    <xf numFmtId="0" fontId="151" fillId="3" borderId="89" xfId="40397" applyFont="true" applyBorder="true" applyAlignment="true">
      <alignment horizontal="center" vertical="center" wrapText="true"/>
    </xf>
    <xf numFmtId="0" fontId="151" fillId="3" borderId="1" xfId="40397" applyFont="true" applyBorder="true" applyAlignment="true">
      <alignment horizontal="center" vertical="center" wrapText="true"/>
    </xf>
    <xf numFmtId="0" fontId="151" fillId="3" borderId="83" xfId="40397" applyFont="true" applyBorder="true" applyAlignment="true">
      <alignment horizontal="center" vertical="center" wrapText="true"/>
    </xf>
    <xf numFmtId="0" fontId="175" fillId="26" borderId="58" xfId="40417" applyFont="true" applyFill="true" applyBorder="true" applyAlignment="true">
      <alignment horizontal="left" vertical="center" wrapText="true"/>
    </xf>
    <xf numFmtId="0" fontId="151" fillId="26" borderId="59" xfId="40429" applyFont="true" applyFill="true" applyBorder="true" applyAlignment="true">
      <alignment horizontal="left" vertical="center" wrapText="true"/>
    </xf>
    <xf numFmtId="0" fontId="175" fillId="26" borderId="59" xfId="40429" applyFont="true" applyFill="true" applyBorder="true" applyAlignment="true">
      <alignment horizontal="left" vertical="center" wrapText="true"/>
    </xf>
    <xf numFmtId="0" fontId="151" fillId="26" borderId="60" xfId="40441" applyFont="true" applyFill="true" applyBorder="true" applyAlignment="true">
      <alignment horizontal="left" vertical="center" wrapText="true"/>
    </xf>
    <xf numFmtId="0" fontId="151" fillId="26" borderId="59" xfId="45059" applyFont="true" applyFill="true" applyBorder="true" applyAlignment="true">
      <alignment horizontal="left" vertical="center" wrapText="true"/>
    </xf>
    <xf numFmtId="0" fontId="151" fillId="26" borderId="60" xfId="45065" applyFont="true" applyFill="true" applyBorder="true" applyAlignment="true">
      <alignment horizontal="left" vertical="center" wrapText="true"/>
    </xf>
    <xf numFmtId="0" fontId="151" fillId="3" borderId="1" xfId="40209" applyFont="true" applyBorder="true" applyAlignment="true">
      <alignment horizontal="center" vertical="center" wrapText="true"/>
    </xf>
    <xf numFmtId="0" fontId="151" fillId="3" borderId="83" xfId="40209" applyFont="true" applyBorder="true" applyAlignment="true">
      <alignment horizontal="center" vertical="center" wrapText="true"/>
    </xf>
    <xf numFmtId="0" fontId="151" fillId="26" borderId="58" xfId="40229" applyFont="true" applyFill="true" applyBorder="true" applyAlignment="true">
      <alignment horizontal="left" vertical="center" wrapText="true"/>
    </xf>
    <xf numFmtId="0" fontId="151" fillId="3" borderId="1" xfId="40267" applyFont="true" applyBorder="true" applyAlignment="true">
      <alignment horizontal="center" vertical="center" wrapText="true"/>
    </xf>
    <xf numFmtId="0" fontId="151" fillId="3" borderId="82" xfId="40268" applyFont="true" applyBorder="true" applyAlignment="true">
      <alignment horizontal="center" vertical="center" wrapText="true"/>
    </xf>
    <xf numFmtId="0" fontId="151" fillId="3" borderId="89" xfId="40269" applyFont="true" applyBorder="true" applyAlignment="true">
      <alignment horizontal="center" vertical="center" wrapText="true"/>
    </xf>
    <xf numFmtId="0" fontId="151" fillId="3" borderId="1" xfId="40269" applyFont="true" applyBorder="true" applyAlignment="true">
      <alignment horizontal="center" vertical="center" wrapText="true"/>
    </xf>
    <xf numFmtId="0" fontId="151" fillId="3" borderId="83" xfId="40269" applyFont="true" applyBorder="true" applyAlignment="true">
      <alignment horizontal="center" vertical="center" wrapText="true"/>
    </xf>
    <xf numFmtId="0" fontId="151" fillId="26" borderId="58" xfId="40289"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51" fillId="3" borderId="1" xfId="40327" applyFont="true" applyBorder="true" applyAlignment="true">
      <alignment horizontal="center" vertical="center" wrapText="true"/>
    </xf>
    <xf numFmtId="0" fontId="151" fillId="3" borderId="82" xfId="40328" applyFont="true" applyBorder="true" applyAlignment="true">
      <alignment horizontal="center" vertical="center" wrapText="true"/>
    </xf>
    <xf numFmtId="0" fontId="151" fillId="3" borderId="89" xfId="40329" applyFont="true" applyBorder="true" applyAlignment="true">
      <alignment horizontal="center" vertical="center" wrapText="true"/>
    </xf>
    <xf numFmtId="0" fontId="151" fillId="3" borderId="1" xfId="40329" applyFont="true" applyBorder="true" applyAlignment="true">
      <alignment horizontal="center" vertical="center" wrapText="true"/>
    </xf>
    <xf numFmtId="0" fontId="151" fillId="3" borderId="83" xfId="40329" applyFont="true" applyBorder="true" applyAlignment="true">
      <alignment horizontal="center" vertical="center" wrapText="true"/>
    </xf>
    <xf numFmtId="0" fontId="151" fillId="26" borderId="58" xfId="40531" applyFont="true" applyFill="true" applyBorder="true" applyAlignment="true">
      <alignment horizontal="left" vertical="center" wrapText="true"/>
    </xf>
    <xf numFmtId="0" fontId="151" fillId="3" borderId="10" xfId="45435" applyFont="true" applyAlignment="true">
      <alignment horizontal="right" vertical="top" wrapText="true"/>
    </xf>
    <xf numFmtId="0" fontId="151" fillId="3" borderId="52" xfId="45436" applyFont="true" applyBorder="true" applyAlignment="true">
      <alignment horizontal="right" vertical="top" wrapText="true"/>
    </xf>
    <xf numFmtId="0" fontId="151" fillId="3" borderId="53" xfId="45437" applyFont="true" applyBorder="true" applyAlignment="true">
      <alignment horizontal="right" vertical="top" wrapText="true"/>
    </xf>
    <xf numFmtId="0" fontId="151" fillId="3" borderId="10" xfId="45438" applyFont="true" applyAlignment="true">
      <alignment horizontal="right" vertical="top" wrapText="true"/>
    </xf>
    <xf numFmtId="0" fontId="151" fillId="3" borderId="52" xfId="45439" applyFont="true" applyBorder="true" applyAlignment="true">
      <alignment horizontal="right" vertical="top" wrapText="true"/>
    </xf>
    <xf numFmtId="0" fontId="151" fillId="3" borderId="53" xfId="45440" applyFont="true" applyBorder="true" applyAlignment="true">
      <alignment horizontal="right" vertical="top" wrapText="true"/>
    </xf>
    <xf numFmtId="0" fontId="151" fillId="3" borderId="10" xfId="45441" applyFont="true" applyAlignment="true">
      <alignment horizontal="right" vertical="top" wrapText="true"/>
    </xf>
    <xf numFmtId="0" fontId="151" fillId="3" borderId="52" xfId="45442" applyFont="true" applyBorder="true" applyAlignment="true">
      <alignment horizontal="right" vertical="top" wrapText="true"/>
    </xf>
    <xf numFmtId="0" fontId="151" fillId="3" borderId="53" xfId="45443" applyFont="true" applyBorder="true" applyAlignment="true">
      <alignment horizontal="right" vertical="top" wrapText="true"/>
    </xf>
    <xf numFmtId="0" fontId="151" fillId="26" borderId="102" xfId="45332" applyFont="true" applyFill="true" applyBorder="true" applyAlignment="true">
      <alignment horizontal="left" vertical="center" wrapText="true"/>
    </xf>
    <xf numFmtId="0" fontId="151" fillId="26" borderId="100" xfId="45332" applyFont="true" applyFill="true" applyBorder="true" applyAlignment="true">
      <alignment horizontal="left" vertical="center" wrapText="true"/>
    </xf>
    <xf numFmtId="0" fontId="151" fillId="26" borderId="105" xfId="45332" applyFont="true" applyFill="true" applyBorder="true" applyAlignment="true">
      <alignment horizontal="left" vertical="center" wrapText="true"/>
    </xf>
    <xf numFmtId="0" fontId="151" fillId="3" borderId="10" xfId="45318" applyFont="true" applyBorder="true" applyAlignment="true">
      <alignment horizontal="center" vertical="center" wrapText="true"/>
    </xf>
    <xf numFmtId="0" fontId="151" fillId="3" borderId="52" xfId="45317" applyFont="true" applyBorder="true" applyAlignment="true">
      <alignment horizontal="center" vertical="center" wrapText="true"/>
    </xf>
    <xf numFmtId="0" fontId="151" fillId="3" borderId="53" xfId="45318" applyFont="true" applyBorder="true" applyAlignment="true">
      <alignment horizontal="center" vertical="center" wrapText="true"/>
    </xf>
    <xf numFmtId="0" fontId="151" fillId="3" borderId="3" xfId="45318" applyFont="true" applyBorder="true" applyAlignment="true">
      <alignment horizontal="center" vertical="center" wrapText="true"/>
    </xf>
    <xf numFmtId="0" fontId="151" fillId="26" borderId="102" xfId="45326" applyFont="true" applyFill="true" applyBorder="true" applyAlignment="true">
      <alignment horizontal="left" vertical="center" wrapText="true"/>
    </xf>
    <xf numFmtId="0" fontId="158" fillId="3" borderId="10" xfId="45399" applyFont="true" applyAlignment="true">
      <alignment horizontal="center" vertical="center" wrapText="true"/>
    </xf>
    <xf numFmtId="0" fontId="158" fillId="3" borderId="10" xfId="45400" applyFont="true" applyAlignment="true">
      <alignment horizontal="center" vertical="center" wrapText="true"/>
    </xf>
    <xf numFmtId="0" fontId="158" fillId="3" borderId="10" xfId="45401" applyFont="true" applyAlignment="true">
      <alignment horizontal="center" vertical="center" wrapText="true"/>
    </xf>
    <xf numFmtId="0" fontId="178" fillId="3" borderId="57" xfId="45402" applyFont="true" applyBorder="true" applyAlignment="true">
      <alignment horizontal="left" wrapText="true"/>
    </xf>
    <xf numFmtId="0" fontId="178" fillId="3" borderId="57" xfId="45403" applyFont="true" applyBorder="true" applyAlignment="true">
      <alignment horizontal="left" wrapText="true"/>
    </xf>
    <xf numFmtId="0" fontId="151" fillId="26" borderId="59" xfId="45408" applyFont="true" applyFill="true" applyBorder="true" applyAlignment="true">
      <alignment horizontal="left" vertical="top" wrapText="true"/>
    </xf>
    <xf numFmtId="0" fontId="151" fillId="26" borderId="60" xfId="45411" applyFont="true" applyFill="true" applyBorder="true" applyAlignment="true">
      <alignment horizontal="left" vertical="top" wrapText="true"/>
    </xf>
    <xf numFmtId="0" fontId="150" fillId="3" borderId="10" xfId="45414" applyFont="true" applyAlignment="true">
      <alignment horizontal="left" vertical="top" wrapText="true"/>
    </xf>
    <xf numFmtId="0" fontId="150" fillId="3" borderId="10" xfId="45415" applyFont="true" applyAlignment="true">
      <alignment horizontal="left" vertical="top" wrapText="true"/>
    </xf>
    <xf numFmtId="0" fontId="150" fillId="3" borderId="10" xfId="45416" applyFont="true" applyAlignment="true">
      <alignment horizontal="left" vertical="top" wrapText="true"/>
    </xf>
    <xf numFmtId="0" fontId="151" fillId="26" borderId="102" xfId="45369" applyFont="true" applyFill="true" applyBorder="true" applyAlignment="true">
      <alignment horizontal="left" vertical="center" wrapText="true"/>
    </xf>
    <xf numFmtId="0" fontId="151" fillId="26" borderId="100" xfId="45375" applyFont="true" applyFill="true" applyBorder="true" applyAlignment="true">
      <alignment horizontal="left" vertical="center" wrapText="true"/>
    </xf>
    <xf numFmtId="0" fontId="151" fillId="26" borderId="105" xfId="45381" applyFont="true" applyFill="true" applyBorder="true" applyAlignment="true">
      <alignment horizontal="left" vertical="center" wrapText="true"/>
    </xf>
    <xf numFmtId="0" fontId="151" fillId="3" borderId="10" xfId="45361" applyFont="true" applyBorder="true" applyAlignment="true">
      <alignment horizontal="center" vertical="center" wrapText="true"/>
    </xf>
    <xf numFmtId="0" fontId="151" fillId="3" borderId="52" xfId="45360" applyFont="true" applyBorder="true" applyAlignment="true">
      <alignment horizontal="center" vertical="center" wrapText="true"/>
    </xf>
    <xf numFmtId="0" fontId="151" fillId="3" borderId="53" xfId="45361" applyFont="true" applyBorder="true" applyAlignment="true">
      <alignment horizontal="center" vertical="center" wrapText="true"/>
    </xf>
    <xf numFmtId="0" fontId="151" fillId="3" borderId="1" xfId="45361" applyFont="true" applyBorder="true" applyAlignment="true">
      <alignment horizontal="center" vertical="center" wrapText="true"/>
    </xf>
    <xf numFmtId="0" fontId="151" fillId="3" borderId="82" xfId="45360" applyFont="true" applyBorder="true" applyAlignment="true">
      <alignment horizontal="center" vertical="center" wrapText="true"/>
    </xf>
    <xf numFmtId="0" fontId="151" fillId="3" borderId="83" xfId="45361" applyFont="true" applyBorder="true" applyAlignment="true">
      <alignment horizontal="center" vertical="center" wrapText="true"/>
    </xf>
    <xf numFmtId="0" fontId="151" fillId="3" borderId="10" xfId="45258" applyFont="true" applyBorder="true" applyAlignment="true">
      <alignment horizontal="center" vertical="center" wrapText="true"/>
    </xf>
    <xf numFmtId="0" fontId="151" fillId="3" borderId="52" xfId="45257" applyFont="true" applyBorder="true" applyAlignment="true">
      <alignment horizontal="center" vertical="center" wrapText="true"/>
    </xf>
    <xf numFmtId="0" fontId="151" fillId="3" borderId="53" xfId="45258" applyFont="true" applyBorder="true" applyAlignment="true">
      <alignment horizontal="center" vertical="center" wrapText="true"/>
    </xf>
    <xf numFmtId="0" fontId="151" fillId="3" borderId="3" xfId="45258" applyFont="true" applyBorder="true" applyAlignment="true">
      <alignment horizontal="center" vertical="center" wrapText="true"/>
    </xf>
    <xf numFmtId="0" fontId="151" fillId="26" borderId="102" xfId="45242" applyFont="true" applyFill="true" applyBorder="true" applyAlignment="true">
      <alignment horizontal="left" vertical="center" wrapText="true"/>
    </xf>
    <xf numFmtId="0" fontId="151" fillId="26" borderId="100" xfId="45242" applyFont="true" applyFill="true" applyBorder="true" applyAlignment="true">
      <alignment horizontal="left" vertical="center" wrapText="true"/>
    </xf>
    <xf numFmtId="0" fontId="151" fillId="3" borderId="10" xfId="45228" applyFont="true" applyBorder="true" applyAlignment="true">
      <alignment horizontal="center" vertical="center" wrapText="true"/>
    </xf>
    <xf numFmtId="0" fontId="151" fillId="3" borderId="52" xfId="45227" applyFont="true" applyBorder="true" applyAlignment="true">
      <alignment horizontal="center" vertical="center" wrapText="true"/>
    </xf>
    <xf numFmtId="0" fontId="151" fillId="3" borderId="53" xfId="45228" applyFont="true" applyBorder="true" applyAlignment="true">
      <alignment horizontal="center" vertical="center" wrapText="true"/>
    </xf>
    <xf numFmtId="0" fontId="151" fillId="3" borderId="3" xfId="45228" applyFont="true" applyBorder="true" applyAlignment="true">
      <alignment horizontal="center" vertical="center" wrapText="true"/>
    </xf>
    <xf numFmtId="0" fontId="151" fillId="3" borderId="1" xfId="45288" applyFont="true" applyBorder="true" applyAlignment="true">
      <alignment horizontal="center" vertical="center" wrapText="true"/>
    </xf>
    <xf numFmtId="0" fontId="151" fillId="3" borderId="82" xfId="45287" applyFont="true" applyBorder="true" applyAlignment="true">
      <alignment horizontal="center" vertical="center" wrapText="true"/>
    </xf>
    <xf numFmtId="0" fontId="151" fillId="3" borderId="83" xfId="45288" applyFont="true" applyBorder="true" applyAlignment="true">
      <alignment horizontal="center" vertical="center" wrapText="true"/>
    </xf>
    <xf numFmtId="0" fontId="151" fillId="26" borderId="102" xfId="45296" applyFont="true" applyFill="true" applyBorder="true" applyAlignment="true">
      <alignment horizontal="left" vertical="center" wrapText="true"/>
    </xf>
    <xf numFmtId="0" fontId="151" fillId="26" borderId="100" xfId="45302" applyFont="true" applyFill="true" applyBorder="true" applyAlignment="true">
      <alignment horizontal="left" vertical="center" wrapText="true"/>
    </xf>
    <xf numFmtId="0" fontId="151" fillId="26" borderId="105" xfId="45308" applyFont="true" applyFill="true" applyBorder="true" applyAlignment="true">
      <alignment horizontal="left" vertical="center" wrapText="true"/>
    </xf>
    <xf numFmtId="0" fontId="151" fillId="3" borderId="10" xfId="45288" applyFont="true" applyBorder="true" applyAlignment="true">
      <alignment horizontal="center" vertical="center" wrapText="true"/>
    </xf>
    <xf numFmtId="0" fontId="151" fillId="3" borderId="52" xfId="45287" applyFont="true" applyBorder="true" applyAlignment="true">
      <alignment horizontal="center" vertical="center" wrapText="true"/>
    </xf>
    <xf numFmtId="0" fontId="151" fillId="3" borderId="53" xfId="45288" applyFont="true" applyBorder="true" applyAlignment="true">
      <alignment horizontal="center" vertical="center" wrapText="true"/>
    </xf>
    <xf numFmtId="0" fontId="151" fillId="26" borderId="102" xfId="45266" applyFont="true" applyFill="true" applyBorder="true" applyAlignment="true">
      <alignment horizontal="left" vertical="center" wrapText="true"/>
    </xf>
    <xf numFmtId="0" fontId="151" fillId="26" borderId="100" xfId="45272" applyFont="true" applyFill="true" applyBorder="true" applyAlignment="true">
      <alignment horizontal="left" vertical="center" wrapText="true"/>
    </xf>
    <xf numFmtId="0" fontId="151" fillId="3" borderId="1" xfId="45198" applyFont="true" applyBorder="true" applyAlignment="true">
      <alignment horizontal="center" vertical="center" wrapText="true"/>
    </xf>
    <xf numFmtId="0" fontId="151" fillId="3" borderId="82" xfId="45197" applyFont="true" applyBorder="true" applyAlignment="true">
      <alignment horizontal="center" vertical="center" wrapText="true"/>
    </xf>
    <xf numFmtId="0" fontId="151" fillId="3" borderId="83" xfId="45198" applyFont="true" applyBorder="true" applyAlignment="true">
      <alignment horizontal="center" vertical="center" wrapText="true"/>
    </xf>
    <xf numFmtId="0" fontId="151" fillId="26" borderId="102" xfId="45206" applyFont="true" applyFill="true" applyBorder="true" applyAlignment="true">
      <alignment horizontal="left" vertical="center" wrapText="true"/>
    </xf>
    <xf numFmtId="0" fontId="151" fillId="26" borderId="100" xfId="45212" applyFont="true" applyFill="true" applyBorder="true" applyAlignment="true">
      <alignment horizontal="left" vertical="center" wrapText="true"/>
    </xf>
    <xf numFmtId="0" fontId="151" fillId="26" borderId="105" xfId="45218" applyFont="true" applyFill="true" applyBorder="true" applyAlignment="true">
      <alignment horizontal="left" vertical="center" wrapText="true"/>
    </xf>
    <xf numFmtId="0" fontId="151" fillId="3" borderId="10" xfId="45198" applyFont="true" applyBorder="true" applyAlignment="true">
      <alignment horizontal="center" vertical="center" wrapText="true"/>
    </xf>
    <xf numFmtId="0" fontId="151" fillId="3" borderId="52" xfId="45197" applyFont="true" applyBorder="true" applyAlignment="true">
      <alignment horizontal="center" vertical="center" wrapText="true"/>
    </xf>
    <xf numFmtId="0" fontId="151" fillId="3" borderId="53" xfId="45198" applyFont="true" applyBorder="true" applyAlignment="true">
      <alignment horizontal="center" vertical="center" wrapText="true"/>
    </xf>
    <xf numFmtId="0" fontId="151" fillId="26" borderId="101" xfId="40247" applyFont="true" applyFill="true" applyBorder="true" applyAlignment="true">
      <alignment horizontal="left" vertical="center" wrapText="true"/>
    </xf>
    <xf numFmtId="0" fontId="151" fillId="26" borderId="59" xfId="45332" applyFont="true" applyFill="true" applyBorder="true" applyAlignment="true">
      <alignment horizontal="left" vertical="center" wrapText="true"/>
    </xf>
    <xf numFmtId="0" fontId="151" fillId="26" borderId="60" xfId="45338" applyFont="true" applyFill="true" applyBorder="true" applyAlignment="true">
      <alignment horizontal="left" vertical="center" wrapText="true"/>
    </xf>
    <xf numFmtId="0" fontId="151" fillId="26" borderId="10" xfId="45745" applyFont="true" applyFill="true" applyAlignment="true">
      <alignment horizontal="right" vertical="top" wrapText="true"/>
    </xf>
    <xf numFmtId="0" fontId="151" fillId="26" borderId="10" xfId="45749" applyFont="true" applyFill="true" applyAlignment="true">
      <alignment horizontal="right" vertical="top" wrapText="true"/>
    </xf>
    <xf numFmtId="0" fontId="179" fillId="3" borderId="10" xfId="45688" applyFont="true" applyAlignment="true">
      <alignment horizontal="right" vertical="top" wrapText="true"/>
    </xf>
    <xf numFmtId="0" fontId="179" fillId="3" borderId="10" xfId="45689" applyFont="true" applyAlignment="true">
      <alignment horizontal="right" vertical="top" wrapText="true"/>
    </xf>
    <xf numFmtId="0" fontId="151" fillId="3" borderId="10" xfId="45756" applyFont="true" applyAlignment="true">
      <alignment horizontal="right" vertical="top" wrapText="true"/>
    </xf>
    <xf numFmtId="0" fontId="151" fillId="3" borderId="10" xfId="45758" applyFont="true" applyAlignment="true">
      <alignment horizontal="right" vertical="top" wrapText="true"/>
    </xf>
    <xf numFmtId="0" fontId="151" fillId="26" borderId="10" xfId="45704" applyFont="true" applyFill="true" applyAlignment="true">
      <alignment horizontal="right" vertical="top" wrapText="true"/>
    </xf>
    <xf numFmtId="0" fontId="151" fillId="26" borderId="10" xfId="45706" applyFont="true" applyFill="true" applyAlignment="true">
      <alignment horizontal="right" vertical="top" wrapText="true"/>
    </xf>
    <xf numFmtId="0" fontId="151" fillId="26" borderId="10" xfId="45711" applyFont="true" applyFill="true" applyAlignment="true">
      <alignment horizontal="right" vertical="top" wrapText="true"/>
    </xf>
    <xf numFmtId="0" fontId="151" fillId="26" borderId="10" xfId="45713" applyFont="true" applyFill="true" applyAlignment="true">
      <alignment horizontal="right" vertical="top" wrapText="true"/>
    </xf>
    <xf numFmtId="0" fontId="151" fillId="3" borderId="10" xfId="45753" applyFont="true" applyAlignment="true">
      <alignment horizontal="right" vertical="top" wrapText="true"/>
    </xf>
    <xf numFmtId="0" fontId="151" fillId="26" borderId="10" xfId="45727" applyFont="true" applyFill="true" applyAlignment="true">
      <alignment horizontal="right" vertical="top" wrapText="true"/>
    </xf>
    <xf numFmtId="0" fontId="179" fillId="3" borderId="10" xfId="45687" applyFont="true" applyAlignment="true">
      <alignment horizontal="right" vertical="top" wrapText="true"/>
    </xf>
    <xf numFmtId="0" fontId="151" fillId="26" borderId="10" xfId="45708" applyFont="true" applyFill="true" applyAlignment="true">
      <alignment horizontal="right" vertical="top" wrapText="true"/>
    </xf>
    <xf numFmtId="0" fontId="151" fillId="26" borderId="10" xfId="45702" applyFont="true" applyFill="true" applyAlignment="true">
      <alignment horizontal="right" vertical="top" wrapText="true"/>
    </xf>
    <xf numFmtId="0" fontId="151" fillId="26" borderId="10" xfId="45698" applyFont="true" applyFill="true" applyAlignment="true">
      <alignment horizontal="right" vertical="top" wrapText="true"/>
    </xf>
    <xf numFmtId="0" fontId="151" fillId="26" borderId="10" xfId="45700" applyFont="true" applyFill="true" applyAlignment="true">
      <alignment horizontal="right" vertical="top" wrapText="true"/>
    </xf>
    <xf numFmtId="0" fontId="151" fillId="3" borderId="10" xfId="45731" applyFont="true" applyAlignment="true">
      <alignment horizontal="right" vertical="top" wrapText="true"/>
    </xf>
    <xf numFmtId="0" fontId="151" fillId="3" borderId="10" xfId="45732" applyFont="true" applyAlignment="true">
      <alignment horizontal="right" vertical="top" wrapText="true"/>
    </xf>
    <xf numFmtId="0" fontId="151" fillId="3" borderId="52" xfId="45733" applyFont="true" applyBorder="true" applyAlignment="true">
      <alignment horizontal="right" vertical="top" wrapText="true"/>
    </xf>
    <xf numFmtId="0" fontId="151" fillId="3" borderId="53" xfId="45734" applyFont="true" applyBorder="true" applyAlignment="true">
      <alignment horizontal="right" vertical="top" wrapText="true"/>
    </xf>
    <xf numFmtId="0" fontId="151" fillId="3" borderId="10" xfId="45735" applyFont="true" applyAlignment="true">
      <alignment horizontal="right" vertical="top" wrapText="true"/>
    </xf>
    <xf numFmtId="0" fontId="151" fillId="3" borderId="10" xfId="45736" applyFont="true" applyAlignment="true">
      <alignment horizontal="right" vertical="top" wrapText="true"/>
    </xf>
    <xf numFmtId="0" fontId="151" fillId="3" borderId="52" xfId="45737" applyFont="true" applyBorder="true" applyAlignment="true">
      <alignment horizontal="right" vertical="top" wrapText="true"/>
    </xf>
    <xf numFmtId="0" fontId="151" fillId="3" borderId="53" xfId="45738" applyFont="true" applyBorder="true" applyAlignment="true">
      <alignment horizontal="right" vertical="top" wrapText="true"/>
    </xf>
    <xf numFmtId="0" fontId="151" fillId="26" borderId="10" xfId="45696" applyFont="true" applyFill="true" applyAlignment="true">
      <alignment horizontal="right" vertical="top" wrapText="true"/>
    </xf>
    <xf numFmtId="0" fontId="151" fillId="3" borderId="10" xfId="45720" applyFont="true" applyAlignment="true">
      <alignment horizontal="right" vertical="top" wrapText="true"/>
    </xf>
    <xf numFmtId="0" fontId="151" fillId="3" borderId="10" xfId="45721" applyFont="true" applyAlignment="true">
      <alignment horizontal="right" vertical="top" wrapText="true"/>
    </xf>
    <xf numFmtId="0" fontId="151" fillId="3" borderId="52" xfId="45722" applyFont="true" applyBorder="true" applyAlignment="true">
      <alignment horizontal="right" vertical="top" wrapText="true"/>
    </xf>
    <xf numFmtId="0" fontId="151" fillId="3" borderId="53" xfId="45723" applyFont="true" applyBorder="true" applyAlignment="true">
      <alignment horizontal="right" vertical="top" wrapText="true"/>
    </xf>
    <xf numFmtId="0" fontId="151" fillId="26" borderId="59" xfId="45678" applyFont="true" applyFill="true" applyBorder="true" applyAlignment="true">
      <alignment horizontal="left" vertical="top" wrapText="true"/>
    </xf>
    <xf numFmtId="0" fontId="151" fillId="26" borderId="60" xfId="45681" applyFont="true" applyFill="true" applyBorder="true" applyAlignment="true">
      <alignment horizontal="left" vertical="top" wrapText="true"/>
    </xf>
    <xf numFmtId="0" fontId="150" fillId="3" borderId="10" xfId="45684" applyFont="true" applyAlignment="true">
      <alignment horizontal="left" vertical="top" wrapText="true"/>
    </xf>
    <xf numFmtId="0" fontId="150" fillId="3" borderId="10" xfId="45685" applyFont="true" applyAlignment="true">
      <alignment horizontal="left" vertical="top" wrapText="true"/>
    </xf>
    <xf numFmtId="0" fontId="150" fillId="3" borderId="10" xfId="45686" applyFont="true" applyAlignment="true">
      <alignment horizontal="left" vertical="top" wrapText="true"/>
    </xf>
    <xf numFmtId="0" fontId="151" fillId="26" borderId="102" xfId="45639" applyFont="true" applyFill="true" applyBorder="true" applyAlignment="true">
      <alignment horizontal="left" vertical="center" wrapText="true"/>
    </xf>
    <xf numFmtId="0" fontId="151" fillId="26" borderId="100" xfId="45645" applyFont="true" applyFill="true" applyBorder="true" applyAlignment="true">
      <alignment horizontal="left" vertical="center" wrapText="true"/>
    </xf>
    <xf numFmtId="0" fontId="151" fillId="26" borderId="105" xfId="45645" applyFont="true" applyFill="true" applyBorder="true" applyAlignment="true">
      <alignment horizontal="left" vertical="center" wrapText="true"/>
    </xf>
    <xf numFmtId="0" fontId="151" fillId="26" borderId="102" xfId="45645" applyFont="true" applyFill="true" applyBorder="true" applyAlignment="true">
      <alignment horizontal="left" vertical="center" wrapText="true"/>
    </xf>
    <xf numFmtId="0" fontId="151" fillId="26" borderId="100" xfId="45651" applyFont="true" applyFill="true" applyBorder="true" applyAlignment="true">
      <alignment horizontal="left" vertical="center" wrapText="true"/>
    </xf>
    <xf numFmtId="0" fontId="179" fillId="3" borderId="10" xfId="45687" applyFont="true" applyAlignment="true">
      <alignment horizontal="center" vertical="center" wrapText="true"/>
    </xf>
    <xf numFmtId="0" fontId="179" fillId="3" borderId="10" xfId="45688" applyFont="true" applyAlignment="true">
      <alignment horizontal="center" vertical="center" wrapText="true"/>
    </xf>
    <xf numFmtId="0" fontId="179" fillId="3" borderId="10" xfId="45689" applyFont="true" applyAlignment="true">
      <alignment horizontal="center" vertical="center" wrapText="true"/>
    </xf>
    <xf numFmtId="0" fontId="151" fillId="26" borderId="102" xfId="45602" applyFont="true" applyFill="true" applyBorder="true" applyAlignment="true">
      <alignment horizontal="left" vertical="center" wrapText="true"/>
    </xf>
    <xf numFmtId="0" fontId="151" fillId="26" borderId="100" xfId="45602" applyFont="true" applyFill="true" applyBorder="true" applyAlignment="true">
      <alignment horizontal="left" vertical="center" wrapText="true"/>
    </xf>
    <xf numFmtId="0" fontId="151" fillId="26" borderId="105" xfId="45602" applyFont="true" applyFill="true" applyBorder="true" applyAlignment="true">
      <alignment horizontal="left" vertical="center" wrapText="true"/>
    </xf>
    <xf numFmtId="0" fontId="151" fillId="3" borderId="10" xfId="45588" applyFont="true" applyBorder="true" applyAlignment="true">
      <alignment horizontal="center" vertical="center" wrapText="true"/>
    </xf>
    <xf numFmtId="0" fontId="151" fillId="3" borderId="52" xfId="45587" applyFont="true" applyBorder="true" applyAlignment="true">
      <alignment horizontal="center" vertical="center" wrapText="true"/>
    </xf>
    <xf numFmtId="0" fontId="151" fillId="3" borderId="53" xfId="45588" applyFont="true" applyBorder="true" applyAlignment="true">
      <alignment horizontal="center" vertical="center" wrapText="true"/>
    </xf>
    <xf numFmtId="0" fontId="151" fillId="3" borderId="10" xfId="45631" applyFont="true" applyBorder="true" applyAlignment="true">
      <alignment horizontal="center" vertical="center" wrapText="true"/>
    </xf>
    <xf numFmtId="0" fontId="151" fillId="3" borderId="52" xfId="45630" applyFont="true" applyBorder="true" applyAlignment="true">
      <alignment horizontal="center" vertical="center" wrapText="true"/>
    </xf>
    <xf numFmtId="0" fontId="151" fillId="3" borderId="53" xfId="45631" applyFont="true" applyBorder="true" applyAlignment="true">
      <alignment horizontal="center" vertical="center" wrapText="true"/>
    </xf>
    <xf numFmtId="0" fontId="151" fillId="3" borderId="1" xfId="45631" applyFont="true" applyBorder="true" applyAlignment="true">
      <alignment horizontal="center" vertical="center" wrapText="true"/>
    </xf>
    <xf numFmtId="0" fontId="151" fillId="3" borderId="82" xfId="45630" applyFont="true" applyBorder="true" applyAlignment="true">
      <alignment horizontal="center" vertical="center" wrapText="true"/>
    </xf>
    <xf numFmtId="0" fontId="151" fillId="3" borderId="83" xfId="45631" applyFont="true" applyBorder="true" applyAlignment="true">
      <alignment horizontal="center" vertical="center" wrapText="true"/>
    </xf>
    <xf numFmtId="0" fontId="179" fillId="3" borderId="10" xfId="45669" applyFont="true" applyAlignment="true">
      <alignment horizontal="center" vertical="center" wrapText="true"/>
    </xf>
    <xf numFmtId="0" fontId="179" fillId="3" borderId="10" xfId="45670" applyFont="true" applyAlignment="true">
      <alignment horizontal="center" vertical="center" wrapText="true"/>
    </xf>
    <xf numFmtId="0" fontId="179" fillId="3" borderId="10" xfId="45671" applyFont="true" applyAlignment="true">
      <alignment horizontal="center" vertical="center" wrapText="true"/>
    </xf>
    <xf numFmtId="0" fontId="178" fillId="3" borderId="57" xfId="45672" applyFont="true" applyBorder="true" applyAlignment="true">
      <alignment horizontal="left" wrapText="true"/>
    </xf>
    <xf numFmtId="0" fontId="178" fillId="3" borderId="57" xfId="45673" applyFont="true" applyBorder="true" applyAlignment="true">
      <alignment horizontal="left" wrapText="true"/>
    </xf>
    <xf numFmtId="0" fontId="151" fillId="3" borderId="10" xfId="45558" applyFont="true" applyBorder="true" applyAlignment="true">
      <alignment horizontal="center" vertical="center" wrapText="true"/>
    </xf>
    <xf numFmtId="0" fontId="151" fillId="3" borderId="52" xfId="45557" applyFont="true" applyBorder="true" applyAlignment="true">
      <alignment horizontal="center" vertical="center" wrapText="true"/>
    </xf>
    <xf numFmtId="0" fontId="151" fillId="3" borderId="53" xfId="45558" applyFont="true" applyBorder="true" applyAlignment="true">
      <alignment horizontal="center" vertical="center" wrapText="true"/>
    </xf>
    <xf numFmtId="0" fontId="151" fillId="26" borderId="102" xfId="45536" applyFont="true" applyFill="true" applyBorder="true" applyAlignment="true">
      <alignment horizontal="left" vertical="center" wrapText="true"/>
    </xf>
    <xf numFmtId="0" fontId="151" fillId="26" borderId="100" xfId="45542" applyFont="true" applyFill="true" applyBorder="true" applyAlignment="true">
      <alignment horizontal="left" vertical="center" wrapText="true"/>
    </xf>
    <xf numFmtId="0" fontId="151" fillId="3" borderId="3" xfId="45588" applyFont="true" applyBorder="true" applyAlignment="true">
      <alignment horizontal="center" vertical="center" wrapText="true"/>
    </xf>
    <xf numFmtId="0" fontId="151" fillId="26" borderId="102" xfId="45596" applyFont="true" applyFill="true" applyBorder="true" applyAlignment="true">
      <alignment horizontal="left" vertical="center" wrapText="true"/>
    </xf>
    <xf numFmtId="0" fontId="151" fillId="3" borderId="1" xfId="45558" applyFont="true" applyBorder="true" applyAlignment="true">
      <alignment horizontal="center" vertical="center" wrapText="true"/>
    </xf>
    <xf numFmtId="0" fontId="151" fillId="3" borderId="82" xfId="45557" applyFont="true" applyBorder="true" applyAlignment="true">
      <alignment horizontal="center" vertical="center" wrapText="true"/>
    </xf>
    <xf numFmtId="0" fontId="151" fillId="3" borderId="83" xfId="45558" applyFont="true" applyBorder="true" applyAlignment="true">
      <alignment horizontal="center" vertical="center" wrapText="true"/>
    </xf>
    <xf numFmtId="0" fontId="151" fillId="26" borderId="102" xfId="45566" applyFont="true" applyFill="true" applyBorder="true" applyAlignment="true">
      <alignment horizontal="left" vertical="center" wrapText="true"/>
    </xf>
    <xf numFmtId="0" fontId="151" fillId="26" borderId="100" xfId="45572" applyFont="true" applyFill="true" applyBorder="true" applyAlignment="true">
      <alignment horizontal="left" vertical="center" wrapText="true"/>
    </xf>
    <xf numFmtId="0" fontId="151" fillId="26" borderId="105" xfId="45578" applyFont="true" applyFill="true" applyBorder="true" applyAlignment="true">
      <alignment horizontal="left" vertical="center" wrapText="true"/>
    </xf>
    <xf numFmtId="0" fontId="151" fillId="3" borderId="10" xfId="45528" applyFont="true" applyBorder="true" applyAlignment="true">
      <alignment horizontal="center" vertical="center" wrapText="true"/>
    </xf>
    <xf numFmtId="0" fontId="151" fillId="3" borderId="52" xfId="45527" applyFont="true" applyBorder="true" applyAlignment="true">
      <alignment horizontal="center" vertical="center" wrapText="true"/>
    </xf>
    <xf numFmtId="0" fontId="151" fillId="3" borderId="53" xfId="45528" applyFont="true" applyBorder="true" applyAlignment="true">
      <alignment horizontal="center" vertical="center" wrapText="true"/>
    </xf>
    <xf numFmtId="0" fontId="151" fillId="3" borderId="3" xfId="45528" applyFont="true" applyBorder="true" applyAlignment="true">
      <alignment horizontal="center" vertical="center" wrapText="true"/>
    </xf>
    <xf numFmtId="0" fontId="151" fillId="26" borderId="102" xfId="45516" applyFont="true" applyFill="true" applyBorder="true" applyAlignment="true">
      <alignment horizontal="left" vertical="center" wrapText="true"/>
    </xf>
    <xf numFmtId="0" fontId="151" fillId="26" borderId="100" xfId="45516" applyFont="true" applyFill="true" applyBorder="true" applyAlignment="true">
      <alignment horizontal="left" vertical="center" wrapText="true"/>
    </xf>
    <xf numFmtId="0" fontId="151" fillId="3" borderId="10" xfId="45472" applyFont="true" applyBorder="true" applyAlignment="true">
      <alignment horizontal="center" vertical="center" wrapText="true"/>
    </xf>
    <xf numFmtId="0" fontId="151" fillId="3" borderId="52" xfId="45471" applyFont="true" applyBorder="true" applyAlignment="true">
      <alignment horizontal="center" vertical="center" wrapText="true"/>
    </xf>
    <xf numFmtId="0" fontId="151" fillId="3" borderId="53" xfId="45472" applyFont="true" applyBorder="true" applyAlignment="true">
      <alignment horizontal="center" vertical="center" wrapText="true"/>
    </xf>
    <xf numFmtId="0" fontId="151" fillId="3" borderId="10" xfId="45502" applyFont="true" applyBorder="true" applyAlignment="true">
      <alignment horizontal="center" vertical="center" wrapText="true"/>
    </xf>
    <xf numFmtId="0" fontId="151" fillId="3" borderId="52" xfId="45501" applyFont="true" applyBorder="true" applyAlignment="true">
      <alignment horizontal="center" vertical="center" wrapText="true"/>
    </xf>
    <xf numFmtId="0" fontId="151" fillId="3" borderId="53" xfId="45502" applyFont="true" applyBorder="true" applyAlignment="true">
      <alignment horizontal="center" vertical="center" wrapText="true"/>
    </xf>
    <xf numFmtId="0" fontId="151" fillId="3" borderId="3" xfId="45502" applyFont="true" applyBorder="true" applyAlignment="true">
      <alignment horizontal="center" vertical="center" wrapText="true"/>
    </xf>
    <xf numFmtId="0" fontId="151" fillId="3" borderId="1" xfId="45472" applyFont="true" applyBorder="true" applyAlignment="true">
      <alignment horizontal="center" vertical="center" wrapText="true"/>
    </xf>
    <xf numFmtId="0" fontId="151" fillId="3" borderId="82" xfId="45471" applyFont="true" applyBorder="true" applyAlignment="true">
      <alignment horizontal="center" vertical="center" wrapText="true"/>
    </xf>
    <xf numFmtId="0" fontId="151" fillId="3" borderId="83" xfId="45472" applyFont="true" applyBorder="true" applyAlignment="true">
      <alignment horizontal="center" vertical="center" wrapText="true"/>
    </xf>
    <xf numFmtId="0" fontId="151" fillId="26" borderId="102" xfId="45480" applyFont="true" applyFill="true" applyBorder="true" applyAlignment="true">
      <alignment horizontal="left" vertical="center" wrapText="true"/>
    </xf>
    <xf numFmtId="0" fontId="151" fillId="26" borderId="100" xfId="45486" applyFont="true" applyFill="true" applyBorder="true" applyAlignment="true">
      <alignment horizontal="left" vertical="center" wrapText="true"/>
    </xf>
    <xf numFmtId="0" fontId="151" fillId="26" borderId="105" xfId="45492" applyFont="true" applyFill="true" applyBorder="true" applyAlignment="true">
      <alignment horizontal="left" vertical="center" wrapText="true"/>
    </xf>
    <xf numFmtId="0" fontId="151" fillId="26" borderId="59" xfId="45602" applyFont="true" applyFill="true" applyBorder="true" applyAlignment="true">
      <alignment horizontal="left" vertical="center" wrapText="true"/>
    </xf>
    <xf numFmtId="0" fontId="151" fillId="26" borderId="60" xfId="45608" applyFont="true" applyFill="true" applyBorder="true" applyAlignment="true">
      <alignment horizontal="left" vertical="center" wrapText="true"/>
    </xf>
    <xf numFmtId="0" fontId="151" fillId="26" borderId="59" xfId="45645" applyFont="true" applyFill="true" applyBorder="true" applyAlignment="true">
      <alignment horizontal="left" vertical="center" wrapText="true"/>
    </xf>
    <xf numFmtId="0" fontId="151" fillId="26" borderId="60" xfId="45651" applyFont="true" applyFill="true" applyBorder="true" applyAlignment="true">
      <alignment horizontal="left" vertical="center" wrapText="true"/>
    </xf>
    <xf numFmtId="0" fontId="151" fillId="3" borderId="10" xfId="46009" applyFont="true" applyAlignment="true">
      <alignment horizontal="right" vertical="top" wrapText="true"/>
    </xf>
    <xf numFmtId="0" fontId="151" fillId="3" borderId="52" xfId="46010" applyFont="true" applyBorder="true" applyAlignment="true">
      <alignment horizontal="right" vertical="top" wrapText="true"/>
    </xf>
    <xf numFmtId="0" fontId="151" fillId="3" borderId="53" xfId="46011" applyFont="true" applyBorder="true" applyAlignment="true">
      <alignment horizontal="right" vertical="top" wrapText="true"/>
    </xf>
    <xf numFmtId="0" fontId="151" fillId="3" borderId="10" xfId="46012" applyFont="true" applyAlignment="true">
      <alignment horizontal="right" vertical="top" wrapText="true"/>
    </xf>
    <xf numFmtId="0" fontId="151" fillId="3" borderId="52" xfId="46013" applyFont="true" applyBorder="true" applyAlignment="true">
      <alignment horizontal="right" vertical="top" wrapText="true"/>
    </xf>
    <xf numFmtId="0" fontId="151" fillId="3" borderId="53" xfId="46014" applyFont="true" applyBorder="true" applyAlignment="true">
      <alignment horizontal="right" vertical="top" wrapText="true"/>
    </xf>
    <xf numFmtId="0" fontId="151" fillId="3" borderId="10" xfId="46000" applyFont="true" applyAlignment="true">
      <alignment horizontal="right" vertical="top" wrapText="true"/>
    </xf>
    <xf numFmtId="0" fontId="151" fillId="3" borderId="52" xfId="46001" applyFont="true" applyBorder="true" applyAlignment="true">
      <alignment horizontal="right" vertical="top" wrapText="true"/>
    </xf>
    <xf numFmtId="0" fontId="151" fillId="3" borderId="53" xfId="46002" applyFont="true" applyBorder="true" applyAlignment="true">
      <alignment horizontal="right" vertical="top" wrapText="true"/>
    </xf>
    <xf numFmtId="0" fontId="151" fillId="26" borderId="100" xfId="45900" applyFont="true" applyFill="true" applyBorder="true" applyAlignment="true">
      <alignment horizontal="left" vertical="center" wrapText="true"/>
    </xf>
    <xf numFmtId="0" fontId="151" fillId="26" borderId="105" xfId="45900" applyFont="true" applyFill="true" applyBorder="true" applyAlignment="true">
      <alignment horizontal="left" vertical="center" wrapText="true"/>
    </xf>
    <xf numFmtId="0" fontId="151" fillId="3" borderId="10" xfId="45886" applyFont="true" applyBorder="true" applyAlignment="true">
      <alignment horizontal="center" vertical="center" wrapText="true"/>
    </xf>
    <xf numFmtId="0" fontId="151" fillId="3" borderId="52" xfId="45885" applyFont="true" applyBorder="true" applyAlignment="true">
      <alignment horizontal="center" vertical="center" wrapText="true"/>
    </xf>
    <xf numFmtId="0" fontId="151" fillId="3" borderId="53" xfId="45886" applyFont="true" applyBorder="true" applyAlignment="true">
      <alignment horizontal="center" vertical="center" wrapText="true"/>
    </xf>
    <xf numFmtId="0" fontId="151" fillId="3" borderId="3" xfId="45886" applyFont="true" applyBorder="true" applyAlignment="true">
      <alignment horizontal="center" vertical="center" wrapText="true"/>
    </xf>
    <xf numFmtId="0" fontId="151" fillId="26" borderId="102" xfId="45894" applyFont="true" applyFill="true" applyBorder="true" applyAlignment="true">
      <alignment horizontal="left" vertical="center" wrapText="true"/>
    </xf>
    <xf numFmtId="0" fontId="158" fillId="3" borderId="10" xfId="45964" applyFont="true" applyAlignment="true">
      <alignment horizontal="center" vertical="center" wrapText="true"/>
    </xf>
    <xf numFmtId="0" fontId="158" fillId="3" borderId="10" xfId="45965" applyFont="true" applyAlignment="true">
      <alignment horizontal="center" vertical="center" wrapText="true"/>
    </xf>
    <xf numFmtId="0" fontId="158" fillId="3" borderId="10" xfId="45966" applyFont="true" applyAlignment="true">
      <alignment horizontal="center" vertical="center" wrapText="true"/>
    </xf>
    <xf numFmtId="0" fontId="178" fillId="3" borderId="57" xfId="45967" applyFont="true" applyBorder="true" applyAlignment="true">
      <alignment horizontal="left" wrapText="true"/>
    </xf>
    <xf numFmtId="0" fontId="178" fillId="3" borderId="57" xfId="45968" applyFont="true" applyBorder="true" applyAlignment="true">
      <alignment horizontal="left" wrapText="true"/>
    </xf>
    <xf numFmtId="0" fontId="151" fillId="26" borderId="59" xfId="45973" applyFont="true" applyFill="true" applyBorder="true" applyAlignment="true">
      <alignment horizontal="left" vertical="top" wrapText="true"/>
    </xf>
    <xf numFmtId="0" fontId="151" fillId="26" borderId="60" xfId="45976" applyFont="true" applyFill="true" applyBorder="true" applyAlignment="true">
      <alignment horizontal="left" vertical="top" wrapText="true"/>
    </xf>
    <xf numFmtId="0" fontId="150" fillId="3" borderId="10" xfId="45979" applyFont="true" applyAlignment="true">
      <alignment horizontal="left" vertical="top" wrapText="true"/>
    </xf>
    <xf numFmtId="0" fontId="150" fillId="3" borderId="10" xfId="45980" applyFont="true" applyAlignment="true">
      <alignment horizontal="left" vertical="top" wrapText="true"/>
    </xf>
    <xf numFmtId="0" fontId="150" fillId="3" borderId="10" xfId="45981" applyFont="true" applyAlignment="true">
      <alignment horizontal="left" vertical="top" wrapText="true"/>
    </xf>
    <xf numFmtId="0" fontId="151" fillId="26" borderId="102" xfId="45937" applyFont="true" applyFill="true" applyBorder="true" applyAlignment="true">
      <alignment horizontal="left" vertical="center" wrapText="true"/>
    </xf>
    <xf numFmtId="0" fontId="151" fillId="26" borderId="100" xfId="45940" applyFont="true" applyFill="true" applyBorder="true" applyAlignment="true">
      <alignment horizontal="left" vertical="center" wrapText="true"/>
    </xf>
    <xf numFmtId="0" fontId="151" fillId="26" borderId="105" xfId="45940" applyFont="true" applyFill="true" applyBorder="true" applyAlignment="true">
      <alignment horizontal="left" vertical="center" wrapText="true"/>
    </xf>
    <xf numFmtId="0" fontId="151" fillId="26" borderId="102" xfId="45940" applyFont="true" applyFill="true" applyBorder="true" applyAlignment="true">
      <alignment horizontal="left" vertical="center" wrapText="true"/>
    </xf>
    <xf numFmtId="0" fontId="151" fillId="26" borderId="100" xfId="45946" applyFont="true" applyFill="true" applyBorder="true" applyAlignment="true">
      <alignment horizontal="left" vertical="center" wrapText="true"/>
    </xf>
    <xf numFmtId="0" fontId="151" fillId="3" borderId="10" xfId="45929" applyFont="true" applyBorder="true" applyAlignment="true">
      <alignment horizontal="center" vertical="center" wrapText="true"/>
    </xf>
    <xf numFmtId="0" fontId="151" fillId="3" borderId="52" xfId="45928" applyFont="true" applyBorder="true" applyAlignment="true">
      <alignment horizontal="center" vertical="center" wrapText="true"/>
    </xf>
    <xf numFmtId="0" fontId="151" fillId="3" borderId="53" xfId="45929" applyFont="true" applyBorder="true" applyAlignment="true">
      <alignment horizontal="center" vertical="center" wrapText="true"/>
    </xf>
    <xf numFmtId="0" fontId="151" fillId="3" borderId="1" xfId="45929" applyFont="true" applyBorder="true" applyAlignment="true">
      <alignment horizontal="center" vertical="center" wrapText="true"/>
    </xf>
    <xf numFmtId="0" fontId="151" fillId="3" borderId="82" xfId="45928" applyFont="true" applyBorder="true" applyAlignment="true">
      <alignment horizontal="center" vertical="center" wrapText="true"/>
    </xf>
    <xf numFmtId="0" fontId="151" fillId="3" borderId="83" xfId="45929" applyFont="true" applyBorder="true" applyAlignment="true">
      <alignment horizontal="center" vertical="center" wrapText="true"/>
    </xf>
    <xf numFmtId="0" fontId="151" fillId="3" borderId="10" xfId="45826" applyFont="true" applyBorder="true" applyAlignment="true">
      <alignment horizontal="center" vertical="center" wrapText="true"/>
    </xf>
    <xf numFmtId="0" fontId="151" fillId="3" borderId="52" xfId="45825" applyFont="true" applyBorder="true" applyAlignment="true">
      <alignment horizontal="center" vertical="center" wrapText="true"/>
    </xf>
    <xf numFmtId="0" fontId="151" fillId="3" borderId="53" xfId="45826" applyFont="true" applyBorder="true" applyAlignment="true">
      <alignment horizontal="center" vertical="center" wrapText="true"/>
    </xf>
    <xf numFmtId="0" fontId="151" fillId="3" borderId="3" xfId="45826" applyFont="true" applyBorder="true" applyAlignment="true">
      <alignment horizontal="center" vertical="center" wrapText="true"/>
    </xf>
    <xf numFmtId="0" fontId="151" fillId="26" borderId="102" xfId="45810" applyFont="true" applyFill="true" applyBorder="true" applyAlignment="true">
      <alignment horizontal="left" vertical="center" wrapText="true"/>
    </xf>
    <xf numFmtId="0" fontId="151" fillId="26" borderId="100" xfId="45810" applyFont="true" applyFill="true" applyBorder="true" applyAlignment="true">
      <alignment horizontal="left" vertical="center" wrapText="true"/>
    </xf>
    <xf numFmtId="0" fontId="151" fillId="3" borderId="10" xfId="45796" applyFont="true" applyBorder="true" applyAlignment="true">
      <alignment horizontal="center" vertical="center" wrapText="true"/>
    </xf>
    <xf numFmtId="0" fontId="151" fillId="3" borderId="52" xfId="45795" applyFont="true" applyBorder="true" applyAlignment="true">
      <alignment horizontal="center" vertical="center" wrapText="true"/>
    </xf>
    <xf numFmtId="0" fontId="151" fillId="3" borderId="53" xfId="45796" applyFont="true" applyBorder="true" applyAlignment="true">
      <alignment horizontal="center" vertical="center" wrapText="true"/>
    </xf>
    <xf numFmtId="0" fontId="151" fillId="3" borderId="3" xfId="45796" applyFont="true" applyBorder="true" applyAlignment="true">
      <alignment horizontal="center" vertical="center" wrapText="true"/>
    </xf>
    <xf numFmtId="0" fontId="151" fillId="3" borderId="1" xfId="45856" applyFont="true" applyBorder="true" applyAlignment="true">
      <alignment horizontal="center" vertical="center" wrapText="true"/>
    </xf>
    <xf numFmtId="0" fontId="151" fillId="3" borderId="82" xfId="45855" applyFont="true" applyBorder="true" applyAlignment="true">
      <alignment horizontal="center" vertical="center" wrapText="true"/>
    </xf>
    <xf numFmtId="0" fontId="151" fillId="3" borderId="83" xfId="45856" applyFont="true" applyBorder="true" applyAlignment="true">
      <alignment horizontal="center" vertical="center" wrapText="true"/>
    </xf>
    <xf numFmtId="0" fontId="151" fillId="26" borderId="102" xfId="45864" applyFont="true" applyFill="true" applyBorder="true" applyAlignment="true">
      <alignment horizontal="left" vertical="center" wrapText="true"/>
    </xf>
    <xf numFmtId="0" fontId="151" fillId="26" borderId="100" xfId="45870" applyFont="true" applyFill="true" applyBorder="true" applyAlignment="true">
      <alignment horizontal="left" vertical="center" wrapText="true"/>
    </xf>
    <xf numFmtId="0" fontId="151" fillId="26" borderId="105" xfId="45876" applyFont="true" applyFill="true" applyBorder="true" applyAlignment="true">
      <alignment horizontal="left" vertical="center" wrapText="true"/>
    </xf>
    <xf numFmtId="0" fontId="151" fillId="3" borderId="10" xfId="45856" applyFont="true" applyBorder="true" applyAlignment="true">
      <alignment horizontal="center" vertical="center" wrapText="true"/>
    </xf>
    <xf numFmtId="0" fontId="151" fillId="3" borderId="52" xfId="45855" applyFont="true" applyBorder="true" applyAlignment="true">
      <alignment horizontal="center" vertical="center" wrapText="true"/>
    </xf>
    <xf numFmtId="0" fontId="151" fillId="3" borderId="53" xfId="45856" applyFont="true" applyBorder="true" applyAlignment="true">
      <alignment horizontal="center" vertical="center" wrapText="true"/>
    </xf>
    <xf numFmtId="0" fontId="151" fillId="26" borderId="102" xfId="45834" applyFont="true" applyFill="true" applyBorder="true" applyAlignment="true">
      <alignment horizontal="left" vertical="center" wrapText="true"/>
    </xf>
    <xf numFmtId="0" fontId="151" fillId="26" borderId="100" xfId="45840" applyFont="true" applyFill="true" applyBorder="true" applyAlignment="true">
      <alignment horizontal="left" vertical="center" wrapText="true"/>
    </xf>
    <xf numFmtId="0" fontId="151" fillId="3" borderId="1" xfId="45766" applyFont="true" applyBorder="true" applyAlignment="true">
      <alignment horizontal="center" vertical="center" wrapText="true"/>
    </xf>
    <xf numFmtId="0" fontId="151" fillId="3" borderId="82" xfId="45765" applyFont="true" applyBorder="true" applyAlignment="true">
      <alignment horizontal="center" vertical="center" wrapText="true"/>
    </xf>
    <xf numFmtId="0" fontId="151" fillId="3" borderId="83" xfId="45766" applyFont="true" applyBorder="true" applyAlignment="true">
      <alignment horizontal="center" vertical="center" wrapText="true"/>
    </xf>
    <xf numFmtId="0" fontId="151" fillId="26" borderId="102" xfId="45774" applyFont="true" applyFill="true" applyBorder="true" applyAlignment="true">
      <alignment horizontal="left" vertical="center" wrapText="true"/>
    </xf>
    <xf numFmtId="0" fontId="151" fillId="26" borderId="100" xfId="45780" applyFont="true" applyFill="true" applyBorder="true" applyAlignment="true">
      <alignment horizontal="left" vertical="center" wrapText="true"/>
    </xf>
    <xf numFmtId="0" fontId="151" fillId="26" borderId="105" xfId="45786" applyFont="true" applyFill="true" applyBorder="true" applyAlignment="true">
      <alignment horizontal="left" vertical="center" wrapText="true"/>
    </xf>
    <xf numFmtId="0" fontId="151" fillId="3" borderId="10" xfId="45766" applyFont="true" applyBorder="true" applyAlignment="true">
      <alignment horizontal="center" vertical="center" wrapText="true"/>
    </xf>
    <xf numFmtId="0" fontId="151" fillId="3" borderId="52" xfId="45765" applyFont="true" applyBorder="true" applyAlignment="true">
      <alignment horizontal="center" vertical="center" wrapText="true"/>
    </xf>
    <xf numFmtId="0" fontId="151" fillId="3" borderId="53" xfId="45766" applyFont="true" applyBorder="true" applyAlignment="true">
      <alignment horizontal="center" vertical="center" wrapText="true"/>
    </xf>
    <xf numFmtId="0" fontId="151" fillId="26" borderId="59" xfId="45900" applyFont="true" applyFill="true" applyBorder="true" applyAlignment="true">
      <alignment horizontal="left" vertical="center" wrapText="true"/>
    </xf>
    <xf numFmtId="0" fontId="151" fillId="26" borderId="60" xfId="45906" applyFont="true" applyFill="true" applyBorder="true" applyAlignment="true">
      <alignment horizontal="left" vertical="center" wrapText="true"/>
    </xf>
    <xf numFmtId="0" fontId="151" fillId="26" borderId="59" xfId="45940" applyFont="true" applyFill="true" applyBorder="true" applyAlignment="true">
      <alignment horizontal="left" vertical="center" wrapText="true"/>
    </xf>
    <xf numFmtId="0" fontId="151" fillId="26" borderId="60" xfId="45946" applyFont="true" applyFill="true" applyBorder="true" applyAlignment="true">
      <alignment horizontal="left" vertical="center" wrapText="true"/>
    </xf>
  </cellXfs>
  <cellStyles count="46033">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1984955458" xfId="45687" xr:uid="{67CE55A9-AF15-4DC0-9D61-A8862360E84D}"/>
    <cellStyle name="style1491984955613" xfId="45720" xr:uid="{FF20803C-1698-4E93-A65C-A8669985E083}"/>
    <cellStyle name="style1491984955909" xfId="45690" xr:uid="{303AC430-0F89-45A8-AB95-4619CAAA3DE4}"/>
    <cellStyle name="style1491984956241" xfId="45693" xr:uid="{9C2CC871-812B-4619-9A27-D6B5CD3F987F}"/>
    <cellStyle name="style1491984956354" xfId="45696" xr:uid="{9856F9F4-7D91-464B-A24F-60C220FA5A3F}"/>
    <cellStyle name="style1491984956515" xfId="45702" xr:uid="{65AEA008-19B0-4E4B-BB94-15EE6FD172B3}"/>
    <cellStyle name="style1491984956678" xfId="45708" xr:uid="{01D7C0B1-F824-4C80-9FC6-DEA456CAAF03}"/>
    <cellStyle name="style1491984956828" xfId="45697" xr:uid="{64EB7037-CBD0-4119-876A-F027B8F0BD12}"/>
    <cellStyle name="style1491984956927" xfId="45703" xr:uid="{1FEF2523-363F-4E65-9EB2-BF7F21D81FEF}"/>
    <cellStyle name="style1491984957086" xfId="45709" xr:uid="{B0E373B0-80F0-4667-A95E-25033ADD9BB3}"/>
    <cellStyle name="style1491984957205" xfId="45753" xr:uid="{827D6B51-C967-413F-93C4-F205616C5852}"/>
    <cellStyle name="style1491984957363" xfId="45710" xr:uid="{FFA1CB6F-AB9B-438B-A467-24024EE10361}"/>
    <cellStyle name="style1491984957531" xfId="45717" xr:uid="{72FF0E96-5B7E-47F4-AC69-2C0A5B9F0885}"/>
    <cellStyle name="style1491984957963" xfId="45722" xr:uid="{13EEA6B8-0FED-495B-BC07-707BE7D15667}"/>
    <cellStyle name="style1491984958130" xfId="45723" xr:uid="{E840731C-EBC6-42A5-A664-03895C850321}"/>
    <cellStyle name="style1491984958285" xfId="45721" xr:uid="{47D114D9-5089-4B5D-B2BE-ED6E0173581A}"/>
    <cellStyle name="style1491984958449" xfId="45724" xr:uid="{B7C21CBB-577B-479D-92FA-5C94ED42D8F8}"/>
    <cellStyle name="style1491984958592" xfId="45725" xr:uid="{26C68A04-792F-4090-BC8F-D7370252B38E}"/>
    <cellStyle name="style1491984958754" xfId="45726" xr:uid="{80E0AD72-E61A-4FA6-80DB-AAA89BF8ABA0}"/>
    <cellStyle name="style1491984959119" xfId="45727" xr:uid="{BE6F31F4-6F9A-4534-8BAB-D0F175C5DAC8}"/>
    <cellStyle name="style1491984959232" xfId="45728" xr:uid="{5EA8FB42-ED0F-4DBA-A8EF-6037D55E2B35}"/>
    <cellStyle name="style1491984959389" xfId="45729" xr:uid="{3812B9FB-BBCB-46C2-B986-3BC2DB992757}"/>
    <cellStyle name="style1491984959574" xfId="45730" xr:uid="{94F26CA5-C11C-42F1-A05D-ACF3457B6E2E}"/>
    <cellStyle name="style1491984959807" xfId="45754" xr:uid="{DCA0E88F-90B9-43AB-B227-4111846CBF33}"/>
    <cellStyle name="style1491984959921" xfId="45755" xr:uid="{94995E09-AAC3-44C2-BC88-60F1140AE3FE}"/>
    <cellStyle name="style1491985010982" xfId="45688" xr:uid="{E925CAE7-FBBC-4F3E-A167-5A33C3A4B647}"/>
    <cellStyle name="style1491985011146" xfId="45731" xr:uid="{C8B6A290-8F94-4370-AFC1-F1D075BEB4FB}"/>
    <cellStyle name="style1491985011412" xfId="45691" xr:uid="{CF72B961-AAFE-4B83-9986-F13A8E59A3C0}"/>
    <cellStyle name="style1491985011666" xfId="45694" xr:uid="{1ADE3A43-94C8-4321-8B40-C03B400B72A2}"/>
    <cellStyle name="style1491985011791" xfId="45698" xr:uid="{107CB256-B48E-41C5-AEE9-84F354EDBA6D}"/>
    <cellStyle name="style1491985011922" xfId="45704" xr:uid="{05C123DD-192E-4607-AFF4-99438CFA0736}"/>
    <cellStyle name="style1491985012137" xfId="45711" xr:uid="{DC86A1EB-A8D2-4CBC-8344-9EAC02D2611F}"/>
    <cellStyle name="style1491985012282" xfId="45699" xr:uid="{174198D4-1956-480D-909D-B4D7C33ED543}"/>
    <cellStyle name="style1491985012387" xfId="45705" xr:uid="{3283264B-0707-4F99-914B-890E8D2C6E03}"/>
    <cellStyle name="style1491985012516" xfId="45712" xr:uid="{7CB1B90C-2B73-4025-82FE-5BB030162D7D}"/>
    <cellStyle name="style1491985012635" xfId="45756" xr:uid="{40F5337B-E2AA-43DB-9EE2-010B9C397B07}"/>
    <cellStyle name="style1491985012759" xfId="45715" xr:uid="{A33A3E55-0F2B-40C6-9EED-644342E9F7DD}"/>
    <cellStyle name="style1491985012905" xfId="45718" xr:uid="{17721635-A29E-48F1-8C76-800BA870DD18}"/>
    <cellStyle name="style1491985013319" xfId="45733" xr:uid="{EA7C4251-6D0D-4B3A-88E3-67EEEF58AADD}"/>
    <cellStyle name="style1491985013440" xfId="45734" xr:uid="{C69D7991-580F-4D97-AED3-3789E1B327EE}"/>
    <cellStyle name="style1491985013567" xfId="45732" xr:uid="{D2122AD1-07D2-43A0-A89F-640595C5242A}"/>
    <cellStyle name="style1491985013685" xfId="45739" xr:uid="{6994CD75-048D-444B-AF67-93F1949D633F}"/>
    <cellStyle name="style1491985013832" xfId="45740" xr:uid="{EDBD5877-731B-454A-9899-AA6384B50421}"/>
    <cellStyle name="style1491985013952" xfId="45741" xr:uid="{88D9AB87-52DF-44AA-B5CF-C6D4B584CA90}"/>
    <cellStyle name="style1491985014274" xfId="45745" xr:uid="{12202014-FE97-4734-985E-1D85D3007558}"/>
    <cellStyle name="style1491985014375" xfId="45746" xr:uid="{A5039219-8155-417B-BBD8-A5C3EBAE3153}"/>
    <cellStyle name="style1491985014512" xfId="45747" xr:uid="{EF9B515E-352F-4ADC-8BEC-B8E968EA01B1}"/>
    <cellStyle name="style1491985014649" xfId="45748" xr:uid="{F70D42B7-95D4-4473-BF1E-25E5715A0C0B}"/>
    <cellStyle name="style1491985014870" xfId="45757" xr:uid="{3A326725-592B-43D2-96E5-109D4AADCE09}"/>
    <cellStyle name="style1491985014979" xfId="45760" xr:uid="{589DEA4B-A237-496D-B0C6-4378EF072397}"/>
    <cellStyle name="style1491985065256" xfId="45689" xr:uid="{8FE1A087-5E92-48C2-B4FE-CF8DC1238449}"/>
    <cellStyle name="style1491985065408" xfId="45735" xr:uid="{16512577-4CF4-414B-B6CC-C2E8CA53E623}"/>
    <cellStyle name="style1491985065677" xfId="45692" xr:uid="{620BC0F0-23B0-4ED0-9922-A137AB387B50}"/>
    <cellStyle name="style1491985065948" xfId="45695" xr:uid="{A83F2687-91D6-400D-8EBE-E6179850251C}"/>
    <cellStyle name="style1491985066081" xfId="45700" xr:uid="{17AD5508-0DF5-49D6-870A-C1ABF4654456}"/>
    <cellStyle name="style1491985066255" xfId="45706" xr:uid="{5E57DF73-1531-42E9-8ACB-E9E9E28EE01E}"/>
    <cellStyle name="style1491985066450" xfId="45713" xr:uid="{B3051BBD-5B6D-4551-B127-BC126EF145C2}"/>
    <cellStyle name="style1491985066597" xfId="45701" xr:uid="{6AFC7C33-7B15-4327-B912-DBCF2F496160}"/>
    <cellStyle name="style1491985066730" xfId="45707" xr:uid="{FF6EEAD9-5985-410D-85D9-B32E54285DA0}"/>
    <cellStyle name="style1491985066864" xfId="45714" xr:uid="{390FD7A4-F4A7-4023-912E-853D7BDE7F32}"/>
    <cellStyle name="style1491985066973" xfId="45758" xr:uid="{44677D22-095F-4C05-B709-4E3950550354}"/>
    <cellStyle name="style1491985067134" xfId="45716" xr:uid="{C1434C02-5530-4F9D-8941-8D43408704DB}"/>
    <cellStyle name="style1491985067301" xfId="45719" xr:uid="{9B3AF66A-851D-44FC-A6F5-1A0592E23414}"/>
    <cellStyle name="style1491985067701" xfId="45737" xr:uid="{EDA725F7-97E7-4196-97DA-5EC1BCFFC77E}"/>
    <cellStyle name="style1491985067831" xfId="45738" xr:uid="{304719D4-1CCC-4569-8742-1C8CB0879DC1}"/>
    <cellStyle name="style1491985067956" xfId="45736" xr:uid="{108989E5-EF36-4A81-9880-B120CAE7090C}"/>
    <cellStyle name="style1491985068109" xfId="45742" xr:uid="{1631853A-6088-49A7-AB3D-5B6427EDBC90}"/>
    <cellStyle name="style1491985068243" xfId="45743" xr:uid="{CE44555E-D1C0-42F9-9576-2F62DDDAC834}"/>
    <cellStyle name="style1491985068374" xfId="45744" xr:uid="{64C97E9D-5487-44BD-A627-D29629CD961E}"/>
    <cellStyle name="style1491985068647" xfId="45749" xr:uid="{B563A4EE-BBD5-4AC0-B7E6-2C79103B2A19}"/>
    <cellStyle name="style1491985068769" xfId="45750" xr:uid="{769DC8B3-63E7-4363-A23E-9D9FDF8478AD}"/>
    <cellStyle name="style1491985068913" xfId="45751" xr:uid="{8F582D55-5E4E-4E65-8892-81AEB618CE90}"/>
    <cellStyle name="style1491985069038" xfId="45752" xr:uid="{2BCC7AE9-6E70-4A7B-ABA0-406D6AD10AA4}"/>
    <cellStyle name="style1491985069274" xfId="45759" xr:uid="{C66F085E-B25B-45E2-9D67-DF1FDDD13204}"/>
    <cellStyle name="style1491985069384" xfId="45761" xr:uid="{5B063BAC-E5F5-4D35-B437-C057CB986BCB}"/>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444404508" xfId="45468" xr:uid="{34D33C9E-B46B-417F-8B64-1C2B37E6A4CD}"/>
    <cellStyle name="style1525444404664" xfId="45469" xr:uid="{9E276A92-D2C2-4BFA-8DD8-A2833CADA77B}"/>
    <cellStyle name="style1525444404805" xfId="45474" xr:uid="{9D67EDDD-7C95-48D0-A096-20E4B349D7A0}"/>
    <cellStyle name="style1525444404930" xfId="45475" xr:uid="{EFD7FFA4-8FA4-43E7-B681-34E6B7D9002A}"/>
    <cellStyle name="style1525444405196" xfId="45471" xr:uid="{71E2F9B4-A72A-4C07-A727-44F3159697D1}"/>
    <cellStyle name="style1525444405352" xfId="45472" xr:uid="{622286E1-E829-43BF-8E11-037EEF285C69}"/>
    <cellStyle name="style1525444405508" xfId="45470" xr:uid="{32411217-BD8E-45B6-AF6F-372276B0EEA3}"/>
    <cellStyle name="style1525444405665" xfId="45473" xr:uid="{DDF68491-CCD3-4B48-B6E1-C5275EED18C4}"/>
    <cellStyle name="style1525444405821" xfId="45476" xr:uid="{CE4E8DE4-2E81-41BE-99C9-E601A50FC352}"/>
    <cellStyle name="style1525444405993" xfId="45477" xr:uid="{11E0D289-623A-4C12-996D-EC609BE0149E}"/>
    <cellStyle name="style1525444406180" xfId="45478" xr:uid="{C59FB443-F7E9-43FD-B4C5-255B5ACEE2BF}"/>
    <cellStyle name="style1525444406336" xfId="45479" xr:uid="{A7336D39-6C7D-4125-88A5-1F0A3F73498C}"/>
    <cellStyle name="style1525444406462" xfId="45480" xr:uid="{A85E46B7-4249-4E03-8A9F-3EF2BCD6CEDB}"/>
    <cellStyle name="style1525444406618" xfId="45486" xr:uid="{936D6853-FE80-4774-921A-F3BA647379E1}"/>
    <cellStyle name="style1525444406743" xfId="45481" xr:uid="{F967538C-1516-4E8F-97AE-F27AE7323D86}"/>
    <cellStyle name="style1525444406884" xfId="45487" xr:uid="{ABAB164E-388C-46F7-B580-36AF3A2973E5}"/>
    <cellStyle name="style1525444407009" xfId="45492" xr:uid="{CCA82B61-6A5C-4F44-9E74-E616327FF240}"/>
    <cellStyle name="style1525444407149" xfId="45493" xr:uid="{271BE782-338B-4BB3-9D52-66DBFDD146DB}"/>
    <cellStyle name="style1525444407274" xfId="45482" xr:uid="{FB414772-2DCD-406F-9361-4B4402BBC73A}"/>
    <cellStyle name="style1525444407384" xfId="45483" xr:uid="{EF4A3F81-88F4-4CFA-AFFD-26125DDEF175}"/>
    <cellStyle name="style1525444407524" xfId="45484" xr:uid="{C321112E-800D-4402-BEB3-EA3E5C742A20}"/>
    <cellStyle name="style1525444407649" xfId="45485" xr:uid="{2A01EC4A-26A3-4D48-899A-1112E9F74C3F}"/>
    <cellStyle name="style1525444407790" xfId="45488" xr:uid="{8E2DA8B0-9570-44F0-8B0F-52FB694CD460}"/>
    <cellStyle name="style1525444407931" xfId="45489" xr:uid="{809231F1-3418-4C42-957A-A40EA3701E94}"/>
    <cellStyle name="style1525444408040" xfId="45490" xr:uid="{D69374AC-4BCF-443B-A967-93FD9B076703}"/>
    <cellStyle name="style1525444408212" xfId="45491" xr:uid="{3181DC4D-E46F-4252-ABB9-FC12E6BFBAA1}"/>
    <cellStyle name="style1525444408353" xfId="45494" xr:uid="{2294B897-0530-4E9A-8320-D18BE49487A2}"/>
    <cellStyle name="style1525444408478" xfId="45495" xr:uid="{4A199539-ED84-4435-ADCE-D9D1E4006E9F}"/>
    <cellStyle name="style1525444408618" xfId="45496" xr:uid="{BEB581CF-5F3A-42DF-ABC5-C63001AD427F}"/>
    <cellStyle name="style1525444408759" xfId="45497" xr:uid="{A1458350-7072-4062-A734-D1655FDBF54A}"/>
    <cellStyle name="style1525444454674" xfId="45498" xr:uid="{952221C4-2EE3-40C9-9C73-CE1CF286625A}"/>
    <cellStyle name="style1525444454831" xfId="45499" xr:uid="{5C44C245-C83A-4314-9F14-80F8FEDFC10E}"/>
    <cellStyle name="style1525444454956" xfId="45504" xr:uid="{BFAECD67-5785-4D10-9755-A6893CF79427}"/>
    <cellStyle name="style1525444455065" xfId="45505" xr:uid="{4D6562ED-FBE5-42FD-88DB-B6CB4591F5AB}"/>
    <cellStyle name="style1525444455299" xfId="45501" xr:uid="{AE44EDFC-715C-41A4-821A-8A6DBA986168}"/>
    <cellStyle name="style1525444455409" xfId="45502" xr:uid="{84EB5A76-C32A-4BEF-ADAA-B2B29CB11611}"/>
    <cellStyle name="style1525444455519" xfId="45500" xr:uid="{5AF4F52B-6CBE-4E89-B743-1DEAA5EF70D8}"/>
    <cellStyle name="style1525444455628" xfId="45503" xr:uid="{48D233EF-ECB1-4854-8A67-9E39990FCB48}"/>
    <cellStyle name="style1525444455737" xfId="45506" xr:uid="{0952C2CE-0077-4E0B-A02F-33C7FF7A18B9}"/>
    <cellStyle name="style1525444455847" xfId="45507" xr:uid="{BF7908E4-F54D-4BA4-ABB4-C208968D8035}"/>
    <cellStyle name="style1525444455956" xfId="45508" xr:uid="{DD18547E-FBDD-44D3-99FD-8EA54B8419A0}"/>
    <cellStyle name="style1525444456081" xfId="45509" xr:uid="{367B0E56-FF3D-46E5-A8B2-1A40D9FB1B83}"/>
    <cellStyle name="style1525444456206" xfId="45510" xr:uid="{5067AB66-41B0-4086-8BEE-1DC172A1F593}"/>
    <cellStyle name="style1525444456331" xfId="45516" xr:uid="{CBFCA4D8-BE18-47C2-994C-AA0EDF9FBDF9}"/>
    <cellStyle name="style1525444456440" xfId="45511" xr:uid="{09F7B731-A44A-4965-9507-49AFBC83203C}"/>
    <cellStyle name="style1525444456565" xfId="45517" xr:uid="{6E391E8D-9B69-41DD-A51A-DB0B97A1E28C}"/>
    <cellStyle name="style1525444456706" xfId="45522" xr:uid="{77FAC382-EA69-479B-9EE5-452C17F59A3B}"/>
    <cellStyle name="style1525444456831" xfId="45523" xr:uid="{C6E48421-EC42-4BE4-89DD-2B41A8F730E3}"/>
    <cellStyle name="style1525444456956" xfId="45512" xr:uid="{C275C130-D405-4CB3-9F64-A65FCFC537EE}"/>
    <cellStyle name="style1525444457081" xfId="45513" xr:uid="{438971AC-E71D-436C-9D77-471400D835AA}"/>
    <cellStyle name="style1525444457190" xfId="45514" xr:uid="{3E56DEC5-EC9A-44CF-A02C-CB01E7AB9B9F}"/>
    <cellStyle name="style1525444457300" xfId="45515" xr:uid="{A61F3D93-5CE5-477D-B6BE-DEC9516F438E}"/>
    <cellStyle name="style1525444457409" xfId="45518" xr:uid="{704484C3-DBC0-4EA0-8116-65DC1D0B56E7}"/>
    <cellStyle name="style1525444457519" xfId="45519" xr:uid="{18FCE672-B066-414F-B6C1-A4C94480A68C}"/>
    <cellStyle name="style1525444457628" xfId="45520" xr:uid="{297CBB7D-FCF3-483F-8314-EA1670DF1B77}"/>
    <cellStyle name="style1525444457737" xfId="45521" xr:uid="{C269E764-3258-42A1-88EE-C06FA7BBF12F}"/>
    <cellStyle name="style1525444504850" xfId="45524" xr:uid="{00CCC8DB-97D6-41B4-A696-05140C22566C}"/>
    <cellStyle name="style1525444504975" xfId="45525" xr:uid="{0301D8C9-125B-43C9-992C-68CC17299412}"/>
    <cellStyle name="style1525444505085" xfId="45530" xr:uid="{50657D02-B3EF-4A85-8D2F-04A17A8AD560}"/>
    <cellStyle name="style1525444505194" xfId="45531" xr:uid="{19E03B92-A50C-4FBF-BD1A-D9F01274A2E1}"/>
    <cellStyle name="style1525444505413" xfId="45527" xr:uid="{52929C56-ED2F-4339-96B9-4EE8B4D7A4B6}"/>
    <cellStyle name="style1525444505538" xfId="45528" xr:uid="{F4F7D3A4-9649-4C81-9B55-0CFFC43B3FAB}"/>
    <cellStyle name="style1525444505647" xfId="45526" xr:uid="{2AAE21DC-0888-4413-B01F-B51D889B7147}"/>
    <cellStyle name="style1525444505757" xfId="45529" xr:uid="{08D762C7-2EB8-4E03-B048-9D2F71FD0C28}"/>
    <cellStyle name="style1525444505882" xfId="45532" xr:uid="{C6439803-63BF-453B-9BFE-F543B483D9ED}"/>
    <cellStyle name="style1525444505991" xfId="45533" xr:uid="{00953182-EB5C-4452-A2B9-ACCEDBD6800D}"/>
    <cellStyle name="style1525444506116" xfId="45534" xr:uid="{C9294091-998A-424B-93ED-E6AE69D1CB8F}"/>
    <cellStyle name="style1525444506210" xfId="45535" xr:uid="{855941F1-B673-486D-9780-49D2E7A57DBA}"/>
    <cellStyle name="style1525444506319" xfId="45536" xr:uid="{89C1D7F7-F16D-4A9C-9F12-51845327F162}"/>
    <cellStyle name="style1525444506429" xfId="45542" xr:uid="{69E56C54-0FD9-470B-A857-A3BEC9EB70B1}"/>
    <cellStyle name="style1525444506539" xfId="45537" xr:uid="{4F2CC957-C408-4EB8-ADC2-8B9C63BDE06F}"/>
    <cellStyle name="style1525444506664" xfId="45543" xr:uid="{FC48360F-ACEF-414D-90D2-ACB2EA1E301E}"/>
    <cellStyle name="style1525444506773" xfId="45548" xr:uid="{4A33EEF6-935B-40BE-94B3-6944234E103D}"/>
    <cellStyle name="style1525444506898" xfId="45549" xr:uid="{C40ED900-3BC3-4F15-84E2-5EE9EFC0A83C}"/>
    <cellStyle name="style1525444507023" xfId="45538" xr:uid="{7F4A4B9B-ADDB-4142-B870-B6121E83082B}"/>
    <cellStyle name="style1525444507132" xfId="45539" xr:uid="{53E3CF35-985A-486F-9F1B-76224A907F95}"/>
    <cellStyle name="style1525444507242" xfId="45540" xr:uid="{5A1653CB-61B1-47FA-9AE5-7FC23247CFB0}"/>
    <cellStyle name="style1525444507351" xfId="45541" xr:uid="{2C1B0B82-88C1-462B-8848-9D15BC9CCDCD}"/>
    <cellStyle name="style1525444507460" xfId="45544" xr:uid="{E87BCED3-2C76-4265-98F7-1EDD642AA4E5}"/>
    <cellStyle name="style1525444507570" xfId="45545" xr:uid="{914C51F4-BE28-47CC-99C0-D8AD5139D52B}"/>
    <cellStyle name="style1525444507664" xfId="45546" xr:uid="{10C022AE-4F1E-4AFD-9F80-1CE4866914A8}"/>
    <cellStyle name="style1525444507773" xfId="45547" xr:uid="{724842D8-2E47-4D0C-8629-39B0D17F5DB5}"/>
    <cellStyle name="style1525444507992" xfId="45550" xr:uid="{B94F7613-C931-4B6D-A1FA-D5DFEA2A474B}"/>
    <cellStyle name="style1525444508117" xfId="45551" xr:uid="{3B65363D-A9CA-4974-80D2-73D96899F73D}"/>
    <cellStyle name="style1525444508226" xfId="45552" xr:uid="{7DD45684-AFD6-4817-8319-EE012DB8B453}"/>
    <cellStyle name="style1525444508351" xfId="45553" xr:uid="{4CA6315D-D616-4176-95A0-A9043EF46D74}"/>
    <cellStyle name="style1525444554534" xfId="45554" xr:uid="{530DD50B-AEDC-416C-9260-E9EA3FB2439B}"/>
    <cellStyle name="style1525444554690" xfId="45555" xr:uid="{428DCD43-0D3D-40B2-BD63-E2979E1E9B36}"/>
    <cellStyle name="style1525444554815" xfId="45560" xr:uid="{418EA7C8-E181-45CD-A78E-586C7E30DF35}"/>
    <cellStyle name="style1525444554924" xfId="45561" xr:uid="{93A90D34-1F3D-4F16-BFAE-E4DA78F93444}"/>
    <cellStyle name="style1525444555159" xfId="45557" xr:uid="{D383F52E-A61B-4C14-B57C-80D0DD3C4ED5}"/>
    <cellStyle name="style1525444555268" xfId="45558" xr:uid="{A4398425-B4E3-4A8D-A235-4330DF24DBA6}"/>
    <cellStyle name="style1525444555393" xfId="45556" xr:uid="{AA8AB906-DF53-4F1E-BE40-87815F32668E}"/>
    <cellStyle name="style1525444555518" xfId="45559" xr:uid="{813621D9-70B5-4B5A-AF39-61773217E217}"/>
    <cellStyle name="style1525444555643" xfId="45562" xr:uid="{00BC357A-9DE1-47D5-ABB0-F5B772B630DE}"/>
    <cellStyle name="style1525444555737" xfId="45563" xr:uid="{405B7CA6-B41C-49F1-AB11-5F3A1B0FA7D4}"/>
    <cellStyle name="style1525444555862" xfId="45564" xr:uid="{1A395DA5-1FB1-4B69-B984-CEFC9FF67CCF}"/>
    <cellStyle name="style1525444555971" xfId="45565" xr:uid="{D8DA4CD4-4DE9-4387-86BD-BF08FAC81684}"/>
    <cellStyle name="style1525444556096" xfId="45566" xr:uid="{1E370367-4DC8-4A3D-B296-447DE2578667}"/>
    <cellStyle name="style1525444556221" xfId="45572" xr:uid="{9BC59922-9E27-46FE-868A-CC48E49BD6EB}"/>
    <cellStyle name="style1525444556331" xfId="45567" xr:uid="{2A2CD875-C7EE-4AE6-AD4C-54FB17BF84A3}"/>
    <cellStyle name="style1525444556456" xfId="45573" xr:uid="{55279B66-4B84-4AF9-B899-6418FA0BB8E0}"/>
    <cellStyle name="style1525444556565" xfId="45578" xr:uid="{38EC2013-060A-4FB3-B821-EA6BFF63C867}"/>
    <cellStyle name="style1525444556690" xfId="45579" xr:uid="{3ABE4684-E29A-4A97-99D1-2D4890077F5D}"/>
    <cellStyle name="style1525444556800" xfId="45568" xr:uid="{6CC29324-DDBA-4F77-BCDD-A5D52501C86E}"/>
    <cellStyle name="style1525444556893" xfId="45569" xr:uid="{67B677F4-0FB4-4267-8A40-23675AF41741}"/>
    <cellStyle name="style1525444557018" xfId="45570" xr:uid="{3278A9DC-7B69-468D-9A6A-3FEB1332C785}"/>
    <cellStyle name="style1525444557128" xfId="45571" xr:uid="{15F95177-C84B-48BE-997D-9307F55205B5}"/>
    <cellStyle name="style1525444557237" xfId="45574" xr:uid="{CE622C87-28D3-44DB-B73C-ADDC67F0831D}"/>
    <cellStyle name="style1525444557346" xfId="45575" xr:uid="{9971B438-9B75-42A1-BC41-CE6CF3A142C8}"/>
    <cellStyle name="style1525444557471" xfId="45576" xr:uid="{A367F5DE-4969-48D4-8EF6-74EC013232F8}"/>
    <cellStyle name="style1525444557581" xfId="45577" xr:uid="{C7A8F8BD-9BF5-4D47-A442-9A6B395D42B6}"/>
    <cellStyle name="style1525444557707" xfId="45580" xr:uid="{C8828770-867A-49EC-96B6-23D50F8FF725}"/>
    <cellStyle name="style1525444557847" xfId="45581" xr:uid="{AE6C8BF4-620C-4664-93BF-2F3CB16253EF}"/>
    <cellStyle name="style1525444557957" xfId="45582" xr:uid="{716C1392-21DE-43A7-AF3B-AFDD0F4F810C}"/>
    <cellStyle name="style1525444558066" xfId="45583" xr:uid="{A5D84221-6EC3-40C4-9CFD-B5C2B49AE512}"/>
    <cellStyle name="style1525444604041" xfId="45584" xr:uid="{4C093CB9-F320-40B1-A29B-819075D9A2F7}"/>
    <cellStyle name="style1525444604166" xfId="45585" xr:uid="{925A6724-CEA0-431D-837B-8BE01458E97C}"/>
    <cellStyle name="style1525444604291" xfId="45590" xr:uid="{C9E3CCF5-823B-4C5E-8C1B-DE9AEA8904B2}"/>
    <cellStyle name="style1525444604400" xfId="45591" xr:uid="{881FCD69-6914-4E9A-8AEF-480B378786C0}"/>
    <cellStyle name="style1525444604635" xfId="45587" xr:uid="{5D149441-B8FD-47E6-A93B-5134C1AA65B8}"/>
    <cellStyle name="style1525444604760" xfId="45588" xr:uid="{700D06B6-9DEB-4681-9C4C-DD3B4D8E373D}"/>
    <cellStyle name="style1525444604869" xfId="45586" xr:uid="{36B1E862-DC22-4BB1-B6BA-59AF6F1DBA25}"/>
    <cellStyle name="style1525444604963" xfId="45589" xr:uid="{95AD6A6E-9493-43DA-BD33-79BD8D9995E7}"/>
    <cellStyle name="style1525444605072" xfId="45592" xr:uid="{45E643F3-ECE9-476C-AB3A-8D21A635FB18}"/>
    <cellStyle name="style1525444605182" xfId="45593" xr:uid="{15D8183B-E8A4-46CF-B335-4BCAC6549EF9}"/>
    <cellStyle name="style1525444605291" xfId="45594" xr:uid="{55A8A397-5583-4C47-8616-FCFF33873EC9}"/>
    <cellStyle name="style1525444605400" xfId="45595" xr:uid="{08EF98C6-9BC7-4867-A154-10E1A8DBEB7A}"/>
    <cellStyle name="style1525444605510" xfId="45596" xr:uid="{2A0261CF-2C52-4D0B-ABCB-0C556F891FAA}"/>
    <cellStyle name="style1525444605635" xfId="45602" xr:uid="{48DE801A-3099-4A6C-82AD-88F53FCC9453}"/>
    <cellStyle name="style1525444605775" xfId="45597" xr:uid="{3CE55848-F1D3-4259-B106-1110C90CE483}"/>
    <cellStyle name="style1525444605885" xfId="45603" xr:uid="{C42F631B-22F1-4A7D-BFAD-F2F808946A5E}"/>
    <cellStyle name="style1525444605994" xfId="45608" xr:uid="{1C0EBF34-D10B-402A-B745-8C204A566008}"/>
    <cellStyle name="style1525444606104" xfId="45622" xr:uid="{FCC58F2E-A43E-4D21-AF70-C8E2BDAE8702}"/>
    <cellStyle name="style1525444606197" xfId="45609" xr:uid="{252D7415-4812-40CC-8685-D25D52CE5E83}"/>
    <cellStyle name="style1525444606275" xfId="45598" xr:uid="{38B23F27-DC62-4BB5-8084-013D3B72EFDC}"/>
    <cellStyle name="style1525444606400" xfId="45599" xr:uid="{2E0F7D6A-2EEC-4C7C-8E18-C532E5216A2B}"/>
    <cellStyle name="style1525444606510" xfId="45600" xr:uid="{7C1349D1-89D5-441C-9DF1-8DAF02A5AD2D}"/>
    <cellStyle name="style1525444606620" xfId="45601" xr:uid="{96BCD7BF-75B9-40A9-8094-21CA17713968}"/>
    <cellStyle name="style1525444606729" xfId="45604" xr:uid="{37CAEC5F-A1F8-4947-A6E1-09F8AEBE7CD1}"/>
    <cellStyle name="style1525444606838" xfId="45605" xr:uid="{CA1228D9-7692-4154-BAF5-987BAEAC70AA}"/>
    <cellStyle name="style1525444606948" xfId="45606" xr:uid="{D58FCD69-496D-4F88-A6B4-2EFC2FC7BC7D}"/>
    <cellStyle name="style1525444607057" xfId="45607" xr:uid="{B2C0E36D-AEAE-4105-800E-CAC9D478C7CE}"/>
    <cellStyle name="style1525444607260" xfId="45610" xr:uid="{B02DE92D-CBA3-4E31-B58A-EE1A2C7DD6B2}"/>
    <cellStyle name="style1525444607385" xfId="45611" xr:uid="{DD4760C1-A82A-407E-ADDF-FBD74EA432FC}"/>
    <cellStyle name="style1525444607495" xfId="45612" xr:uid="{A3E4D6F3-9821-42E7-8BBF-14DF218A1FC2}"/>
    <cellStyle name="style1525444607620" xfId="45613" xr:uid="{FA24AAEA-2C4F-4B4A-A8BA-0DE0BB47A47E}"/>
    <cellStyle name="style1525444607745" xfId="45614" xr:uid="{00E89475-83BB-464E-B299-D5A48693C391}"/>
    <cellStyle name="style1525444607854" xfId="45615" xr:uid="{033A750F-087C-4794-9DEC-554A0A1F5759}"/>
    <cellStyle name="style1525444607932" xfId="45616" xr:uid="{E98C6C15-84E6-476C-8E46-FF707956D14D}"/>
    <cellStyle name="style1525444608026" xfId="45617" xr:uid="{7B76C3CA-C3A9-46AB-B400-12DDC7D72302}"/>
    <cellStyle name="style1525444608120" xfId="45618" xr:uid="{A6C2D1BD-F28F-46B2-B8F6-F7672C4B0753}"/>
    <cellStyle name="style1525444608198" xfId="45619" xr:uid="{9F6153BC-D546-4C0C-A381-A60055AB9A3C}"/>
    <cellStyle name="style1525444608307" xfId="45620" xr:uid="{400E3196-F797-4FE4-AA1C-E62BCE3866C0}"/>
    <cellStyle name="style1525444608401" xfId="45621" xr:uid="{64AA1B72-081E-431A-95CA-B2208B5CFAF9}"/>
    <cellStyle name="style1525444608557" xfId="45623" xr:uid="{52E87229-CCFD-4B24-ACC8-1E3502E87D78}"/>
    <cellStyle name="style1525444608651" xfId="45624" xr:uid="{AD9B0D6F-F324-4188-8EA1-105F0B42C8CB}"/>
    <cellStyle name="style1525444608745" xfId="45625" xr:uid="{834D1764-C823-47C6-BF10-3250ABC74521}"/>
    <cellStyle name="style1525444608839" xfId="45626" xr:uid="{2ACD6B46-329C-4602-AEAB-BA62C786D5F2}"/>
    <cellStyle name="style1525444654628" xfId="45627" xr:uid="{7F391344-7D15-4391-AE62-2C6F7B096134}"/>
    <cellStyle name="style1525444654753" xfId="45628" xr:uid="{A8BDF9B8-21B2-47F5-BE55-50C978EDDC95}"/>
    <cellStyle name="style1525444654878" xfId="45633" xr:uid="{178723E0-7733-4434-959B-4A518916F6BB}"/>
    <cellStyle name="style1525444654987" xfId="45634" xr:uid="{4D8573F0-83D3-46F9-8B18-175BA6F1E81F}"/>
    <cellStyle name="style1525444655206" xfId="45630" xr:uid="{CEA0F13F-917D-498A-B91F-59BFD5304876}"/>
    <cellStyle name="style1525444655331" xfId="45631" xr:uid="{811D37B6-4D9C-4798-866B-E8E4E667B528}"/>
    <cellStyle name="style1525444655425" xfId="45629" xr:uid="{2D5E9380-B154-44C6-A038-164737D6F0A5}"/>
    <cellStyle name="style1525444655534" xfId="45632" xr:uid="{7BBFB84E-8E5E-49FC-817A-8D282EDF61AF}"/>
    <cellStyle name="style1525444655644" xfId="45635" xr:uid="{735468B3-18AF-4810-9FDC-60F667008D3B}"/>
    <cellStyle name="style1525444655753" xfId="45636" xr:uid="{9033953C-B8A9-4A66-B462-F23C867FD100}"/>
    <cellStyle name="style1525444655862" xfId="45637" xr:uid="{61770E27-76E4-4C02-B8F5-7DFDFF48BD14}"/>
    <cellStyle name="style1525444655987" xfId="45638" xr:uid="{539EB66A-2936-482A-A50C-B88531132FDF}"/>
    <cellStyle name="style1525444656097" xfId="45639" xr:uid="{BCFB0364-1FBD-403B-8BF7-AE1020E60DD2}"/>
    <cellStyle name="style1525444656237" xfId="45645" xr:uid="{55441752-4F75-414B-AA9E-368EFA36AEBC}"/>
    <cellStyle name="style1525444656347" xfId="45640" xr:uid="{090AC080-50C9-4F5E-9B80-066D3B2881CD}"/>
    <cellStyle name="style1525444656456" xfId="45646" xr:uid="{373B4DCC-9333-46B0-9ED2-C3928D9798A0}"/>
    <cellStyle name="style1525444656597" xfId="45651" xr:uid="{91CD67E5-0BDE-432E-A4F6-29C85F941937}"/>
    <cellStyle name="style1525444656691" xfId="45652" xr:uid="{5A2C420E-4673-4BD5-A0B1-77D23373A79D}"/>
    <cellStyle name="style1525444656800" xfId="45641" xr:uid="{11DC329E-C2B3-42A3-AE33-3BEAFF20584C}"/>
    <cellStyle name="style1525444656909" xfId="45642" xr:uid="{C725EE0F-040D-48A9-9796-23BE0D9255F9}"/>
    <cellStyle name="style1525444657034" xfId="45643" xr:uid="{34301A3E-EF4B-4BA7-955C-8D24CE9E25E2}"/>
    <cellStyle name="style1525444657144" xfId="45644" xr:uid="{8F83E581-B59D-4C9B-A504-B54BD1754A53}"/>
    <cellStyle name="style1525444657253" xfId="45647" xr:uid="{5518E5A1-97B3-458F-873D-DE3D4A6D490C}"/>
    <cellStyle name="style1525444657347" xfId="45648" xr:uid="{C2365E05-A3C0-43BF-8B9B-E86350495B58}"/>
    <cellStyle name="style1525444657472" xfId="45649" xr:uid="{1CF17905-0E7C-4E32-8860-1E3C5D42AC8E}"/>
    <cellStyle name="style1525444657566" xfId="45650" xr:uid="{592ED102-CF6B-49FE-B63C-053E3F158775}"/>
    <cellStyle name="style1525444657691" xfId="45653" xr:uid="{4E0D6A22-E76A-49E3-87B0-C44CBBC6C515}"/>
    <cellStyle name="style1525444657800" xfId="45654" xr:uid="{6B443CC6-5CEF-4FC5-A2C7-9927E0207583}"/>
    <cellStyle name="style1525444657909" xfId="45655" xr:uid="{361D9322-0B56-4BAD-ABA2-2641582C0AB3}"/>
    <cellStyle name="style1525444658019" xfId="45656" xr:uid="{5479C4BE-E8D6-4F04-9FFD-4921EF2BC743}"/>
    <cellStyle name="style1525444658128" xfId="45657" xr:uid="{184BC9A9-A4FA-41F0-86AD-84A17628757D}"/>
    <cellStyle name="style1525444658238" xfId="45658" xr:uid="{D5576DE2-D6C3-4898-BC39-52BED0680D89}"/>
    <cellStyle name="style1525444658331" xfId="45659" xr:uid="{D57FA078-084C-4967-AA33-73F747D68953}"/>
    <cellStyle name="style1525444658425" xfId="45660" xr:uid="{F62E2E24-196A-4E99-88AE-C9AC05748CA5}"/>
    <cellStyle name="style1525444658503" xfId="45661" xr:uid="{E108C520-1A9A-42D4-9881-D89544D58EF8}"/>
    <cellStyle name="style1525444658613" xfId="45662" xr:uid="{579C831D-1733-45FD-93C2-B8355AA0C118}"/>
    <cellStyle name="style1525444658707" xfId="45663" xr:uid="{1C56DEEB-A513-4FA8-8984-CE291014A641}"/>
    <cellStyle name="style1525444658816" xfId="45664" xr:uid="{CC1329F2-49AA-4BF2-8293-5763410E557D}"/>
    <cellStyle name="style1525444658925" xfId="45665" xr:uid="{B228CEC5-1547-4503-8284-CFCD418645DC}"/>
    <cellStyle name="style1525444659019" xfId="45666" xr:uid="{810B55FE-4799-4C91-A7E8-4FC68A9D6FEE}"/>
    <cellStyle name="style1525444659113" xfId="45667" xr:uid="{5E5FD2CF-AE4A-4CBE-A618-B55161B27838}"/>
    <cellStyle name="style1525444659207" xfId="45668" xr:uid="{9576BD55-ED28-480C-ACDB-A6B1A4FB3CA4}"/>
    <cellStyle name="style1525444705478" xfId="45670" xr:uid="{EC40C77E-9768-4336-AC85-567307612B54}"/>
    <cellStyle name="style1525444705603" xfId="45671" xr:uid="{BBC7A22A-DE56-45EE-AD7D-B98635A83733}"/>
    <cellStyle name="style1525444705728" xfId="45669" xr:uid="{C33CFB4A-1786-46E1-81C4-4AF311B52FDF}"/>
    <cellStyle name="style1525444705853" xfId="45672" xr:uid="{129EAB0C-E834-4BD1-8078-A355D6A934A0}"/>
    <cellStyle name="style1525444705994" xfId="45673" xr:uid="{B3F3C783-8D65-4B19-9527-D432D2A41F30}"/>
    <cellStyle name="style1525444706119" xfId="45674" xr:uid="{8D7CBEEB-E801-4A5E-98E0-59E73AB0FF62}"/>
    <cellStyle name="style1525444706244" xfId="45675" xr:uid="{2267FFEF-3760-44EB-A70C-BFCEBF98F1D3}"/>
    <cellStyle name="style1525444706369" xfId="45676" xr:uid="{6079D28A-F83F-4CB2-BA4E-C7941874C293}"/>
    <cellStyle name="style1525444706478" xfId="45678" xr:uid="{947F1213-10F8-437F-8BC1-CE559D178FBA}"/>
    <cellStyle name="style1525444706588" xfId="45679" xr:uid="{65B01C04-E14C-4909-8E56-1535EC08CB26}"/>
    <cellStyle name="style1525444706713" xfId="45681" xr:uid="{5DFAC2CC-18E5-461B-A589-F02122041CDF}"/>
    <cellStyle name="style1525444706822" xfId="45682" xr:uid="{851F1CCE-031B-4AC9-B6CA-3017D6A30F24}"/>
    <cellStyle name="style1525444706932" xfId="45677" xr:uid="{30226A22-AB56-4D31-A735-BF7B6F0F42BF}"/>
    <cellStyle name="style1525444707057" xfId="45680" xr:uid="{77558CED-7B0C-49D9-BB7D-4B7B25BE89BC}"/>
    <cellStyle name="style1525444707166" xfId="45683" xr:uid="{DDD61D3E-4B5D-4BCB-918B-4E2552D37B3D}"/>
    <cellStyle name="style1525444707432" xfId="45685" xr:uid="{AA53E105-52CA-4255-9ABD-4BC880B3169D}"/>
    <cellStyle name="style1525444707557" xfId="45686" xr:uid="{927021C5-82BF-4430-8160-DF609AEE2827}"/>
    <cellStyle name="style1525444707666" xfId="45684" xr:uid="{00495053-463B-4311-9419-60E46F6E4A79}"/>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3443304655" xfId="45982" xr:uid="{85E5A60C-597B-4557-B0EA-E7501E32F906}"/>
    <cellStyle name="style1543443305047" xfId="45985" xr:uid="{89A0D439-547D-4207-A6C0-AB0C51998C1E}"/>
    <cellStyle name="style1543443305632" xfId="45988" xr:uid="{60BA4381-627B-4319-97A0-19DB8D5E7F7A}"/>
    <cellStyle name="style1543443305753" xfId="45991" xr:uid="{B73A28D9-D5DC-46A1-B423-EAE97C7955D1}"/>
    <cellStyle name="style1543443305950" xfId="45994" xr:uid="{D8B08654-D5CF-430E-9073-B8CF4FF7EEE5}"/>
    <cellStyle name="style1543443306220" xfId="45995" xr:uid="{3032E75E-1D26-40B6-BCC8-652BE4922F50}"/>
    <cellStyle name="style1543443306679" xfId="46001" xr:uid="{37478A1C-8BE8-4BF0-9CCC-07317A1EFFB8}"/>
    <cellStyle name="style1543443306833" xfId="46002" xr:uid="{3C7C8BE9-A579-4F58-AE43-8ADA62A1D95B}"/>
    <cellStyle name="style1543443307000" xfId="46000" xr:uid="{1D57FD8E-D57E-463A-961F-14DD7E797370}"/>
    <cellStyle name="style1543443307142" xfId="46003" xr:uid="{A0BDB699-AFFF-4DCE-AE75-0BEF95C8BE03}"/>
    <cellStyle name="style1543443307282" xfId="46004" xr:uid="{5199749B-5917-4392-9A92-1F89B1CDB25C}"/>
    <cellStyle name="style1543443307428" xfId="46005" xr:uid="{5A191256-FD0F-43D7-9ECC-A2B43F60B742}"/>
    <cellStyle name="style1543443307850" xfId="46006" xr:uid="{BE6E262B-71E9-4C59-AC4C-86CC1290F1E0}"/>
    <cellStyle name="style1543443308025" xfId="46007" xr:uid="{1B41D09D-38BB-4DDD-B617-77AE6E48E236}"/>
    <cellStyle name="style1543443308164" xfId="46008" xr:uid="{E046BACB-B556-40F1-81ED-EFD9DA3F2DF0}"/>
    <cellStyle name="style1543443308354" xfId="46027" xr:uid="{0BEB06A9-A0E8-4A08-9E99-CCB767DD28C2}"/>
    <cellStyle name="style1543443308479" xfId="46028" xr:uid="{7A01A62D-FDC0-4484-8BCB-CE880A8B1B3D}"/>
    <cellStyle name="style1543443312275" xfId="45983" xr:uid="{231CEE52-6034-4C3B-9DDA-5B5ADEF5BB37}"/>
    <cellStyle name="style1543443312525" xfId="45986" xr:uid="{07EF48E2-9AC2-4888-B5EE-4DCEBE451CF3}"/>
    <cellStyle name="style1543443313137" xfId="45989" xr:uid="{B37141D1-0D86-4C42-9192-8E474E4106BF}"/>
    <cellStyle name="style1543443313258" xfId="45992" xr:uid="{B8B67C20-B827-4C3A-BA94-897701ED80BE}"/>
    <cellStyle name="style1543443313393" xfId="45996" xr:uid="{768FB5C8-3C7D-4C95-90A4-7D22D3CABD5A}"/>
    <cellStyle name="style1543443313630" xfId="45998" xr:uid="{423706EE-9F86-4010-AF7C-88AEEE139E45}"/>
    <cellStyle name="style1543443314087" xfId="46010" xr:uid="{3623639B-7F76-4323-9FF2-EA469380BA80}"/>
    <cellStyle name="style1543443314211" xfId="46011" xr:uid="{728C261B-941B-4E77-95BE-3AA9B082FF5D}"/>
    <cellStyle name="style1543443314330" xfId="46009" xr:uid="{D78B45CC-8CFB-476E-94CE-78E992215856}"/>
    <cellStyle name="style1543443314475" xfId="46015" xr:uid="{E9F86DCD-D179-4231-B381-00FEF6E4C5F8}"/>
    <cellStyle name="style1543443314612" xfId="46016" xr:uid="{341CFF05-D2C6-41B0-BA1A-12AC20A07CF1}"/>
    <cellStyle name="style1543443314731" xfId="46017" xr:uid="{B0BAA781-1016-4347-9B52-83546462C62B}"/>
    <cellStyle name="style1543443315126" xfId="46021" xr:uid="{D365DC82-4FB8-43E9-B503-E122591B7D55}"/>
    <cellStyle name="style1543443315258" xfId="46022" xr:uid="{E9B0E0C5-8AE9-4AD4-81BD-31125B2BCBF4}"/>
    <cellStyle name="style1543443315379" xfId="46023" xr:uid="{69C531C4-941B-48DC-9011-1C9DD46013FC}"/>
    <cellStyle name="style1543443315568" xfId="46029" xr:uid="{44C41EE7-A7FA-4D30-9577-88AA65E014DB}"/>
    <cellStyle name="style1543443315695" xfId="46031" xr:uid="{9AFA4751-F432-49AF-8B54-0830D5DF3CB5}"/>
    <cellStyle name="style1543443319242" xfId="45984" xr:uid="{6FFB2227-8160-4B93-A23C-CC62D6BD104A}"/>
    <cellStyle name="style1543443319506" xfId="45987" xr:uid="{1F8D233E-8E0F-4DF8-ACB1-84FE37E51DE2}"/>
    <cellStyle name="style1543443320131" xfId="45990" xr:uid="{2884DCD5-9553-4D0B-8EF6-4DC9FE40CB0B}"/>
    <cellStyle name="style1543443320237" xfId="45993" xr:uid="{8A1C6A24-77EE-49C9-9C07-FC7E34C4AECA}"/>
    <cellStyle name="style1543443320376" xfId="45997" xr:uid="{937A8E1A-ACE5-4A09-959E-CB399835E4BE}"/>
    <cellStyle name="style1543443320629" xfId="45999" xr:uid="{EB29452C-20E1-46BF-B71A-51946EB99FB9}"/>
    <cellStyle name="style1543443321102" xfId="46013" xr:uid="{13CD88CE-EEC0-41E9-A749-5F45FDB9DA21}"/>
    <cellStyle name="style1543443321231" xfId="46014" xr:uid="{DDA1AC80-0846-46A5-A632-5600F11D8A65}"/>
    <cellStyle name="style1543443321348" xfId="46012" xr:uid="{70D11B25-81F4-46ED-9573-3002E7F8575F}"/>
    <cellStyle name="style1543443321467" xfId="46018" xr:uid="{921DAC71-02C4-444A-A01E-0C7D7FD58EAE}"/>
    <cellStyle name="style1543443321584" xfId="46019" xr:uid="{A0546DD6-93B7-4170-AB98-16EC7FEB7A5A}"/>
    <cellStyle name="style1543443321709" xfId="46020" xr:uid="{BE560262-562B-4FFE-A636-B99F8DE41449}"/>
    <cellStyle name="style1543443322106" xfId="46024" xr:uid="{66B6317E-DFD6-4BFF-994E-707652CE12D6}"/>
    <cellStyle name="style1543443322236" xfId="46025" xr:uid="{5F50F343-5FA5-4754-8DA9-B1DD634B2238}"/>
    <cellStyle name="style1543443322356" xfId="46026" xr:uid="{63C3767C-18A6-4224-A97E-D05502FAA062}"/>
    <cellStyle name="style1543443322562" xfId="46030" xr:uid="{C3C979F0-CB19-43AB-8774-9A6F21F492DB}"/>
    <cellStyle name="style1543443322702" xfId="46032" xr:uid="{034D7493-E604-4854-9426-8C854A53FD68}"/>
    <cellStyle name="style1543443848218" xfId="45762" xr:uid="{7ABD970A-1C00-4F18-B7FF-145479EABE81}"/>
    <cellStyle name="style1543443848408" xfId="45763" xr:uid="{0487466A-02E5-4693-B42C-E7691242D718}"/>
    <cellStyle name="style1543443848573" xfId="45768" xr:uid="{25202F1E-7E15-4A65-A649-3D43C559FF9D}"/>
    <cellStyle name="style1543443848734" xfId="45769" xr:uid="{FBC97E84-1F5B-46FC-9B61-53F28106D835}"/>
    <cellStyle name="style1543443849103" xfId="45765" xr:uid="{773227BB-44AA-4626-AAB4-49974FD5D78F}"/>
    <cellStyle name="style1543443849288" xfId="45766" xr:uid="{FEE6DD23-D3DF-4B97-A583-589EC629622C}"/>
    <cellStyle name="style1543443849444" xfId="45764" xr:uid="{E3ED7F32-AA2D-42B8-A7E3-314B68960E32}"/>
    <cellStyle name="style1543443849595" xfId="45767" xr:uid="{915FECFF-DFE7-4078-906D-14B9E1DDFEA5}"/>
    <cellStyle name="style1543443849774" xfId="45770" xr:uid="{87D93E24-3575-46D2-A3FC-0A5272343895}"/>
    <cellStyle name="style1543443849976" xfId="45771" xr:uid="{F65E780D-9C13-455A-A32A-FC5EE26C1608}"/>
    <cellStyle name="style1543443850148" xfId="45772" xr:uid="{1C5E83B0-4EB6-4753-B737-3994230EAE54}"/>
    <cellStyle name="style1543443850307" xfId="45773" xr:uid="{53529171-A65B-407B-9F53-B734A0341414}"/>
    <cellStyle name="style1543443850446" xfId="45774" xr:uid="{573153CA-E75E-4223-A5F2-A2523E411A4E}"/>
    <cellStyle name="style1543443850601" xfId="45780" xr:uid="{42A80A70-C262-48C2-849F-B7D75B77D21B}"/>
    <cellStyle name="style1543443850744" xfId="45775" xr:uid="{FDC336E3-BA0A-4DF0-A182-90E4848E6922}"/>
    <cellStyle name="style1543443850912" xfId="45781" xr:uid="{C33079CA-8850-4D8D-AFB0-772CD97F766A}"/>
    <cellStyle name="style1543443851058" xfId="45786" xr:uid="{DC22DAD4-337E-4D86-9F03-B34D255D119B}"/>
    <cellStyle name="style1543443851199" xfId="45787" xr:uid="{5CB4A23F-DC01-48CF-8CFC-87E894BD5C40}"/>
    <cellStyle name="style1543443851335" xfId="45776" xr:uid="{95FC3954-1BEC-4567-999B-14688DC8BE5D}"/>
    <cellStyle name="style1543443851531" xfId="45777" xr:uid="{9AE2C559-1531-461E-8DEA-CC78CEEDD0D8}"/>
    <cellStyle name="style1543443851659" xfId="45778" xr:uid="{55138449-1855-498C-BC37-10F0A199A1DD}"/>
    <cellStyle name="style1543443851792" xfId="45779" xr:uid="{B564BC33-FC01-43D6-B88B-1E7AFE9364EF}"/>
    <cellStyle name="style1543443851954" xfId="45782" xr:uid="{B76D80F9-32F3-48F0-BC9A-702A562EC1B8}"/>
    <cellStyle name="style1543443852106" xfId="45783" xr:uid="{2ED8BAC3-1355-43F9-83CD-3F5D195A1802}"/>
    <cellStyle name="style1543443852246" xfId="45784" xr:uid="{5835B033-7E79-43CE-989D-981EA5167D97}"/>
    <cellStyle name="style1543443852393" xfId="45785" xr:uid="{26FF64CE-2AD9-4AFA-BC3E-1598709F862B}"/>
    <cellStyle name="style1543443852560" xfId="45788" xr:uid="{C0764F02-D209-4C2B-883B-02922F5D1043}"/>
    <cellStyle name="style1543443852718" xfId="45789" xr:uid="{5F9C5CDB-A04A-4613-BAFC-A5E7A911A9BB}"/>
    <cellStyle name="style1543443852878" xfId="45790" xr:uid="{44630CE4-DC0C-4E66-9819-ECE8E9D175F4}"/>
    <cellStyle name="style1543443853042" xfId="45791" xr:uid="{923B9FBD-F451-47CA-BC97-B7B853EA805B}"/>
    <cellStyle name="style1543443855458" xfId="45792" xr:uid="{B60016D4-837C-4EF9-BB3E-3FE550BBF240}"/>
    <cellStyle name="style1543443855593" xfId="45793" xr:uid="{17D85F72-4BF1-4816-B98A-BA1BCDDA4F43}"/>
    <cellStyle name="style1543443855718" xfId="45798" xr:uid="{32A5FCFF-1BE2-4902-B543-793D42DD3BB2}"/>
    <cellStyle name="style1543443855887" xfId="45799" xr:uid="{B8D73AEF-EF1D-40AE-AD64-83E52CD73D7C}"/>
    <cellStyle name="style1543443856149" xfId="45795" xr:uid="{B8B74EFC-1969-49B6-AB39-58F45D591DAB}"/>
    <cellStyle name="style1543443856281" xfId="45796" xr:uid="{D1B74A25-64D3-47B6-8647-4F230A169075}"/>
    <cellStyle name="style1543443856403" xfId="45794" xr:uid="{4770CFDC-8A5C-4A50-90F1-A817D7D79D48}"/>
    <cellStyle name="style1543443856535" xfId="45797" xr:uid="{8424EE8A-F4A8-432E-9B1C-E81E587ADABC}"/>
    <cellStyle name="style1543443856655" xfId="45800" xr:uid="{9F4022BD-FCE1-470B-BF1A-38C5AB66DC3F}"/>
    <cellStyle name="style1543443856790" xfId="45801" xr:uid="{AC016B8E-1977-49D8-AE7C-F33230DB8E9C}"/>
    <cellStyle name="style1543443856945" xfId="45802" xr:uid="{00E57837-404B-44ED-BABB-5C144A0C1A71}"/>
    <cellStyle name="style1543443857087" xfId="45803" xr:uid="{45046B92-1B91-47A2-ADAC-5FDA30BDAA89}"/>
    <cellStyle name="style1543443857218" xfId="45804" xr:uid="{5A5E117B-1738-4FF9-96EE-4AECC0992721}"/>
    <cellStyle name="style1543443857358" xfId="45810" xr:uid="{29D2C748-2E4C-45C5-80EF-4A9EBB91F4F2}"/>
    <cellStyle name="style1543443857480" xfId="45805" xr:uid="{92C7E188-1B2F-4452-86E1-E098D221F250}"/>
    <cellStyle name="style1543443857602" xfId="45811" xr:uid="{9588BE77-110F-4F05-BB7D-FB168A1A24E6}"/>
    <cellStyle name="style1543443857732" xfId="45816" xr:uid="{1E55F06E-21F1-4B98-84B5-1AE767A210E9}"/>
    <cellStyle name="style1543443857888" xfId="45817" xr:uid="{811F8C8B-CE3E-4CD0-9A74-557BB4AEE257}"/>
    <cellStyle name="style1543443858039" xfId="45806" xr:uid="{55CF7B19-200A-42C6-B46D-71DBEE4BF07B}"/>
    <cellStyle name="style1543443858157" xfId="45807" xr:uid="{D793B937-73D2-45A4-AB0B-49354E58C355}"/>
    <cellStyle name="style1543443858299" xfId="45808" xr:uid="{364B4E45-5B9F-4715-95AD-FA221B74A023}"/>
    <cellStyle name="style1543443858427" xfId="45809" xr:uid="{D32DD409-C163-4839-ACE2-D6F4DF0AF6AE}"/>
    <cellStyle name="style1543443858544" xfId="45812" xr:uid="{AF5E4201-3317-482E-B43D-E8F6D8231258}"/>
    <cellStyle name="style1543443858674" xfId="45813" xr:uid="{9E96777F-1972-4491-A178-7FBBA9DB0982}"/>
    <cellStyle name="style1543443858819" xfId="45814" xr:uid="{22C4657E-BD1C-46CC-980D-989D760BDA31}"/>
    <cellStyle name="style1543443858981" xfId="45815" xr:uid="{F6D0AD72-6CA2-4902-9D71-EC7DABA1A33C}"/>
    <cellStyle name="style1543443859177" xfId="45818" xr:uid="{EAE09850-1C36-4569-AB39-742AFF31F3C6}"/>
    <cellStyle name="style1543443859297" xfId="45819" xr:uid="{5A088E07-6E77-495E-B209-9F042C9FF6D6}"/>
    <cellStyle name="style1543443859422" xfId="45820" xr:uid="{5ABD5B27-0DE6-4C7F-983F-4CF2A7E23F10}"/>
    <cellStyle name="style1543443859557" xfId="45821" xr:uid="{AA62571A-69CE-44EA-B8F5-97020429258A}"/>
    <cellStyle name="style1543443862222" xfId="45822" xr:uid="{54944D04-BFC9-4EF5-AAE4-9C79FBCB38BE}"/>
    <cellStyle name="style1543443862367" xfId="45823" xr:uid="{F1BFCDC3-3311-4811-A305-8C48F64B0B81}"/>
    <cellStyle name="style1543443862498" xfId="45828" xr:uid="{398CAC5B-40B8-4BBD-86A5-E9CFBD356268}"/>
    <cellStyle name="style1543443862647" xfId="45829" xr:uid="{722991E2-6020-4EE9-9786-C16605C2B703}"/>
    <cellStyle name="style1543443863013" xfId="45825" xr:uid="{3D85A6BA-3F1F-456F-9256-362F0A96CDE9}"/>
    <cellStyle name="style1543443863140" xfId="45826" xr:uid="{3B765464-0CD8-45E9-B690-3AA8874E5F15}"/>
    <cellStyle name="style1543443863270" xfId="45824" xr:uid="{FACB790E-74F7-44BB-9C26-CC24A8485EB9}"/>
    <cellStyle name="style1543443863403" xfId="45827" xr:uid="{0A570DA8-7402-41F1-AC41-9DFC838DE61C}"/>
    <cellStyle name="style1543443863518" xfId="45830" xr:uid="{CC38498A-8DAA-44D8-A2AC-3623835AAA0D}"/>
    <cellStyle name="style1543443863651" xfId="45831" xr:uid="{9D8ACE2E-3D8D-4584-9A13-EBA12A2B173B}"/>
    <cellStyle name="style1543443863783" xfId="45832" xr:uid="{F9990302-6F58-4463-8D90-0B30A5ECCBE5}"/>
    <cellStyle name="style1543443863937" xfId="45833" xr:uid="{8A7F985A-23A9-4D67-8F77-894ED0732FEE}"/>
    <cellStyle name="style1543443864070" xfId="45834" xr:uid="{2AF68586-3D25-41B2-B8F8-1707BE40F5C8}"/>
    <cellStyle name="style1543443864203" xfId="45840" xr:uid="{2AAA6912-69DA-4370-86CD-1069642AB27D}"/>
    <cellStyle name="style1543443864328" xfId="45835" xr:uid="{7903F2EA-1665-4C8F-B8D6-2EE541E53A54}"/>
    <cellStyle name="style1543443864462" xfId="45841" xr:uid="{7F670567-2CD6-40EA-B11D-7FA19CD41F9E}"/>
    <cellStyle name="style1543443864605" xfId="45846" xr:uid="{DADA9E95-4EE9-4E68-B9D1-9DB9B8CAF1D2}"/>
    <cellStyle name="style1543443864730" xfId="45847" xr:uid="{68950663-E103-4076-887B-C677D233C299}"/>
    <cellStyle name="style1543443864886" xfId="45836" xr:uid="{17F5A325-4597-4525-921B-DD2D21A80986}"/>
    <cellStyle name="style1543443865026" xfId="45837" xr:uid="{F13BB88A-1FD3-4F5C-BA18-1F7905539C63}"/>
    <cellStyle name="style1543443865148" xfId="45838" xr:uid="{F4B1E7B6-C837-4D5C-8646-1D046143D3F7}"/>
    <cellStyle name="style1543443865276" xfId="45839" xr:uid="{8FA2F3D0-6BD0-4A69-BB59-723D0FBFA8AC}"/>
    <cellStyle name="style1543443865395" xfId="45842" xr:uid="{68F68035-8417-4C9C-9A27-987D1A2899CF}"/>
    <cellStyle name="style1543443865526" xfId="45843" xr:uid="{371E92D3-778A-45AC-8E38-44C6EAA77012}"/>
    <cellStyle name="style1543443865651" xfId="45844" xr:uid="{718F4A70-4747-4F1B-AEB7-A5B90884796E}"/>
    <cellStyle name="style1543443865799" xfId="45845" xr:uid="{9389DC0F-F8DB-44B8-93C6-3C0A77860C61}"/>
    <cellStyle name="style1543443866102" xfId="45848" xr:uid="{785900D1-8B46-4290-89A0-2C8DD5761B0C}"/>
    <cellStyle name="style1543443866219" xfId="45849" xr:uid="{86551FFC-B0F5-4EDD-A018-054983F6D953}"/>
    <cellStyle name="style1543443866360" xfId="45850" xr:uid="{CAA08FDD-0E9C-4ECD-A021-77EC293016BF}"/>
    <cellStyle name="style1543443866491" xfId="45851" xr:uid="{21F7DDD6-DC95-4A60-8731-3C10824EC486}"/>
    <cellStyle name="style1543443869467" xfId="45852" xr:uid="{4B803949-C500-40C4-A6D2-63BA1F8566A9}"/>
    <cellStyle name="style1543443869615" xfId="45853" xr:uid="{20B504A6-61C6-4919-813C-8F2359D0DA29}"/>
    <cellStyle name="style1543443869743" xfId="45858" xr:uid="{9E1AD8D5-0A74-4300-9BEA-023338B35670}"/>
    <cellStyle name="style1543443869891" xfId="45859" xr:uid="{81BCA47F-6C66-47AE-8120-AE27A2BA0ECE}"/>
    <cellStyle name="style1543443870159" xfId="45855" xr:uid="{957B4822-4443-48AC-AB6E-F646BF98D134}"/>
    <cellStyle name="style1543443870294" xfId="45856" xr:uid="{AE520578-AEA4-4103-8A1B-EFEF5E605897}"/>
    <cellStyle name="style1543443870416" xfId="45854" xr:uid="{D2F21FE2-FE4C-4AD3-8887-265AC85A4F1C}"/>
    <cellStyle name="style1543443870555" xfId="45857" xr:uid="{8B4141C3-765B-4DE5-A663-66A73147433F}"/>
    <cellStyle name="style1543443870695" xfId="45860" xr:uid="{AF4AECCA-E91B-42AF-96A0-46056831A7C6}"/>
    <cellStyle name="style1543443870830" xfId="45861" xr:uid="{3C772BDE-6F6A-4B24-A279-0CB7AB08A0B5}"/>
    <cellStyle name="style1543443870974" xfId="45862" xr:uid="{A08703E6-C6A4-4FE0-A1AD-59D43FDAA701}"/>
    <cellStyle name="style1543443871104" xfId="45863" xr:uid="{4624AC18-89E5-45C1-ADFE-E5EFA8595F57}"/>
    <cellStyle name="style1543443871253" xfId="45864" xr:uid="{45CAEC99-BC6A-47AC-A85C-7F09D51BA156}"/>
    <cellStyle name="style1543443871380" xfId="45870" xr:uid="{AF965899-D314-449D-87EC-7B428D3904EC}"/>
    <cellStyle name="style1543443871518" xfId="45865" xr:uid="{C2880AC9-7AD9-49D6-887E-58EBD67CE79F}"/>
    <cellStyle name="style1543443871662" xfId="45871" xr:uid="{AAED6BC1-AD1C-466D-86C5-8A20184AEB93}"/>
    <cellStyle name="style1543443871805" xfId="45876" xr:uid="{15CB4182-8A7F-47BC-A3A4-9A16A7C0D35B}"/>
    <cellStyle name="style1543443871961" xfId="45877" xr:uid="{ABA1462F-9666-487E-920F-5573E25E8116}"/>
    <cellStyle name="style1543443872094" xfId="45866" xr:uid="{D21B574E-BE5E-4133-B806-C32472478230}"/>
    <cellStyle name="style1543443872204" xfId="45867" xr:uid="{17FB15E9-6D64-4E37-9F2A-4A833C37ADC1}"/>
    <cellStyle name="style1543443872323" xfId="45868" xr:uid="{81CEB0E4-B399-4775-8CBA-0FDABEC92ED1}"/>
    <cellStyle name="style1543443872478" xfId="45869" xr:uid="{C91B5414-134E-42AE-A9C4-40C1E985966B}"/>
    <cellStyle name="style1543443872617" xfId="45872" xr:uid="{91503007-DB47-4FCD-BEA2-DF9596E8A7A6}"/>
    <cellStyle name="style1543443872740" xfId="45873" xr:uid="{C3349E7C-5AFA-40D0-B46D-AC09832D2161}"/>
    <cellStyle name="style1543443872889" xfId="45874" xr:uid="{84FC17F8-2A99-486F-BE22-D560400D1065}"/>
    <cellStyle name="style1543443873026" xfId="45875" xr:uid="{B904E378-545F-46B1-801D-4A0195559B6B}"/>
    <cellStyle name="style1543443873265" xfId="45878" xr:uid="{B3E3A52B-8598-4389-B622-5BB7C980EE87}"/>
    <cellStyle name="style1543443873385" xfId="45879" xr:uid="{2533825B-8EA0-45CA-A126-B4A221B1A8B9}"/>
    <cellStyle name="style1543443873507" xfId="45880" xr:uid="{77D76F2C-9DC5-4227-BA1E-DC0670260E8B}"/>
    <cellStyle name="style1543443873641" xfId="45881" xr:uid="{E77E5920-556A-4FDB-9B76-7C0AD3218775}"/>
    <cellStyle name="style1543443877827" xfId="45882" xr:uid="{5FB41FD6-157C-49D6-8CAF-95C8D9282D10}"/>
    <cellStyle name="style1543443878000" xfId="45883" xr:uid="{3905CE09-4E2D-4B40-9AF4-F155502FC330}"/>
    <cellStyle name="style1543443878141" xfId="45888" xr:uid="{4FD41221-C891-4650-8F68-F6CA975EAB0A}"/>
    <cellStyle name="style1543443878279" xfId="45889" xr:uid="{1158E340-A35A-4399-ADF9-F127FF8E9BC2}"/>
    <cellStyle name="style1543443878526" xfId="45885" xr:uid="{C1B35B51-5AF4-4757-A2AC-004D33BA8634}"/>
    <cellStyle name="style1543443878640" xfId="45886" xr:uid="{E7C7EB3A-C8FE-4AC2-9E68-9E9B3ADEF5DC}"/>
    <cellStyle name="style1543443878767" xfId="45884" xr:uid="{25227C2B-9C07-4979-83EF-22E68D69C566}"/>
    <cellStyle name="style1543443878929" xfId="45887" xr:uid="{537282B9-8525-45B3-BF98-EE0BC37DC665}"/>
    <cellStyle name="style1543443879074" xfId="45890" xr:uid="{DCA92388-EC0B-4351-A425-14032D1A52EE}"/>
    <cellStyle name="style1543443879201" xfId="45891" xr:uid="{FE148DB8-6C8D-4314-B193-3CB451F723CC}"/>
    <cellStyle name="style1543443879353" xfId="45892" xr:uid="{90ED04B8-D419-488D-9CF8-4FC13491B10D}"/>
    <cellStyle name="style1543443879526" xfId="45893" xr:uid="{3BD45866-6697-46FB-A185-E53F97D0DB27}"/>
    <cellStyle name="style1543443879655" xfId="45894" xr:uid="{72052002-4026-46B8-AE1A-E3F8D0168778}"/>
    <cellStyle name="style1543443879807" xfId="45900" xr:uid="{6892470C-23D7-4A78-932B-D4D53FC4155B}"/>
    <cellStyle name="style1543443879956" xfId="45895" xr:uid="{7E63A5E3-203A-4863-991D-BAD066DE31AD}"/>
    <cellStyle name="style1543443880098" xfId="45901" xr:uid="{A3E7A347-8F1D-4660-A301-69A2D815BDD8}"/>
    <cellStyle name="style1543443880256" xfId="45906" xr:uid="{EFE32A87-AFE7-4507-912A-729BBC2C7598}"/>
    <cellStyle name="style1543443880379" xfId="45920" xr:uid="{B0964554-C13B-4E28-AF08-4CAF59B6DC2C}"/>
    <cellStyle name="style1543443880506" xfId="45907" xr:uid="{2729F11C-192D-41CA-B789-29C477CB78E9}"/>
    <cellStyle name="style1543443880629" xfId="45896" xr:uid="{274890AD-B4E9-4099-8B91-3096EE15F7E5}"/>
    <cellStyle name="style1543443880764" xfId="45897" xr:uid="{3884F5CB-E173-4E62-9CB0-26941C5CE757}"/>
    <cellStyle name="style1543443880925" xfId="45898" xr:uid="{F1B67394-4652-4E9A-8CE5-E36EC075B43F}"/>
    <cellStyle name="style1543443881056" xfId="45899" xr:uid="{CB7CDCCD-C699-4DC1-8257-E29102844775}"/>
    <cellStyle name="style1543443881188" xfId="45902" xr:uid="{E3472B7A-F48F-49F3-818D-644703F20364}"/>
    <cellStyle name="style1543443881342" xfId="45903" xr:uid="{024D21FC-2DFA-462C-AD27-E31A81318303}"/>
    <cellStyle name="style1543443881531" xfId="45904" xr:uid="{54FDC12E-8E99-49A1-AC50-0824357BA62A}"/>
    <cellStyle name="style1543443881714" xfId="45905" xr:uid="{AE374AB8-7142-4E63-A640-A8A8F6669737}"/>
    <cellStyle name="style1543443881974" xfId="45908" xr:uid="{2A4BE71F-B724-4D31-B84E-26CED65D3D19}"/>
    <cellStyle name="style1543443882121" xfId="45909" xr:uid="{56129B18-5B59-4E9E-A3E6-3464EE0DBAE8}"/>
    <cellStyle name="style1543443882271" xfId="45910" xr:uid="{57BADE47-7B62-4C84-A144-E99208BD3240}"/>
    <cellStyle name="style1543443882411" xfId="45911" xr:uid="{7BD3B563-93D5-4E3F-9A9B-19712C61D6AA}"/>
    <cellStyle name="style1543443882550" xfId="45912" xr:uid="{66A76A47-479A-494C-B984-9D1BFB9C0620}"/>
    <cellStyle name="style1543443882661" xfId="45913" xr:uid="{F87DA4B3-EA9A-438A-88BB-7768FA626C6C}"/>
    <cellStyle name="style1543443882782" xfId="45914" xr:uid="{D6BE2B9F-ECD3-4839-B44E-7E62FAA6E34F}"/>
    <cellStyle name="style1543443882932" xfId="45915" xr:uid="{F978B4B0-0C4C-4CC1-BBDD-387D891E8169}"/>
    <cellStyle name="style1543443883078" xfId="45916" xr:uid="{1426C603-7008-444B-9EFC-CF772292E123}"/>
    <cellStyle name="style1543443883205" xfId="45917" xr:uid="{1D0F14FA-4730-441B-8B1C-EAA40D345966}"/>
    <cellStyle name="style1543443883339" xfId="45918" xr:uid="{CDF45A5F-11F0-4B29-8712-333602F6BF69}"/>
    <cellStyle name="style1543443883471" xfId="45919" xr:uid="{7C6D61EC-A366-4CE8-BD24-FE12F5DADF6D}"/>
    <cellStyle name="style1543443883662" xfId="45921" xr:uid="{34B2B2DE-4965-491B-8B6C-A6E3C919F9D9}"/>
    <cellStyle name="style1543443883800" xfId="45922" xr:uid="{B6A5ACA1-06C2-415C-9F88-15248942BCDC}"/>
    <cellStyle name="style1543443883947" xfId="45923" xr:uid="{F9D19182-50DE-4354-95DB-39B9DEAFC759}"/>
    <cellStyle name="style1543443884082" xfId="45924" xr:uid="{92C5E575-89F0-4287-9B2F-47868196A5DE}"/>
    <cellStyle name="style1543443887606" xfId="45925" xr:uid="{0AF8C3C2-06AF-480A-8F8F-E811CC8E5BDA}"/>
    <cellStyle name="style1543443887797" xfId="45926" xr:uid="{A04E92C1-630D-49D8-B354-29AC094D96C7}"/>
    <cellStyle name="style1543443887982" xfId="45931" xr:uid="{3D9A287F-C737-4856-92D8-C0E55BE59071}"/>
    <cellStyle name="style1543443888119" xfId="45932" xr:uid="{6D46F929-F069-40F1-9DE6-BB26FD6B4EA5}"/>
    <cellStyle name="style1543443888401" xfId="45928" xr:uid="{F5845B05-6F7B-431C-A654-980DECEA45B3}"/>
    <cellStyle name="style1543443888551" xfId="45929" xr:uid="{F5C373FE-1B0A-494E-A482-26572B09FAE2}"/>
    <cellStyle name="style1543443888679" xfId="45927" xr:uid="{ADCC411E-B359-4145-A832-144C0045253C}"/>
    <cellStyle name="style1543443888819" xfId="45930" xr:uid="{5F3EC5FA-EA1C-499F-A9C8-4E406A45F8C9}"/>
    <cellStyle name="style1543443888978" xfId="45933" xr:uid="{28CBBCE9-8AE8-4832-BF90-F2E58EDD7D32}"/>
    <cellStyle name="style1543443889098" xfId="45934" xr:uid="{B2CBB2A2-7210-47C7-B178-53BF2E295929}"/>
    <cellStyle name="style1543443889334" xfId="45935" xr:uid="{D4F8C174-6E18-4A39-94AE-8F5CDE17777E}"/>
    <cellStyle name="style1543443889519" xfId="45936" xr:uid="{5279014E-0F1B-44E8-AB8C-9E31E8348076}"/>
    <cellStyle name="style1543443889690" xfId="45937" xr:uid="{9593AE96-AC43-4AD8-9EE7-95732D3DD310}"/>
    <cellStyle name="style1543443889833" xfId="45940" xr:uid="{5F120764-6811-4C9F-BFCC-11C185C86998}"/>
    <cellStyle name="style1543443889994" xfId="45938" xr:uid="{8DDE7258-E1D2-4BFB-BC0F-7686118FE57F}"/>
    <cellStyle name="style1543443890113" xfId="45941" xr:uid="{2DC64E2A-EC21-4400-9990-9630CDA6976C}"/>
    <cellStyle name="style1543443890238" xfId="45946" xr:uid="{517E5086-882A-4F47-A72C-3AD00EE96B4F}"/>
    <cellStyle name="style1543443890357" xfId="45947" xr:uid="{384F68E4-9A1C-4204-9FF8-4115CF37BC67}"/>
    <cellStyle name="style1543443890501" xfId="45939" xr:uid="{61C03D27-E929-4616-86B5-FDCED8D5AEE3}"/>
    <cellStyle name="style1543443891119" xfId="45942" xr:uid="{7C7960A4-71DA-4A73-A4F9-41024649178A}"/>
    <cellStyle name="style1543443891319" xfId="45943" xr:uid="{3C3D344B-EC9C-46E4-B4F7-D062C95CFD03}"/>
    <cellStyle name="style1543443891567" xfId="45944" xr:uid="{E5E733FD-ECBC-468B-BDB1-E12DC5689D33}"/>
    <cellStyle name="style1543443891720" xfId="45945" xr:uid="{0797FFC1-021F-47C2-A743-B238D92B45CC}"/>
    <cellStyle name="style1543443891964" xfId="45948" xr:uid="{E38BAEF7-CE51-4F9C-A391-321E9E76C4FE}"/>
    <cellStyle name="style1543443892195" xfId="45949" xr:uid="{3DE3549C-AB9A-4F74-8CDB-C868B5F7BACF}"/>
    <cellStyle name="style1543443892397" xfId="45950" xr:uid="{A60052D8-6AC7-41E5-A76F-052174A553D7}"/>
    <cellStyle name="style1543443892623" xfId="45951" xr:uid="{F5581958-897A-433A-8EC7-E64644B267BC}"/>
    <cellStyle name="style1543443892891" xfId="45952" xr:uid="{F228E9F6-3B99-4595-BA11-52968A348F19}"/>
    <cellStyle name="style1543443893119" xfId="45953" xr:uid="{DF47A53E-B3C5-4E47-9B2D-3FC40E57A9CB}"/>
    <cellStyle name="style1543443893319" xfId="45954" xr:uid="{0FBF44D7-5370-4F32-8C1D-B6BDB3EDE9B4}"/>
    <cellStyle name="style1543443893454" xfId="45955" xr:uid="{0AF5EBDE-DB9A-4F0A-93AF-4664473E64D7}"/>
    <cellStyle name="style1543443893562" xfId="45956" xr:uid="{203E4AF5-60F4-443A-9985-3D594C300B8A}"/>
    <cellStyle name="style1543443893668" xfId="45957" xr:uid="{D7D42C42-6E25-45BF-BA87-2A0C060CA2EC}"/>
    <cellStyle name="style1543443893911" xfId="45958" xr:uid="{0D25931E-1034-4E40-917D-EC76C91B5732}"/>
    <cellStyle name="style1543443894176" xfId="45959" xr:uid="{67D5896A-1CCF-41E2-9743-0E66FCB4531C}"/>
    <cellStyle name="style1543443894343" xfId="45960" xr:uid="{D4076D2E-F1EF-4A22-BF3B-855775CC2760}"/>
    <cellStyle name="style1543443894454" xfId="45961" xr:uid="{3439C24E-8D79-4AA0-AC79-8DB7EB61AE1D}"/>
    <cellStyle name="style1543443894583" xfId="45962" xr:uid="{3B145049-1000-472A-ACBC-F2E6769549B7}"/>
    <cellStyle name="style1543443894753" xfId="45963" xr:uid="{57204906-63B0-400D-8780-B7DE754D4D8A}"/>
    <cellStyle name="style1543443897615" xfId="45965" xr:uid="{E8CB12AB-2A4F-4B9C-AD5D-F4C203BA4546}"/>
    <cellStyle name="style1543443897766" xfId="45966" xr:uid="{0C01FF1C-8557-4265-9FA3-FF852E291F54}"/>
    <cellStyle name="style1543443897913" xfId="45964" xr:uid="{CA16FDFE-FFDE-4151-9BE0-156208145A3A}"/>
    <cellStyle name="style1543443898093" xfId="45967" xr:uid="{9E9F15E1-5C90-4517-8480-D233853F5F80}"/>
    <cellStyle name="style1543443898243" xfId="45968" xr:uid="{8710861A-2F04-4C4F-B02E-F25A10B6D53F}"/>
    <cellStyle name="style1543443898387" xfId="45969" xr:uid="{D8769FF7-BCD5-47B2-9ED8-DD1D81BD9DB9}"/>
    <cellStyle name="style1543443898547" xfId="45970" xr:uid="{7F529209-134D-4BDC-ABA3-C5969458798E}"/>
    <cellStyle name="style1543443898727" xfId="45971" xr:uid="{508A990B-F703-4D6B-8FB0-6308CE8541B3}"/>
    <cellStyle name="style1543443898926" xfId="45973" xr:uid="{DCD113D4-B78B-42F5-A3C8-0668796253AC}"/>
    <cellStyle name="style1543443899088" xfId="45974" xr:uid="{F75DC9D0-746D-49AA-B5FA-E130DAA28AC3}"/>
    <cellStyle name="style1543443899258" xfId="45976" xr:uid="{79FC4445-0557-42E1-864C-0E3B268D3B35}"/>
    <cellStyle name="style1543443899456" xfId="45977" xr:uid="{5320C0C5-BC57-4A95-85E3-9D138DAA8FD4}"/>
    <cellStyle name="style1543443899660" xfId="45972" xr:uid="{8AE4F2FA-6729-438F-BB80-2E31F86377EA}"/>
    <cellStyle name="style1543443899975" xfId="45975" xr:uid="{1AB9E6D2-767A-42C2-9941-8D8C19FA5AA7}"/>
    <cellStyle name="style1543443900201" xfId="45978" xr:uid="{BB92FC60-982A-4DA8-B7A5-2A81CE4C8405}"/>
    <cellStyle name="style1543443900508" xfId="45980" xr:uid="{12BAB7E2-A062-4546-83AB-3C94C3099894}"/>
    <cellStyle name="style1543443900678" xfId="45981" xr:uid="{1E354A3F-7B8F-445A-9851-F3B9E5AF7B81}"/>
    <cellStyle name="style1543443900865" xfId="45979" xr:uid="{E19CFB43-DB06-4FBE-A865-F2E99886DA33}"/>
    <cellStyle name="style1543487376681" xfId="45417" xr:uid="{61178BBB-48CA-43F1-8FE8-43823554C04C}"/>
    <cellStyle name="style1543487376980" xfId="45420" xr:uid="{54755642-3F42-4D45-817E-433740C53EEC}"/>
    <cellStyle name="style1543487377627" xfId="45423" xr:uid="{A825133E-99E4-44D7-AFAC-C20C7143FD2C}"/>
    <cellStyle name="style1543487377729" xfId="45426" xr:uid="{3C345558-BF04-40E0-B003-496116B3D2DC}"/>
    <cellStyle name="style1543487377846" xfId="45429" xr:uid="{8F372062-BCFD-4EEB-AC38-559A44E644B3}"/>
    <cellStyle name="style1543487378111" xfId="45432" xr:uid="{36467AEB-19F7-4B8A-A06E-18DC7226F3C2}"/>
    <cellStyle name="style1543487378593" xfId="45436" xr:uid="{D0AEF5F8-143D-4BAE-8140-8F9A42487C46}"/>
    <cellStyle name="style1543487378728" xfId="45437" xr:uid="{BA0A099F-7C83-4EFB-9935-5055C4FDDF12}"/>
    <cellStyle name="style1543487378863" xfId="45435" xr:uid="{B1E467D9-3E22-47B4-9CCC-BB9E902420AF}"/>
    <cellStyle name="style1543487379007" xfId="45444" xr:uid="{7829F6E0-F2A0-43AA-A4FE-5CDE1D993311}"/>
    <cellStyle name="style1543487379148" xfId="45445" xr:uid="{040BBA28-1920-4F95-AFA9-D01DA55D9FC7}"/>
    <cellStyle name="style1543487379287" xfId="45446" xr:uid="{F7B4ACC8-F351-4B3B-B4A0-DBDA6AA47802}"/>
    <cellStyle name="style1543487379726" xfId="45453" xr:uid="{0F813266-D180-4E14-88A2-91288055AB6B}"/>
    <cellStyle name="style1543487379869" xfId="45454" xr:uid="{391E2DFB-7BC6-484B-8276-673F9CBE4FE5}"/>
    <cellStyle name="style1543487380017" xfId="45455" xr:uid="{6A3B555B-35DB-4F90-8640-8D7B42BA0463}"/>
    <cellStyle name="style1543487380228" xfId="45462" xr:uid="{E973FD54-6938-49C8-859F-C1174896D61F}"/>
    <cellStyle name="style1543487380369" xfId="45465" xr:uid="{A7D87D05-6358-47EB-A0BB-973E8FAA7555}"/>
    <cellStyle name="style1543487383791" xfId="45418" xr:uid="{C6E54FF3-0AB0-4613-88EE-628A14AD9614}"/>
    <cellStyle name="style1543487384038" xfId="45421" xr:uid="{8DDC508A-106F-4DFE-A81C-8A52C8BC2CF2}"/>
    <cellStyle name="style1543487384612" xfId="45424" xr:uid="{AA21715D-750F-4801-8E46-7820144C4384}"/>
    <cellStyle name="style1543487384721" xfId="45427" xr:uid="{3E1882AC-D341-400C-9A4F-E635EAF6E147}"/>
    <cellStyle name="style1543487384841" xfId="45430" xr:uid="{6F5BCECB-ACB7-489E-823E-AB7DD8DCEBCF}"/>
    <cellStyle name="style1543487385115" xfId="45433" xr:uid="{0450E5EA-F532-47F9-BAA2-0A20364755F9}"/>
    <cellStyle name="style1543487385531" xfId="45439" xr:uid="{507C6597-73F4-4B3A-89B8-43E89DA4BDDD}"/>
    <cellStyle name="style1543487385673" xfId="45440" xr:uid="{8CEB67A6-20DE-4A68-8FF4-B0C07CEA48D9}"/>
    <cellStyle name="style1543487385797" xfId="45438" xr:uid="{7206CABF-0C76-45E6-8B7A-EE396D79E913}"/>
    <cellStyle name="style1543487385921" xfId="45447" xr:uid="{2AEBA5F2-4B33-48FC-B15E-BFA9A07792AB}"/>
    <cellStyle name="style1543487386056" xfId="45448" xr:uid="{F7F29C01-28AC-4820-8B7B-70B63882DB48}"/>
    <cellStyle name="style1543487386195" xfId="45449" xr:uid="{67BBB50F-7685-443F-957E-4CA82C30D1AC}"/>
    <cellStyle name="style1543487386597" xfId="45456" xr:uid="{A91E25F6-D4D6-481B-958E-45AFF87F6063}"/>
    <cellStyle name="style1543487386730" xfId="45457" xr:uid="{BF94E921-70D2-4529-A0C2-DEAFCC51649A}"/>
    <cellStyle name="style1543487386853" xfId="45458" xr:uid="{AA1370BF-A7FA-4504-8D7D-468A2B3294DC}"/>
    <cellStyle name="style1543487387027" xfId="45463" xr:uid="{322B4C45-3DA5-4BB9-ADD5-6C48DEE089F1}"/>
    <cellStyle name="style1543487387138" xfId="45466" xr:uid="{1CC5EDCC-38D6-4851-8EED-7CA41F9E51B5}"/>
    <cellStyle name="style1543487390210" xfId="45419" xr:uid="{2596D5F8-4FEA-41C5-B88F-C76586B0504F}"/>
    <cellStyle name="style1543487390514" xfId="45422" xr:uid="{42BF99BB-1DB1-4381-BE62-C145750E029F}"/>
    <cellStyle name="style1543487391044" xfId="45425" xr:uid="{20E63BD8-B060-46A4-92CA-C38B68B0BE06}"/>
    <cellStyle name="style1543487391154" xfId="45428" xr:uid="{8D3DFFC5-DBF4-4F6E-8695-586C3E3EF2A6}"/>
    <cellStyle name="style1543487391266" xfId="45431" xr:uid="{9AFED22E-B0CC-4DC4-9228-4700D56D4D70}"/>
    <cellStyle name="style1543487391557" xfId="45434" xr:uid="{3BE6BA62-9B73-4019-85AA-1700801ED439}"/>
    <cellStyle name="style1543487391979" xfId="45442" xr:uid="{8193217F-EA69-43A0-8F3A-79D3254EDD0C}"/>
    <cellStyle name="style1543487392115" xfId="45443" xr:uid="{930A0C0B-5471-4C13-BBF9-36C373DC76DC}"/>
    <cellStyle name="style1543487392227" xfId="45441" xr:uid="{FB4C5D1C-C522-400B-97D9-095D5B020629}"/>
    <cellStyle name="style1543487392364" xfId="45450" xr:uid="{BA7B7B39-57D5-4ED0-B40A-1B98349F4CF1}"/>
    <cellStyle name="style1543487392502" xfId="45451" xr:uid="{77F662A5-231E-44C0-B5D9-37585B308608}"/>
    <cellStyle name="style1543487392644" xfId="45452" xr:uid="{38ECB590-546A-4DD6-BC97-72F0D107D0A2}"/>
    <cellStyle name="style1543487393005" xfId="45459" xr:uid="{6B368738-65BC-4650-A3AF-AF1E5168AB57}"/>
    <cellStyle name="style1543487393141" xfId="45460" xr:uid="{92BFCDB1-5A8E-484B-B071-B16EF10282FC}"/>
    <cellStyle name="style1543487393276" xfId="45461" xr:uid="{4A82A3B6-0C6A-41F4-AD0B-523AA82931FA}"/>
    <cellStyle name="style1543487393478" xfId="45464" xr:uid="{B794C3A0-3688-41DA-B213-3DD1A261728A}"/>
    <cellStyle name="style1543487393617" xfId="45467" xr:uid="{219C9E31-219A-41F5-AFAD-773E5A8C3CBE}"/>
    <cellStyle name="style1543487952682" xfId="45194" xr:uid="{A5038592-C474-48BC-9482-67A160C49CD2}"/>
    <cellStyle name="style1543487952854" xfId="45195" xr:uid="{7046403E-54E5-403F-8242-42BE2067DB96}"/>
    <cellStyle name="style1543487952993" xfId="45200" xr:uid="{D36A1B18-F8CB-4A9E-8F68-D9E2CC65D544}"/>
    <cellStyle name="style1543487953134" xfId="45201" xr:uid="{4AB31C6C-65C3-4D7A-B792-A94D59CD393A}"/>
    <cellStyle name="style1543487953447" xfId="45197" xr:uid="{91D2803C-B76E-4590-8ABA-127697617EA8}"/>
    <cellStyle name="style1543487953609" xfId="45198" xr:uid="{1ABF2607-A5B2-4532-A1C3-ABA5ADDAA77B}"/>
    <cellStyle name="style1543487953796" xfId="45196" xr:uid="{35F4DE0E-B632-43D9-856D-9C581721032A}"/>
    <cellStyle name="style1543487953952" xfId="45199" xr:uid="{412E11CF-E0AD-4140-9802-C7AE276BDBCC}"/>
    <cellStyle name="style1543487954081" xfId="45202" xr:uid="{DD22C86E-63D8-4CA3-ACDA-F5171B2B545C}"/>
    <cellStyle name="style1543487954226" xfId="45203" xr:uid="{74663DB3-E628-445C-9DA2-2046E1FC6A85}"/>
    <cellStyle name="style1543487954379" xfId="45204" xr:uid="{3BBC3908-09F0-4228-BF83-5D6A51672C7B}"/>
    <cellStyle name="style1543487954551" xfId="45205" xr:uid="{B0C6019F-2207-42DE-883D-BC3132168CEE}"/>
    <cellStyle name="style1543487954695" xfId="45206" xr:uid="{647A35E9-92DE-4AE1-8ED3-C86A819DBFD4}"/>
    <cellStyle name="style1543487954844" xfId="45212" xr:uid="{F2B95161-5ED4-48D8-B82D-D13D3A49BC92}"/>
    <cellStyle name="style1543487954972" xfId="45207" xr:uid="{422D63B2-1FB5-400A-830F-6805B8F1E70E}"/>
    <cellStyle name="style1543487955101" xfId="45213" xr:uid="{4DA14195-DAA6-4ED6-BCDD-5F71E7F17FFF}"/>
    <cellStyle name="style1543487955240" xfId="45218" xr:uid="{51DDDE4A-823C-4F01-BFA3-F039B22AD772}"/>
    <cellStyle name="style1543487955413" xfId="45219" xr:uid="{EC06962D-4435-45FC-8F63-301E254C26A9}"/>
    <cellStyle name="style1543487955584" xfId="45208" xr:uid="{BBB375D7-B818-42C9-A0D1-B59E5BB0927D}"/>
    <cellStyle name="style1543487955728" xfId="45209" xr:uid="{00F6D452-C39B-4BB9-9317-48D50289C1E9}"/>
    <cellStyle name="style1543487955866" xfId="45210" xr:uid="{843EC5D3-0ABA-4D17-B3CC-7CBAFA3725F5}"/>
    <cellStyle name="style1543487956015" xfId="45211" xr:uid="{61D8F4C4-05D1-468F-BDCE-5BB474353E88}"/>
    <cellStyle name="style1543487956156" xfId="45214" xr:uid="{788CDE60-7A07-477A-9092-B0CB2DFCFFC3}"/>
    <cellStyle name="style1543487956302" xfId="45215" xr:uid="{0D7C200A-2115-4D40-8C4F-2282A8D31F7B}"/>
    <cellStyle name="style1543487956466" xfId="45216" xr:uid="{44DF0C74-2991-43D5-90AC-A1416EE465DF}"/>
    <cellStyle name="style1543487956630" xfId="45217" xr:uid="{B5F8C632-C79F-4D1D-A669-F194FAD7947A}"/>
    <cellStyle name="style1543487956802" xfId="45220" xr:uid="{63E423F8-4309-4190-8C2B-FC1424597AE5}"/>
    <cellStyle name="style1543487956942" xfId="45221" xr:uid="{F5C0111D-3025-48BD-94BB-A6D54265F1DB}"/>
    <cellStyle name="style1543487957086" xfId="45222" xr:uid="{8703DA84-ADD0-4C8A-8335-474D4AA1B070}"/>
    <cellStyle name="style1543487957223" xfId="45223" xr:uid="{C41E3E8E-3E85-4880-8279-E33C9FF3EB69}"/>
    <cellStyle name="style1543487959757" xfId="45224" xr:uid="{B8C803D0-071C-473C-A3DA-73FFB4E2F822}"/>
    <cellStyle name="style1543487959904" xfId="45225" xr:uid="{C1C81C3E-F565-47A0-BA91-095D65ADD272}"/>
    <cellStyle name="style1543487960034" xfId="45230" xr:uid="{04AEA062-24A5-460D-BE97-B6963DFC6AEB}"/>
    <cellStyle name="style1543487960155" xfId="45231" xr:uid="{1C945029-449C-4D66-BD80-6FF12A66374E}"/>
    <cellStyle name="style1543487960415" xfId="45227" xr:uid="{E0D1F888-B4BE-445A-AADB-AF2E18BF73E0}"/>
    <cellStyle name="style1543487960566" xfId="45228" xr:uid="{9A62D713-F2CB-4833-BCDB-286CF0D34B7A}"/>
    <cellStyle name="style1543487960708" xfId="45226" xr:uid="{0B1F5104-5672-41DB-AEF7-BA63F6BB1AD1}"/>
    <cellStyle name="style1543487960833" xfId="45229" xr:uid="{6CA7C19B-3241-4717-954D-18DDB87CFDE2}"/>
    <cellStyle name="style1543487960959" xfId="45232" xr:uid="{3494E565-ED57-4122-A30B-37200C4FB49C}"/>
    <cellStyle name="style1543487961092" xfId="45233" xr:uid="{5E794170-2A98-42F0-9B87-9F15FFF0F0A7}"/>
    <cellStyle name="style1543487961212" xfId="45234" xr:uid="{168D180C-9D99-4521-A78F-0B44B76A7100}"/>
    <cellStyle name="style1543487961335" xfId="45235" xr:uid="{E9D57D65-BCE3-48F9-A4E1-8059D97231C4}"/>
    <cellStyle name="style1543487961479" xfId="45236" xr:uid="{F3E3187E-5DA8-4107-876A-07A3E0CAFF7A}"/>
    <cellStyle name="style1543487961632" xfId="45242" xr:uid="{008C9CAA-7A2A-4F9B-BA3C-C6510CE34501}"/>
    <cellStyle name="style1543487961785" xfId="45237" xr:uid="{A1D7EAEC-5662-498B-9CB2-A0CC98227A0B}"/>
    <cellStyle name="style1543487961904" xfId="45243" xr:uid="{0CA7B1FE-401E-4DA5-8EEF-FC322B5FBB08}"/>
    <cellStyle name="style1543487962030" xfId="45248" xr:uid="{7A21A80E-D1FA-48DC-B3CB-A67B69ECEE44}"/>
    <cellStyle name="style1543487962156" xfId="45249" xr:uid="{DC70CA57-13F2-44D6-BB8B-8F4E8415CAB5}"/>
    <cellStyle name="style1543487962332" xfId="45238" xr:uid="{A82B7926-99F7-426C-BFE9-C8160468467E}"/>
    <cellStyle name="style1543487962482" xfId="45239" xr:uid="{639DB5AD-2E50-472B-BA4E-D4B2831C1325}"/>
    <cellStyle name="style1543487962693" xfId="45240" xr:uid="{9211893F-0FA7-47EA-B5EF-38961679F1E5}"/>
    <cellStyle name="style1543487962816" xfId="45241" xr:uid="{469CA5B3-8D56-4CB8-B48F-A99CB1C21CCC}"/>
    <cellStyle name="style1543487962951" xfId="45244" xr:uid="{3D5107A6-687F-4E77-B968-B5CCC70BD0AB}"/>
    <cellStyle name="style1543487963077" xfId="45245" xr:uid="{787BEC62-5E10-4A38-8440-FA1D537FC5DD}"/>
    <cellStyle name="style1543487963203" xfId="45246" xr:uid="{66D90E59-016A-4AA0-BBAB-DCC5F32602D4}"/>
    <cellStyle name="style1543487963342" xfId="45247" xr:uid="{6B64A518-228E-43DF-86D6-5BBF6ED5C3D7}"/>
    <cellStyle name="style1543487963560" xfId="45250" xr:uid="{AFC95A76-F25F-45D9-8486-884EA4242B37}"/>
    <cellStyle name="style1543487963700" xfId="45251" xr:uid="{BFBC58EA-7012-4847-B48D-87922C6AC746}"/>
    <cellStyle name="style1543487963819" xfId="45252" xr:uid="{DE829C61-827C-47B4-8F56-5DD0659E04DE}"/>
    <cellStyle name="style1543487963947" xfId="45253" xr:uid="{1A0D1D93-BE97-4649-A790-7DA7BD651DCD}"/>
    <cellStyle name="style1543487966641" xfId="45254" xr:uid="{E1BE7932-E85C-47BA-B222-5BEA9FAB7F23}"/>
    <cellStyle name="style1543487966782" xfId="45255" xr:uid="{05F5A93A-161B-4A30-B0D8-97435E70BECA}"/>
    <cellStyle name="style1543487966903" xfId="45260" xr:uid="{A67D08B5-0B60-48C4-92EE-8C54D813088B}"/>
    <cellStyle name="style1543487967033" xfId="45261" xr:uid="{5433ED8D-291D-442F-9DCD-C3083D3ECF9C}"/>
    <cellStyle name="style1543487967286" xfId="45257" xr:uid="{1A83C93A-36A1-481E-B350-CF78A3724F86}"/>
    <cellStyle name="style1543487967428" xfId="45258" xr:uid="{EF6C1A6B-F0CC-40B7-8DC5-270B841FF441}"/>
    <cellStyle name="style1543487967583" xfId="45256" xr:uid="{01FE329C-6F73-414F-BAEB-3517932B56F4}"/>
    <cellStyle name="style1543487967725" xfId="45259" xr:uid="{EBFE75F9-8DC4-4695-B22B-0A72E5DF815B}"/>
    <cellStyle name="style1543487967844" xfId="45262" xr:uid="{CBD89463-E586-4AA5-B937-9E70822B1993}"/>
    <cellStyle name="style1543487967962" xfId="45263" xr:uid="{5374F11B-3B87-4549-BB7B-12A53A2B45C1}"/>
    <cellStyle name="style1543487968095" xfId="45264" xr:uid="{DAA8050C-D60F-4397-B113-C00F045F1C79}"/>
    <cellStyle name="style1543487968273" xfId="45265" xr:uid="{901E7B27-1A08-4E64-A87F-09E893E2EEDC}"/>
    <cellStyle name="style1543487968417" xfId="45266" xr:uid="{14B190E2-3561-46F6-8937-77E60CB9469B}"/>
    <cellStyle name="style1543487968584" xfId="45272" xr:uid="{5CE3B12A-BADC-4D53-995B-84577107DDEF}"/>
    <cellStyle name="style1543487968713" xfId="45267" xr:uid="{4E1A6A07-7638-4B65-A8A5-C4D3AFC26439}"/>
    <cellStyle name="style1543487968835" xfId="45273" xr:uid="{2443E355-0285-4FB2-8686-67648191586B}"/>
    <cellStyle name="style1543487968979" xfId="45278" xr:uid="{63D54EB2-3757-435F-ADA4-D88828FC3C83}"/>
    <cellStyle name="style1543487969145" xfId="45279" xr:uid="{0AB7B183-812A-4138-AAC8-60A00D7CEBCF}"/>
    <cellStyle name="style1543487969263" xfId="45268" xr:uid="{48EFABFF-B86F-4681-8D48-A081B27BFA14}"/>
    <cellStyle name="style1543487969415" xfId="45269" xr:uid="{906D83BD-FB66-4026-B7F1-99B8F01B604A}"/>
    <cellStyle name="style1543487969573" xfId="45270" xr:uid="{16EED23C-73F9-4EA3-8D22-A1B38262B9F9}"/>
    <cellStyle name="style1543487969772" xfId="45271" xr:uid="{DC212371-C194-44DB-94F9-B73258148540}"/>
    <cellStyle name="style1543487969898" xfId="45274" xr:uid="{B7BBC44A-9EED-4FAA-AC8C-F5E4D1A19E9F}"/>
    <cellStyle name="style1543487970021" xfId="45275" xr:uid="{53BF4BB6-E45E-46F7-87AE-0CC3AC9DA486}"/>
    <cellStyle name="style1543487970153" xfId="45276" xr:uid="{EBEE6A35-7013-4DF4-B081-A7AB06D5C1E7}"/>
    <cellStyle name="style1543487970277" xfId="45277" xr:uid="{E4AC7D4E-6238-474B-A029-BB2036F751A8}"/>
    <cellStyle name="style1543487970532" xfId="45280" xr:uid="{C66FACE0-DC9E-4C85-B0E4-0BB49480DA69}"/>
    <cellStyle name="style1543487970666" xfId="45281" xr:uid="{FBC4746A-4405-42FB-BE81-D24D1787981F}"/>
    <cellStyle name="style1543487970801" xfId="45282" xr:uid="{A6621F7D-DD03-4794-B63E-D72E1D19B47F}"/>
    <cellStyle name="style1543487970927" xfId="45283" xr:uid="{50AB871A-9111-4D38-A7EB-6A97DC87476E}"/>
    <cellStyle name="style1543487973919" xfId="45284" xr:uid="{725D9EEB-F75B-46A0-A716-EE9A8C6A7C32}"/>
    <cellStyle name="style1543487974055" xfId="45285" xr:uid="{63CF1356-CA5C-486A-BEB0-61BE6F236E26}"/>
    <cellStyle name="style1543487974178" xfId="45290" xr:uid="{FCCFBBCA-F4E9-4740-A17E-B38F8EDC197A}"/>
    <cellStyle name="style1543487974300" xfId="45291" xr:uid="{FCA22BAA-5D0F-49B8-B519-CCB56324353B}"/>
    <cellStyle name="style1543487974602" xfId="45287" xr:uid="{1A3E3F01-7C98-4E38-9DCF-9A8E847B6ED2}"/>
    <cellStyle name="style1543487974739" xfId="45288" xr:uid="{50F0CDDB-E3BD-4448-98CE-0E10977368D0}"/>
    <cellStyle name="style1543487974871" xfId="45286" xr:uid="{38D16D40-7A32-4207-84EC-194F949CCF04}"/>
    <cellStyle name="style1543487975026" xfId="45289" xr:uid="{86429D83-F3F6-4BC8-84B5-F92D61FEC20E}"/>
    <cellStyle name="style1543487975148" xfId="45292" xr:uid="{105F8A03-000D-467F-BDB3-04F559991EAE}"/>
    <cellStyle name="style1543487975270" xfId="45293" xr:uid="{2F527656-881C-4C3C-B078-CEC326627E5C}"/>
    <cellStyle name="style1543487975415" xfId="45294" xr:uid="{2B255FDF-DB18-4D90-AE52-EF9494AB317E}"/>
    <cellStyle name="style1543487975621" xfId="45295" xr:uid="{62F2AF82-98DF-47EB-A728-D63C6704EBEE}"/>
    <cellStyle name="style1543487975755" xfId="45296" xr:uid="{EEA0520A-44A0-47EF-9311-E830103BB3DF}"/>
    <cellStyle name="style1543487975888" xfId="45302" xr:uid="{66C0A10E-F77C-4C90-B510-5CB9E57AF570}"/>
    <cellStyle name="style1543487976011" xfId="45297" xr:uid="{C20D5858-92EC-4580-A26F-C87F85EC7C3A}"/>
    <cellStyle name="style1543487976178" xfId="45303" xr:uid="{C1F722B1-BCAD-401C-BAF3-103EB6791DD8}"/>
    <cellStyle name="style1543487976299" xfId="45308" xr:uid="{BEBE7496-4192-4BDC-AC04-69C7039D4F82}"/>
    <cellStyle name="style1543487976433" xfId="45309" xr:uid="{189CE17E-8982-436E-9C20-E2DECC55AACD}"/>
    <cellStyle name="style1543487976585" xfId="45298" xr:uid="{D561A45D-B417-4B95-86D7-BAA2454FE2DE}"/>
    <cellStyle name="style1543487976717" xfId="45299" xr:uid="{5E2F6784-E146-4394-81CF-3FFCEC53B093}"/>
    <cellStyle name="style1543487976840" xfId="45300" xr:uid="{B5737BAF-E1FF-4075-AA66-DCF591F9A3C4}"/>
    <cellStyle name="style1543487977013" xfId="45301" xr:uid="{C7B7F60B-842A-4445-AB3F-17927D704C09}"/>
    <cellStyle name="style1543487977150" xfId="45304" xr:uid="{47C4E55F-111E-47E9-A4FC-91203A62A129}"/>
    <cellStyle name="style1543487977264" xfId="45305" xr:uid="{9E28D0A8-937E-4DA7-9B73-6145799615FD}"/>
    <cellStyle name="style1543487977402" xfId="45306" xr:uid="{94F661A5-583B-4612-90F0-C6AE37FDE377}"/>
    <cellStyle name="style1543487977552" xfId="45307" xr:uid="{5D927547-84F3-4534-8F09-91555EF7FC62}"/>
    <cellStyle name="style1543487977703" xfId="45310" xr:uid="{5CAF24A7-7105-4087-9B65-AB0CB26850BC}"/>
    <cellStyle name="style1543487977833" xfId="45311" xr:uid="{B6D7FD62-011A-4537-8267-28204B6608A7}"/>
    <cellStyle name="style1543487977957" xfId="45312" xr:uid="{03A18088-5D99-4588-B10A-F96634425B79}"/>
    <cellStyle name="style1543487978082" xfId="45313" xr:uid="{9657BB2D-8483-4986-B4ED-29DF41DC9193}"/>
    <cellStyle name="style1543487981112" xfId="45314" xr:uid="{70D3247E-9207-4B3A-A617-87E98F909956}"/>
    <cellStyle name="style1543487981250" xfId="45315" xr:uid="{0F8F2E71-021F-44E7-85D1-E910C63C9D88}"/>
    <cellStyle name="style1543487981386" xfId="45320" xr:uid="{922C60A6-CFE9-4AB4-8974-1B95F721FA2D}"/>
    <cellStyle name="style1543487981551" xfId="45321" xr:uid="{542C3C6E-527B-49B7-BBE3-4AAE1F4CECDC}"/>
    <cellStyle name="style1543487981825" xfId="45317" xr:uid="{51D59408-9BC7-47DD-8F94-A990AB5EE8F1}"/>
    <cellStyle name="style1543487981938" xfId="45318" xr:uid="{D469239C-448B-4ED9-A21A-79B97228CDAB}"/>
    <cellStyle name="style1543487982080" xfId="45316" xr:uid="{70DCAB45-018B-48E7-810E-83913B47391A}"/>
    <cellStyle name="style1543487982325" xfId="45319" xr:uid="{80BB3EB9-DC30-4C26-AB1B-C0B355A0BC84}"/>
    <cellStyle name="style1543487982494" xfId="45322" xr:uid="{278353DB-B0DB-4285-A07B-DB44DB8D69D6}"/>
    <cellStyle name="style1543487982679" xfId="45323" xr:uid="{107EA62D-9B0E-44C3-934D-CBC9FB8CAEB9}"/>
    <cellStyle name="style1543487982860" xfId="45324" xr:uid="{B6285A09-7EDD-4B32-A82A-CE6C9518CC30}"/>
    <cellStyle name="style1543487982988" xfId="45325" xr:uid="{7C877256-0E49-40D9-8B24-0FA2B52E647D}"/>
    <cellStyle name="style1543487983109" xfId="45326" xr:uid="{D02497B4-CD61-4B50-BDAD-39E775E15B72}"/>
    <cellStyle name="style1543487983361" xfId="45332" xr:uid="{704106DF-DCBF-4BB3-9C05-BA40DAF27AF4}"/>
    <cellStyle name="style1543487983922" xfId="45327" xr:uid="{FCE8EE80-CBA6-4BC1-BF4F-CD4CE69C228A}"/>
    <cellStyle name="style1543487984232" xfId="45333" xr:uid="{3C5CED49-99E0-4A50-86D5-3A4F5DBB0374}"/>
    <cellStyle name="style1543487984528" xfId="45338" xr:uid="{A7332E62-ED37-47EA-AC59-3AAB2939F743}"/>
    <cellStyle name="style1543487984702" xfId="45352" xr:uid="{FC03C976-F05C-4B45-9026-F2FEC395009A}"/>
    <cellStyle name="style1543487984831" xfId="45339" xr:uid="{E023E429-B1B3-4BA9-876A-7AEA6B95017F}"/>
    <cellStyle name="style1543487984935" xfId="45328" xr:uid="{C2489331-780E-4100-A25F-D6D510F30E0B}"/>
    <cellStyle name="style1543487985056" xfId="45329" xr:uid="{8EBBF5A9-632D-4555-88C4-EA71D1B45424}"/>
    <cellStyle name="style1543487985173" xfId="45330" xr:uid="{91913BA8-846E-4D69-973D-480BF1D41E6B}"/>
    <cellStyle name="style1543487985291" xfId="45331" xr:uid="{FE5AABCA-8F9B-4E1F-935D-2F47E51A980D}"/>
    <cellStyle name="style1543487985417" xfId="45334" xr:uid="{48E43F80-61F2-4AF1-B6E4-59F22569893E}"/>
    <cellStyle name="style1543487985614" xfId="45335" xr:uid="{8464E216-EFFD-4C58-860F-21C47CE2F340}"/>
    <cellStyle name="style1543487985764" xfId="45336" xr:uid="{0FF4BC54-FECE-4D7A-80B4-E2AE6E142966}"/>
    <cellStyle name="style1543487985947" xfId="45337" xr:uid="{5F9367BA-DD55-49B0-AF65-44401FCA38BA}"/>
    <cellStyle name="style1543487986158" xfId="45340" xr:uid="{A82CDE82-28DF-4722-8A97-60D1AB55A429}"/>
    <cellStyle name="style1543487986289" xfId="45341" xr:uid="{623B3C25-DE4A-4779-94CF-66CD07D2A348}"/>
    <cellStyle name="style1543487986430" xfId="45342" xr:uid="{75267640-95FD-45AD-A3D9-62ECBCBBCA87}"/>
    <cellStyle name="style1543487986581" xfId="45343" xr:uid="{59DCB43F-6B12-4046-8B46-2C5F52A1EBB2}"/>
    <cellStyle name="style1543487986734" xfId="45344" xr:uid="{B94BCCC5-23F9-4389-822E-DB028C38F7DB}"/>
    <cellStyle name="style1543487986835" xfId="45345" xr:uid="{74384E12-CF9C-4106-8309-8FDCE3E7FF8D}"/>
    <cellStyle name="style1543487986933" xfId="45346" xr:uid="{463C20F4-3ACA-454D-8902-6B69D460BDCD}"/>
    <cellStyle name="style1543487987040" xfId="45347" xr:uid="{6BC797C0-A3C9-4A80-BE3D-C70FE45EE713}"/>
    <cellStyle name="style1543487987148" xfId="45348" xr:uid="{37741CE0-5A80-4D34-916A-C976121AA437}"/>
    <cellStyle name="style1543487987265" xfId="45349" xr:uid="{012DFB0D-9F48-4FBB-92EC-AB7F67A59343}"/>
    <cellStyle name="style1543487987385" xfId="45350" xr:uid="{C0C9556B-0FFE-491F-A7FE-3DD5036AE209}"/>
    <cellStyle name="style1543487987502" xfId="45351" xr:uid="{D3E63603-41EA-431F-86DD-0AC08B80401B}"/>
    <cellStyle name="style1543487987661" xfId="45353" xr:uid="{2CAE8537-84B4-4DDF-B92E-76B98BCDB42C}"/>
    <cellStyle name="style1543487987795" xfId="45354" xr:uid="{EA64164D-9A46-4E25-8BB5-6F8683D49168}"/>
    <cellStyle name="style1543487987913" xfId="45355" xr:uid="{71C2416C-90F4-459C-91B4-9EE0F3727E98}"/>
    <cellStyle name="style1543487988020" xfId="45356" xr:uid="{4E48CED6-6CAF-430B-A218-05D9C4CA2A03}"/>
    <cellStyle name="style1543487990860" xfId="45357" xr:uid="{7F2ACC07-109B-4567-A1BC-9511C8B5BFFA}"/>
    <cellStyle name="style1543487991005" xfId="45358" xr:uid="{BB98AD2E-44F8-450F-BDCF-EEA45CBEEA6A}"/>
    <cellStyle name="style1543487991132" xfId="45363" xr:uid="{FEB815C5-BF60-4E24-BF44-57017EA788A4}"/>
    <cellStyle name="style1543487991259" xfId="45364" xr:uid="{A7FB3B9D-8F28-4712-B2BB-C6A7DCB619DC}"/>
    <cellStyle name="style1543487991589" xfId="45360" xr:uid="{96DA0A88-A575-4C3B-BF89-EFD3906632B0}"/>
    <cellStyle name="style1543487991706" xfId="45361" xr:uid="{76447F90-1E07-44DE-B4FB-208D2CF7418A}"/>
    <cellStyle name="style1543487991822" xfId="45359" xr:uid="{DC8F1D3E-0809-411F-BC6E-C30933278892}"/>
    <cellStyle name="style1543487991953" xfId="45362" xr:uid="{ED2611E8-871B-4A01-A545-55C6ADF26E8F}"/>
    <cellStyle name="style1543487992087" xfId="45365" xr:uid="{A6981A64-5FE4-4269-A2AD-17522C938577}"/>
    <cellStyle name="style1543487992225" xfId="45366" xr:uid="{837B5008-84E6-4184-BA5F-0F884C9F1FA0}"/>
    <cellStyle name="style1543487992367" xfId="45367" xr:uid="{9658CD13-1297-41BA-9EA5-642DDEA8F410}"/>
    <cellStyle name="style1543487992541" xfId="45368" xr:uid="{75C510E1-1DD0-4C29-BBCA-A3332945B44C}"/>
    <cellStyle name="style1543487992676" xfId="45369" xr:uid="{D0C0D965-1BB4-4547-9F37-8B6347A25EA9}"/>
    <cellStyle name="style1543487992811" xfId="45375" xr:uid="{6042A560-6735-47AF-B468-E30499C58FD7}"/>
    <cellStyle name="style1543487992997" xfId="45381" xr:uid="{481BFB81-DE5D-4CBA-8D46-73FF5BA2B97E}"/>
    <cellStyle name="style1543487993181" xfId="45370" xr:uid="{7067B65D-22BC-40E5-8867-D4FBF06D04AE}"/>
    <cellStyle name="style1543487993305" xfId="45376" xr:uid="{681C694E-00B9-4A18-B581-A8B5FCA06C44}"/>
    <cellStyle name="style1543487993440" xfId="45382" xr:uid="{69642D66-1B59-4B12-BD9D-BB4FD105590D}"/>
    <cellStyle name="style1543487993594" xfId="45371" xr:uid="{CDD5E8C8-B5DB-4612-90C4-2F23629C5A9C}"/>
    <cellStyle name="style1543487993727" xfId="45372" xr:uid="{DF0A6E52-8EC0-4260-8348-A77D27840DAE}"/>
    <cellStyle name="style1543487993859" xfId="45373" xr:uid="{4A6A8454-A92C-493C-A7F6-7EFA03021813}"/>
    <cellStyle name="style1543487994009" xfId="45374" xr:uid="{D571E787-5A1B-4D45-9F18-AFE582567F0D}"/>
    <cellStyle name="style1543487994157" xfId="45377" xr:uid="{237B7BCD-3DA4-46C5-B8AB-8C53B2A2B220}"/>
    <cellStyle name="style1543487994283" xfId="45378" xr:uid="{307C5236-D5C9-41EA-8A1A-9DBAF187BC33}"/>
    <cellStyle name="style1543487994420" xfId="45379" xr:uid="{47354F8D-7BD0-40B2-86D7-67C17A583DEA}"/>
    <cellStyle name="style1543487994581" xfId="45380" xr:uid="{D80F7FD7-5A43-4CFE-994E-8CF6868CDD09}"/>
    <cellStyle name="style1543487994716" xfId="45383" xr:uid="{992DCC75-BDAE-4F24-B771-81BA4E4A9A47}"/>
    <cellStyle name="style1543487994849" xfId="45384" xr:uid="{28A45A47-CB68-4C6E-9BC0-377C08325177}"/>
    <cellStyle name="style1543487994982" xfId="45385" xr:uid="{820C78BA-EFC6-40C3-A556-2F1D25DC5922}"/>
    <cellStyle name="style1543487995120" xfId="45386" xr:uid="{963BE39C-DEAB-4A97-BB00-FD39DD75EC60}"/>
    <cellStyle name="style1543487995268" xfId="45387" xr:uid="{A778A496-592D-40C2-AD47-4DE1EE4E6FDA}"/>
    <cellStyle name="style1543487995389" xfId="45388" xr:uid="{B49E74F6-C0FA-4A83-840C-77BC1F21F6E7}"/>
    <cellStyle name="style1543487995515" xfId="45389" xr:uid="{F62A82F9-766B-4898-A38E-D6F69FD692DC}"/>
    <cellStyle name="style1543487995687" xfId="45390" xr:uid="{5EE7BA19-028D-425E-B5BA-07FF63EFCDAB}"/>
    <cellStyle name="style1543487995810" xfId="45391" xr:uid="{95929778-339F-4385-B469-BFCE9F0727FD}"/>
    <cellStyle name="style1543487995927" xfId="45392" xr:uid="{D04967E2-F2A8-46AA-A308-5D94CBAFBD98}"/>
    <cellStyle name="style1543487996036" xfId="45393" xr:uid="{7A40483D-3DAD-4ED4-B98A-C8DADF648D3D}"/>
    <cellStyle name="style1543487996140" xfId="45394" xr:uid="{5D04A947-71BF-4A43-AA1D-C5419E7F1CBE}"/>
    <cellStyle name="style1543487996244" xfId="45395" xr:uid="{707B1F88-2B80-4F99-A915-384940B0B0DD}"/>
    <cellStyle name="style1543487996357" xfId="45396" xr:uid="{E98897FE-2876-4FD7-8559-3F4FC26D40BE}"/>
    <cellStyle name="style1543487996481" xfId="45397" xr:uid="{C299A381-904E-432B-BE16-516163E3D443}"/>
    <cellStyle name="style1543487996622" xfId="45398" xr:uid="{34C4BDBD-8A00-493C-994A-6BC5CD516D88}"/>
    <cellStyle name="style1543487999361" xfId="45400" xr:uid="{29A74BAA-D5E4-4A0D-B140-3B8B8BB64D16}"/>
    <cellStyle name="style1543487999534" xfId="45401" xr:uid="{6ADBC2FA-E267-44CF-942A-0B6F6B93DD97}"/>
    <cellStyle name="style1543487999704" xfId="45399" xr:uid="{11550E77-795C-4DD3-9203-CFFD54D4E972}"/>
    <cellStyle name="style1543487999884" xfId="45402" xr:uid="{DD3C153B-3999-48F4-B4B6-EF17210DD1FE}"/>
    <cellStyle name="style1543488000058" xfId="45403" xr:uid="{599DD7E4-96EF-4DEE-8FEC-7766669BDBD0}"/>
    <cellStyle name="style1543488000225" xfId="45404" xr:uid="{F979CBD3-11A1-485E-804C-3389B25B9206}"/>
    <cellStyle name="style1543488000411" xfId="45405" xr:uid="{4A152033-06A1-424E-B99D-9CD5FE9532A2}"/>
    <cellStyle name="style1543488000630" xfId="45406" xr:uid="{EC309FA2-0125-4A8A-ABFF-41C30CBE67BF}"/>
    <cellStyle name="style1543488000803" xfId="45408" xr:uid="{B6C67FDC-FF35-4820-9F18-5F427F18F111}"/>
    <cellStyle name="style1543488000932" xfId="45409" xr:uid="{9EB43027-F1DA-4C2C-9778-530853980C76}"/>
    <cellStyle name="style1543488001066" xfId="45411" xr:uid="{CBC0A242-F691-48C1-933A-032F3E6018D0}"/>
    <cellStyle name="style1543488001365" xfId="45412" xr:uid="{F6600617-B381-4D28-9913-3AFFBF1DB3DD}"/>
    <cellStyle name="style1543488001533" xfId="45407" xr:uid="{376B675F-BB6F-4714-AED1-D2C9247EB2C1}"/>
    <cellStyle name="style1543488001770" xfId="45410" xr:uid="{88C1D84F-4A9E-4A86-9598-9E24B14FDA24}"/>
    <cellStyle name="style1543488002032" xfId="45413" xr:uid="{A38BCCF7-15F5-4D70-852A-6C2BDFE281C0}"/>
    <cellStyle name="style1543488002730" xfId="45415" xr:uid="{0714FDBF-5A57-42AE-823F-A36E5AA0DFE0}"/>
    <cellStyle name="style1543488002873" xfId="45416" xr:uid="{9A86DCE3-AC37-4D79-A132-B85398D48A71}"/>
    <cellStyle name="style1543488003025" xfId="45414" xr:uid="{DC41292D-145E-4785-B6E1-236565885063}"/>
    <cellStyle name="style1543494503773" xfId="45143" xr:uid="{BC97DDC4-CE87-46E9-801F-39AB4A755820}"/>
    <cellStyle name="style1543494504147" xfId="45146" xr:uid="{91DF28CB-6F2E-4D50-A892-07FB2BE4215D}"/>
    <cellStyle name="style1543494504755" xfId="45149" xr:uid="{6A4C1329-58E4-4709-BE55-A31F8B4A7D1B}"/>
    <cellStyle name="style1543494504859" xfId="45152" xr:uid="{F25C0D63-5624-43E7-AB0A-9B2413AB192E}"/>
    <cellStyle name="style1543494505002" xfId="45159" xr:uid="{50F17042-FE4A-4888-89E5-8BC9CD3C810A}"/>
    <cellStyle name="style1543494505305" xfId="45160" xr:uid="{7C964628-9D43-465C-8552-06C60D4EF8B0}"/>
    <cellStyle name="style1543494505787" xfId="45180" xr:uid="{B360D4E5-FC53-4C33-8EDE-4E9E876C0E9A}"/>
    <cellStyle name="style1543494505937" xfId="45181" xr:uid="{9429F6B7-D7D9-47F2-9548-3F3968C022B0}"/>
    <cellStyle name="style1543494506099" xfId="45179" xr:uid="{C35883B8-E8DB-4B8E-ACCF-A4AE93342222}"/>
    <cellStyle name="style1543494506255" xfId="45182" xr:uid="{2AD96EAC-41B7-44C7-886C-EB805611B925}"/>
    <cellStyle name="style1543494506398" xfId="45183" xr:uid="{F4976F7B-3CFE-48E4-AB09-D5ED80358545}"/>
    <cellStyle name="style1543494506574" xfId="45184" xr:uid="{8BEEF61F-7F5A-4941-9070-37329FA7D71E}"/>
    <cellStyle name="style1543494506967" xfId="45185" xr:uid="{1217A7C4-F87F-46CA-AECA-EE4CBC474551}"/>
    <cellStyle name="style1543494507123" xfId="45186" xr:uid="{BDA3339A-13C6-4C7E-A2E7-ACA800FB8E24}"/>
    <cellStyle name="style1543494507278" xfId="45187" xr:uid="{FDC73049-2139-49DF-9972-EF53C227FAC2}"/>
    <cellStyle name="style1543494507494" xfId="45192" xr:uid="{456966C1-E352-4EAB-9F45-CD0CE261F747}"/>
    <cellStyle name="style1543494507621" xfId="45193" xr:uid="{57A8365B-1E4E-486D-AC85-DADCA41E6CF3}"/>
    <cellStyle name="style1543494510967" xfId="45144" xr:uid="{528881C8-B67A-4C48-8331-7D3218C10C3A}"/>
    <cellStyle name="style1543494511234" xfId="45147" xr:uid="{FB5C47B5-9696-4E95-B840-661B6E2762A1}"/>
    <cellStyle name="style1543494511818" xfId="45150" xr:uid="{1D6D12CF-C3BC-4239-B754-72234E34E168}"/>
    <cellStyle name="style1543494511976" xfId="45153" xr:uid="{88D96F55-288F-46B5-9163-F38DE14DBB99}"/>
    <cellStyle name="style1543494512113" xfId="45155" xr:uid="{6D5008B2-DF44-47E9-9ED4-0A21B602DA0C}"/>
    <cellStyle name="style1543494512359" xfId="45157" xr:uid="{8D81E99C-DD75-4B57-BE4B-3958A21ECCA6}"/>
    <cellStyle name="style1543494512782" xfId="45162" xr:uid="{8C496579-7B80-4C09-8679-25E2EF94C07C}"/>
    <cellStyle name="style1543494512915" xfId="45163" xr:uid="{D11070E3-622D-42BE-A427-C9309C82155F}"/>
    <cellStyle name="style1543494513058" xfId="45161" xr:uid="{64F9A3C7-ECED-405A-AAF6-7600A2AC4D5D}"/>
    <cellStyle name="style1543494513202" xfId="45167" xr:uid="{FF601CE4-893A-4381-9948-0214F4EE01B8}"/>
    <cellStyle name="style1543494513339" xfId="45168" xr:uid="{232B70A7-9C3E-4AE4-89C5-B8A059E0B419}"/>
    <cellStyle name="style1543494513470" xfId="45169" xr:uid="{041591B6-620D-4A6D-87F5-BC4D09AB383B}"/>
    <cellStyle name="style1543494513870" xfId="45173" xr:uid="{712CA758-B01A-4862-98E4-8447B779DCFC}"/>
    <cellStyle name="style1543494513986" xfId="45174" xr:uid="{7337AA22-058A-48FF-879D-C9FD868F0FCC}"/>
    <cellStyle name="style1543494514117" xfId="45175" xr:uid="{495099F9-7E5A-45F3-8E77-D00FBC9F0A6D}"/>
    <cellStyle name="style1543494514276" xfId="45188" xr:uid="{CC299FCD-6F4B-4ED8-8850-DA3D8B2C3824}"/>
    <cellStyle name="style1543494514382" xfId="45190" xr:uid="{C57920C7-B4F3-416A-8723-B93DCC271ACA}"/>
    <cellStyle name="style1543494517404" xfId="45145" xr:uid="{8724AB94-EC4D-4400-90B4-CDCCDD5C06A8}"/>
    <cellStyle name="style1543494517684" xfId="45148" xr:uid="{134E75CB-57DE-49FC-87FC-C75D3BD5DC7D}"/>
    <cellStyle name="style1543494518202" xfId="45151" xr:uid="{FF1C4941-747D-4D10-9A81-1C5A36B12552}"/>
    <cellStyle name="style1543494518310" xfId="45154" xr:uid="{4F031A18-AB89-44FF-A1FC-4BCB00ED7059}"/>
    <cellStyle name="style1543494518455" xfId="45156" xr:uid="{6A84EED6-7677-465E-883F-A85D2B48811B}"/>
    <cellStyle name="style1543494518774" xfId="45158" xr:uid="{2822E237-02CD-42F0-89DB-F198418DEC51}"/>
    <cellStyle name="style1543494519204" xfId="45165" xr:uid="{E10E4B42-7355-4A41-8763-6678E55FE208}"/>
    <cellStyle name="style1543494519373" xfId="45166" xr:uid="{9F9948B4-1148-4DD2-A825-CD7265B9F3A1}"/>
    <cellStyle name="style1543494519519" xfId="45164" xr:uid="{9B40FD2E-337B-4D3E-9384-8B36DA173C29}"/>
    <cellStyle name="style1543494519650" xfId="45170" xr:uid="{9CC615DC-FECA-4B2F-9687-2B3D7C1187A7}"/>
    <cellStyle name="style1543494519782" xfId="45171" xr:uid="{A84BE016-BA23-4E77-8411-35688C061DC2}"/>
    <cellStyle name="style1543494519914" xfId="45172" xr:uid="{F5BFF105-B20A-4AB3-92BC-F3D1085F80CD}"/>
    <cellStyle name="style1543494520294" xfId="45176" xr:uid="{F1BF85A0-7647-4271-B1A2-60297E49CAD7}"/>
    <cellStyle name="style1543494520427" xfId="45177" xr:uid="{2D3D3E64-956E-4ED2-A003-E701343B166E}"/>
    <cellStyle name="style1543494520586" xfId="45178" xr:uid="{C9AEAEDC-E7EA-416F-B3BB-CC0A5CC2D019}"/>
    <cellStyle name="style1543494520819" xfId="45189" xr:uid="{524E8F21-6990-48F5-A906-1E943BD5E73B}"/>
    <cellStyle name="style1543494520988" xfId="45191" xr:uid="{9DE9678C-6BEF-4E0C-A029-0CB635B84338}"/>
    <cellStyle name="style1543494548714" xfId="44927" xr:uid="{EBE5D43B-6818-49F1-A82A-2780C07925DE}"/>
    <cellStyle name="style1543494548870" xfId="44928" xr:uid="{7CE9E34B-F410-47C7-B95E-561422119E1E}"/>
    <cellStyle name="style1543494549010" xfId="44933" xr:uid="{8BB0B344-D652-4766-BAD2-2C460E48E7DE}"/>
    <cellStyle name="style1543494549178" xfId="44934" xr:uid="{E890F639-C77A-43A9-8598-3A3E9311A573}"/>
    <cellStyle name="style1543494549475" xfId="44930" xr:uid="{765B50A1-B86D-40F1-8881-F21AF6576241}"/>
    <cellStyle name="style1543494549628" xfId="44931" xr:uid="{53537C17-C444-49BE-8C4A-35B4525C3C79}"/>
    <cellStyle name="style1543494549761" xfId="44929" xr:uid="{8FD42C78-99A2-4F8B-9469-FFEF6ABDAACB}"/>
    <cellStyle name="style1543494549968" xfId="44932" xr:uid="{F263DD30-8408-415A-87A8-C485B2433063}"/>
    <cellStyle name="style1543494550128" xfId="44935" xr:uid="{57FF66A7-68BB-427B-AB55-C6ADEF5FD566}"/>
    <cellStyle name="style1543494550265" xfId="44936" xr:uid="{741A6FCB-1BE4-432B-9978-F32C1CBAE725}"/>
    <cellStyle name="style1543494550405" xfId="44937" xr:uid="{E0B18728-C116-4888-9F7D-2FD641993A28}"/>
    <cellStyle name="style1543494550564" xfId="44938" xr:uid="{1B9B4626-103C-4E27-8B0A-C4C899DF6CF0}"/>
    <cellStyle name="style1543494550704" xfId="44939" xr:uid="{84C7D5CA-A38F-4E21-A919-A5E79C91323D}"/>
    <cellStyle name="style1543494550879" xfId="44942" xr:uid="{AFBA7112-4817-44F2-8026-985DE30D4B22}"/>
    <cellStyle name="style1543494551014" xfId="44940" xr:uid="{54D84398-FB1C-48E7-BE95-A1F0D9FF00CE}"/>
    <cellStyle name="style1543494551162" xfId="44943" xr:uid="{9A694894-4896-43AF-A208-16656495B204}"/>
    <cellStyle name="style1543494551306" xfId="44948" xr:uid="{892921CA-B643-409F-B742-E51AF9031F04}"/>
    <cellStyle name="style1543494551444" xfId="44949" xr:uid="{08F29538-D36B-412E-91FF-6AAE735CAA80}"/>
    <cellStyle name="style1543494551609" xfId="44941" xr:uid="{5891C969-CAD5-42BD-BD4D-DEFBE35731EC}"/>
    <cellStyle name="style1543494552196" xfId="44944" xr:uid="{0B4D4B9D-30E1-4A2F-B0A1-CCE21AE08A67}"/>
    <cellStyle name="style1543494552334" xfId="44945" xr:uid="{0B384FAF-AC55-4DEE-B40E-600CE3ABE345}"/>
    <cellStyle name="style1543494552470" xfId="44946" xr:uid="{3610A5EB-1E3D-4F72-9D5F-4E6A496B6EE5}"/>
    <cellStyle name="style1543494552616" xfId="44947" xr:uid="{CC89455D-2C0B-4D90-846A-76B429F6E545}"/>
    <cellStyle name="style1543494552773" xfId="44950" xr:uid="{5F6E7E04-A50F-4827-99E8-66D98000D297}"/>
    <cellStyle name="style1543494552910" xfId="44951" xr:uid="{C14AC04A-1C30-4FDE-923C-E78D94A32706}"/>
    <cellStyle name="style1543494553054" xfId="44952" xr:uid="{DF82BA7E-D2F7-4120-B703-FC502E8635E4}"/>
    <cellStyle name="style1543494553198" xfId="44953" xr:uid="{B790B773-E0CD-4FDA-BCEE-2EB2C926812B}"/>
    <cellStyle name="style1543494555385" xfId="44954" xr:uid="{FF57EB39-8ACD-44A2-8530-07B9D4D48DBB}"/>
    <cellStyle name="style1543494555549" xfId="44955" xr:uid="{558C912B-E2F8-4B6F-B437-27F82B679AC9}"/>
    <cellStyle name="style1543494555679" xfId="44960" xr:uid="{397FC33F-1FBF-46BC-A9DF-EFE4EB3A2F08}"/>
    <cellStyle name="style1543494555804" xfId="44961" xr:uid="{83D28975-9738-4302-9F90-149D5F12220A}"/>
    <cellStyle name="style1543494556103" xfId="44957" xr:uid="{4158BE6A-FFC5-4E58-810E-985226AD74E0}"/>
    <cellStyle name="style1543494556234" xfId="44958" xr:uid="{C0DF9B46-873B-4693-8A78-A61A2581C3F9}"/>
    <cellStyle name="style1543494556364" xfId="44956" xr:uid="{2605F0A9-61A2-470D-99F9-2E7704EA37A1}"/>
    <cellStyle name="style1543494556516" xfId="44959" xr:uid="{7DA599FA-4C26-47B7-B04A-F7D253AA6D32}"/>
    <cellStyle name="style1543494556661" xfId="44962" xr:uid="{673A6D40-7A37-40B3-A9CC-D12C88030A62}"/>
    <cellStyle name="style1543494556786" xfId="44963" xr:uid="{39AE15BF-AC3F-44F7-9328-7C1305381C26}"/>
    <cellStyle name="style1543494556924" xfId="44964" xr:uid="{F7F70C41-0635-4B13-B20E-F2D1055D64EC}"/>
    <cellStyle name="style1543494557051" xfId="44965" xr:uid="{DA858069-DF1A-41FD-8622-48143F7E8DE7}"/>
    <cellStyle name="style1543494557181" xfId="44966" xr:uid="{CD859929-9D50-438F-8845-A629C3013D53}"/>
    <cellStyle name="style1543494557315" xfId="44972" xr:uid="{50DEC5E6-E7A0-461D-BA3C-925A77FB7DDB}"/>
    <cellStyle name="style1543494557449" xfId="44967" xr:uid="{6CBC7311-71FA-4C25-A4D2-9F8239A6289F}"/>
    <cellStyle name="style1543494557607" xfId="44973" xr:uid="{F6910205-57D4-4E80-8591-FEE3801350D8}"/>
    <cellStyle name="style1543494557753" xfId="44978" xr:uid="{69CA1AF3-9490-4CEC-B7E9-C235CF471043}"/>
    <cellStyle name="style1543494557880" xfId="44979" xr:uid="{ED1E0F8F-B118-40AC-9286-A3DEF4F607F7}"/>
    <cellStyle name="style1543494558019" xfId="44968" xr:uid="{EBCBED6F-9E3F-48FB-BA31-E9DE383218BE}"/>
    <cellStyle name="style1543494558177" xfId="44969" xr:uid="{E7793043-DA89-4195-AF2C-3071E1DCDECD}"/>
    <cellStyle name="style1543494558354" xfId="44970" xr:uid="{31F1A21A-49C6-4A76-8215-D78ACFDC83E0}"/>
    <cellStyle name="style1543494558495" xfId="44971" xr:uid="{A5F53FAF-BBFF-4D83-8E7C-B720EA6F13BB}"/>
    <cellStyle name="style1543494558638" xfId="44974" xr:uid="{B1D712CB-545E-49ED-9D72-3D9296995342}"/>
    <cellStyle name="style1543494558775" xfId="44975" xr:uid="{5BD66147-3471-4D74-B6BB-08F00B9788D6}"/>
    <cellStyle name="style1543494558912" xfId="44976" xr:uid="{22202F7E-8857-4D2D-A748-7BB309F8E364}"/>
    <cellStyle name="style1543494559047" xfId="44977" xr:uid="{3DBF2E33-27CC-478D-9C53-B85050B280FD}"/>
    <cellStyle name="style1543494559215" xfId="44980" xr:uid="{08308319-C846-4BDF-B4E0-79D091F8307A}"/>
    <cellStyle name="style1543494559354" xfId="44981" xr:uid="{F8C9AB52-B0CD-4827-BF1A-ED33464F20DD}"/>
    <cellStyle name="style1543494559497" xfId="44982" xr:uid="{00116A5D-FE5A-46EB-9D9B-2910DDA31A6F}"/>
    <cellStyle name="style1543494559679" xfId="44983" xr:uid="{333E79ED-D2A1-4411-86D0-CCDF43EFEE2B}"/>
    <cellStyle name="style1543494561854" xfId="44984" xr:uid="{1C2EBBB6-8540-48B1-AB8E-C5ADE7E1C7B9}"/>
    <cellStyle name="style1543494562020" xfId="44985" xr:uid="{5A774BFE-40A2-4680-889A-B4F17ACF316D}"/>
    <cellStyle name="style1543494562158" xfId="44990" xr:uid="{22DDC1A5-6A2F-4C70-9656-00267698B50C}"/>
    <cellStyle name="style1543494562286" xfId="44991" xr:uid="{112B50F2-984D-4D0D-A0EC-B800727A1763}"/>
    <cellStyle name="style1543494562560" xfId="44987" xr:uid="{2AFECCCD-B5CD-4AE2-BACD-13E6588639D9}"/>
    <cellStyle name="style1543494562691" xfId="44988" xr:uid="{C98FC885-5538-4924-9B4F-1C9ACB6EA70D}"/>
    <cellStyle name="style1543494562820" xfId="44986" xr:uid="{E9D40E9D-1D6E-4E05-94CC-6ECC688A56B9}"/>
    <cellStyle name="style1543494562961" xfId="44989" xr:uid="{A78A56DF-FA8A-451F-9DE2-2451BFD2B6FA}"/>
    <cellStyle name="style1543494563103" xfId="44992" xr:uid="{8518DFAF-A3FD-45B2-9E93-0DC43F106A2B}"/>
    <cellStyle name="style1543494563228" xfId="44993" xr:uid="{43285D6D-63B5-4833-9B0A-D327836A9A8D}"/>
    <cellStyle name="style1543494563356" xfId="44994" xr:uid="{4711D56D-B112-4F3D-AA5C-8636A9CD0FD7}"/>
    <cellStyle name="style1543494563509" xfId="44995" xr:uid="{D6C25AA6-8FDD-4EB4-8C2B-0A8058FE90E7}"/>
    <cellStyle name="style1543494563657" xfId="44996" xr:uid="{7C2D1AEF-203D-41AB-8C11-94573D7F928A}"/>
    <cellStyle name="style1543494563792" xfId="45002" xr:uid="{BD06AD2E-9C3A-4087-B4B1-8163E8285864}"/>
    <cellStyle name="style1543494563928" xfId="44997" xr:uid="{30ACA5A3-1217-4CB4-8A65-185B38B3ED2E}"/>
    <cellStyle name="style1543494564088" xfId="45003" xr:uid="{8CB34BCA-8E7A-4933-A7EA-2507141A6237}"/>
    <cellStyle name="style1543494564218" xfId="45008" xr:uid="{E4D67EBE-1AC6-4747-ABB1-A3481E7D4247}"/>
    <cellStyle name="style1543494564355" xfId="45009" xr:uid="{95741591-6190-46D7-B655-BFF9D2C1FF6A}"/>
    <cellStyle name="style1543494564513" xfId="44998" xr:uid="{4079BCC6-A0DD-431B-BED3-61DE99F67390}"/>
    <cellStyle name="style1543494564701" xfId="44999" xr:uid="{7C552DAA-212A-48AE-8DAC-1EE5E4B836E0}"/>
    <cellStyle name="style1543494564828" xfId="45000" xr:uid="{1D472F59-7945-4C73-B5E1-748A5623DB54}"/>
    <cellStyle name="style1543494564952" xfId="45001" xr:uid="{49ED2374-3080-418B-9F0D-EB34C4C2BF26}"/>
    <cellStyle name="style1543494565100" xfId="45004" xr:uid="{EC2EA177-D2A4-4D76-9B9E-D7E634D96708}"/>
    <cellStyle name="style1543494565236" xfId="45005" xr:uid="{0FF5FF5B-ED12-4D99-BE4B-F363469D7AE9}"/>
    <cellStyle name="style1543494565370" xfId="45006" xr:uid="{4990D046-1BA5-404D-B254-942B086D4946}"/>
    <cellStyle name="style1543494565511" xfId="45007" xr:uid="{6086BE75-83B8-42A8-A063-96CA53A7833F}"/>
    <cellStyle name="style1543494565714" xfId="45010" xr:uid="{037F4184-8532-4F9A-969C-69A69764B903}"/>
    <cellStyle name="style1543494565846" xfId="45011" xr:uid="{CB5B9836-986C-45E8-ACD5-A624F81DDEDA}"/>
    <cellStyle name="style1543494565985" xfId="45012" xr:uid="{84AAC8D4-248F-43FA-84D0-0A8CDF834FDF}"/>
    <cellStyle name="style1543494566134" xfId="45013" xr:uid="{B96BA656-F143-484F-A7CC-C59BE7EAB079}"/>
    <cellStyle name="style1543494568884" xfId="45014" xr:uid="{FF5B2550-8D1D-4BF7-9C10-04A36765802B}"/>
    <cellStyle name="style1543494569037" xfId="45015" xr:uid="{0FAE83E1-A6B6-4CC2-ADD8-E3A3ACDD13AC}"/>
    <cellStyle name="style1543494569170" xfId="45020" xr:uid="{848E55F1-C00A-472E-A046-88AFC0D9A6C7}"/>
    <cellStyle name="style1543494569298" xfId="45021" xr:uid="{39FEFDF9-0AC3-455D-A1E9-B7016FEA6720}"/>
    <cellStyle name="style1543494569589" xfId="45017" xr:uid="{0DDE8B14-1A1B-4F0B-8E8A-6015A0BF0CA8}"/>
    <cellStyle name="style1543494569727" xfId="45018" xr:uid="{4867C6AF-BC95-489E-9DE9-739D1314E1ED}"/>
    <cellStyle name="style1543494569876" xfId="45016" xr:uid="{AB646E3F-76F1-4E61-8C16-AB8DD7C9C03B}"/>
    <cellStyle name="style1543494570025" xfId="45019" xr:uid="{E64D134B-2EEC-45A2-931F-1717F9260DB4}"/>
    <cellStyle name="style1543494570170" xfId="45022" xr:uid="{44CCE92C-C944-4A7A-BC93-04DD2F4F69A6}"/>
    <cellStyle name="style1543494570303" xfId="45023" xr:uid="{50FCBD7A-E6E5-4108-81E6-5ED78DC70FD2}"/>
    <cellStyle name="style1543494570479" xfId="45024" xr:uid="{F14956D4-990C-4391-B299-8902B8BC4DEC}"/>
    <cellStyle name="style1543494570661" xfId="45025" xr:uid="{BB7C4267-0B68-4AF6-8F9A-6859945AF137}"/>
    <cellStyle name="style1543494570788" xfId="45026" xr:uid="{B653B9D1-FF0F-40B9-B105-CED3857450AF}"/>
    <cellStyle name="style1543494570942" xfId="45029" xr:uid="{19341629-FB3D-4047-9B56-207261C0C39E}"/>
    <cellStyle name="style1543494571084" xfId="45027" xr:uid="{B584B390-B5F3-47AB-A3D3-77303EBF32AC}"/>
    <cellStyle name="style1543494571209" xfId="45030" xr:uid="{2938B638-96E2-48BA-BE10-0D1C3303FEE9}"/>
    <cellStyle name="style1543494571341" xfId="45035" xr:uid="{17F0D734-76B7-496A-A059-0538F73D1F29}"/>
    <cellStyle name="style1543494571484" xfId="45036" xr:uid="{7E5A19C4-E949-430A-8D94-7EBC2297CE76}"/>
    <cellStyle name="style1543494571631" xfId="45028" xr:uid="{2D50ABFF-C381-4A88-BCA6-0D78FA8A3016}"/>
    <cellStyle name="style1543494572177" xfId="45031" xr:uid="{4AC4B94C-FA2D-461C-AABF-1F9FA75D00B4}"/>
    <cellStyle name="style1543494572308" xfId="45032" xr:uid="{A197205F-1F2A-47A5-9A28-924F5B1A07D3}"/>
    <cellStyle name="style1543494572460" xfId="45033" xr:uid="{5C4EA6E4-E5C8-4E58-A94C-120B08C94634}"/>
    <cellStyle name="style1543494572613" xfId="45034" xr:uid="{DDFD2B69-8997-483A-AE39-CE2320D51C23}"/>
    <cellStyle name="style1543494572775" xfId="45037" xr:uid="{2AF48F7E-0BBF-498D-BD1B-98B763B2CBC9}"/>
    <cellStyle name="style1543494572939" xfId="45038" xr:uid="{43B84A77-DF37-4181-BF80-CCC96AA91A65}"/>
    <cellStyle name="style1543494573089" xfId="45039" xr:uid="{460DD599-2131-4C24-9671-C59A785B3302}"/>
    <cellStyle name="style1543494573244" xfId="45040" xr:uid="{BF57862A-A643-4716-A269-4AE13A986D72}"/>
    <cellStyle name="style1543494575752" xfId="45041" xr:uid="{C97BC790-EA18-4857-B40E-B12287FB7C67}"/>
    <cellStyle name="style1543494575879" xfId="45042" xr:uid="{DC091439-ED13-4349-BB16-A54040AE2FB7}"/>
    <cellStyle name="style1543494576001" xfId="45047" xr:uid="{D4DEE2B6-C9B2-4045-9109-FFF8812539C6}"/>
    <cellStyle name="style1543494576174" xfId="45048" xr:uid="{2AD3218C-A921-41D4-AEFB-9D25EFDBB84B}"/>
    <cellStyle name="style1543494576416" xfId="45044" xr:uid="{689C147E-EBA9-4110-BF7D-E8C8B0E3B65D}"/>
    <cellStyle name="style1543494576555" xfId="45045" xr:uid="{9E595085-1EFE-490F-BC68-C91FC6897675}"/>
    <cellStyle name="style1543494576682" xfId="45043" xr:uid="{DDB4B181-1EB0-42FB-B45D-308A79BA1561}"/>
    <cellStyle name="style1543494576801" xfId="45046" xr:uid="{F7469856-A912-452F-BBCE-4640E18FBB3E}"/>
    <cellStyle name="style1543494576934" xfId="45049" xr:uid="{2A388B61-8FC2-43A6-98CB-AA5B81DC4597}"/>
    <cellStyle name="style1543494577069" xfId="45050" xr:uid="{2C1C1A67-3170-4CAC-B1C1-2F620172923B}"/>
    <cellStyle name="style1543494577199" xfId="45051" xr:uid="{B26821BA-7F68-4D13-A775-8FF35B65D67D}"/>
    <cellStyle name="style1543494577353" xfId="45052" xr:uid="{BBC9FD7A-7819-4A5D-8A26-70F6CB5E55A9}"/>
    <cellStyle name="style1543494577498" xfId="45053" xr:uid="{FE0602D4-F9CF-4B39-90B0-51FDCDD6FF56}"/>
    <cellStyle name="style1543494577769" xfId="45059" xr:uid="{E9F11E6A-BC22-4A90-AEB3-09FD33576C6C}"/>
    <cellStyle name="style1543494577891" xfId="45054" xr:uid="{A0861245-35FC-40F0-B4E2-055D1D0A06D4}"/>
    <cellStyle name="style1543494578016" xfId="45060" xr:uid="{4A51CFCB-8298-4804-9AD8-78E72DD2BCBA}"/>
    <cellStyle name="style1543494578210" xfId="45065" xr:uid="{DF7D69B6-26D1-4AFC-AC52-9D8E695CA7E8}"/>
    <cellStyle name="style1543494578366" xfId="45066" xr:uid="{99CDB95A-A74F-4617-A1BF-9BFB60216A80}"/>
    <cellStyle name="style1543494578501" xfId="45055" xr:uid="{EC1CA0A2-7664-4ADE-88F8-02E5E1BA267A}"/>
    <cellStyle name="style1543494578631" xfId="45056" xr:uid="{C328D042-A0A4-436F-ACA7-AB02B0361FFD}"/>
    <cellStyle name="style1543494578777" xfId="45057" xr:uid="{B3C443F5-FE03-4241-88EF-85FAFA5E8E4D}"/>
    <cellStyle name="style1543494578909" xfId="45058" xr:uid="{52DF762D-1B82-4B2B-8D0C-6F6AA3F250B3}"/>
    <cellStyle name="style1543494579038" xfId="45061" xr:uid="{FB2F24FA-F67C-4827-B4F3-F32F36AF94BF}"/>
    <cellStyle name="style1543494579193" xfId="45062" xr:uid="{63017A8D-232E-4026-A63C-9F2749440B70}"/>
    <cellStyle name="style1543494579378" xfId="45063" xr:uid="{9D2D95A5-96A2-418E-AF50-2B65013E2D47}"/>
    <cellStyle name="style1543494579664" xfId="45064" xr:uid="{4D4BBCAB-819D-4CDE-A4BC-8F61C9ECC92F}"/>
    <cellStyle name="style1543494579815" xfId="45067" xr:uid="{C6F88779-9E88-426E-8E86-1E05AE59F375}"/>
    <cellStyle name="style1543494579946" xfId="45068" xr:uid="{27EF8D94-C77A-4547-8E97-7B4C07A9BBA4}"/>
    <cellStyle name="style1543494580109" xfId="45069" xr:uid="{27FCE9FF-1B21-4BC3-9830-10FC14B4BE7B}"/>
    <cellStyle name="style1543494580257" xfId="45070" xr:uid="{8A2FD851-05A9-4F87-91D9-ABC90A019958}"/>
    <cellStyle name="style1543494580416" xfId="45071" xr:uid="{8F1B234C-442B-48C6-971B-56111EDA5AAE}"/>
    <cellStyle name="style1543494580557" xfId="45072" xr:uid="{E7A4F3B9-9037-46B0-9E9B-8362F447B92D}"/>
    <cellStyle name="style1543494580673" xfId="45073" xr:uid="{73F1C8EB-158F-4038-B9B4-73CC8846DDCC}"/>
    <cellStyle name="style1543494580795" xfId="45074" xr:uid="{0945362E-6279-4E8E-A962-83072018E584}"/>
    <cellStyle name="style1543494580939" xfId="45075" xr:uid="{3AAE7D50-3DD4-4D35-A979-7609B3EA2AEF}"/>
    <cellStyle name="style1543494581107" xfId="45076" xr:uid="{8782612F-B61B-4CA8-83AC-2D7E44ABC525}"/>
    <cellStyle name="style1543494581231" xfId="45077" xr:uid="{6E438E0E-F8C2-411D-A011-8F971CDF3E68}"/>
    <cellStyle name="style1543494581348" xfId="45078" xr:uid="{FEC33907-602C-48BF-BBFF-4C79C7CD3F9F}"/>
    <cellStyle name="style1543494581512" xfId="45079" xr:uid="{09CA6CFA-D781-44D4-B419-33D058F63EE3}"/>
    <cellStyle name="style1543494581628" xfId="45080" xr:uid="{967013A6-79B6-4D9F-A06E-FF74508BC23E}"/>
    <cellStyle name="style1543494581733" xfId="45081" xr:uid="{F2CD072D-98D9-414F-A467-2E6F5451D610}"/>
    <cellStyle name="style1543494581836" xfId="45082" xr:uid="{7C5A3D0F-E00E-4701-98EE-A37098B4C9F6}"/>
    <cellStyle name="style1543494584241" xfId="45083" xr:uid="{DEA15401-2009-4E36-8DA8-0397BEF982F8}"/>
    <cellStyle name="style1543494584380" xfId="45084" xr:uid="{744A7E75-CC90-4BD0-888C-CA49966154F9}"/>
    <cellStyle name="style1543494584537" xfId="45089" xr:uid="{FDF98AF1-931B-4042-B0D9-EB8207BA6308}"/>
    <cellStyle name="style1543494584682" xfId="45090" xr:uid="{08C479A1-9752-4428-8953-721048E2E84E}"/>
    <cellStyle name="style1543494584981" xfId="45086" xr:uid="{5EEDEA90-7C3A-4B4A-82CC-A073A6016F7F}"/>
    <cellStyle name="style1543494585138" xfId="45087" xr:uid="{D3977619-A5F1-461A-ACE7-30643FA74DBF}"/>
    <cellStyle name="style1543494585267" xfId="45085" xr:uid="{C3B11A49-4835-496F-AB4C-17AD4459E48B}"/>
    <cellStyle name="style1543494585401" xfId="45088" xr:uid="{9266D646-EA3E-4ED1-A1E7-CB0885C97BF8}"/>
    <cellStyle name="style1543494585559" xfId="45091" xr:uid="{DA3BFEE2-F7F4-4264-9172-6A07D9A739A8}"/>
    <cellStyle name="style1543494585699" xfId="45092" xr:uid="{EFB01A10-529A-494F-8A23-319DD3E8ED16}"/>
    <cellStyle name="style1543494585831" xfId="45093" xr:uid="{C039F5C7-106A-457A-9F21-38BF32795185}"/>
    <cellStyle name="style1543494585972" xfId="45094" xr:uid="{7C226C2D-EEB5-43F5-B815-73A6752ABC24}"/>
    <cellStyle name="style1543494586114" xfId="45095" xr:uid="{8AB62D97-6347-425A-8DA4-F2388D030112}"/>
    <cellStyle name="style1543494586303" xfId="45101" xr:uid="{FBCD08EE-6E01-498C-B2E8-6316A6E6E06F}"/>
    <cellStyle name="style1543494586464" xfId="45107" xr:uid="{5EFFCF5B-7610-4E98-A76B-8AC59989018A}"/>
    <cellStyle name="style1543494586632" xfId="45096" xr:uid="{EEED72FE-A142-4454-B5E0-1411C35CF3A3}"/>
    <cellStyle name="style1543494586756" xfId="45102" xr:uid="{365ABF07-6447-47A2-8406-44B83E9D9142}"/>
    <cellStyle name="style1543494586886" xfId="45108" xr:uid="{F60A4519-3D3F-4CF4-8145-94BB11C2AAE7}"/>
    <cellStyle name="style1543494587026" xfId="45097" xr:uid="{0515E1A9-31D4-46E1-881F-185D15926F77}"/>
    <cellStyle name="style1543494587162" xfId="45098" xr:uid="{B57ACA7E-3D55-4561-8F18-9899EA116FE6}"/>
    <cellStyle name="style1543494587299" xfId="45099" xr:uid="{31F4F5BD-942C-4662-8D4B-691834B8FE91}"/>
    <cellStyle name="style1543494587441" xfId="45100" xr:uid="{147BDD7E-4D5C-45E3-9577-7CDF2BFCD553}"/>
    <cellStyle name="style1543494587597" xfId="45103" xr:uid="{A5945D32-771D-466C-8051-F8EA73608DD2}"/>
    <cellStyle name="style1543494587729" xfId="45104" xr:uid="{3830DA7E-195A-4D71-BCF9-BF7B3B722DAA}"/>
    <cellStyle name="style1543494587864" xfId="45105" xr:uid="{B83451F8-B142-42A1-B368-037868340E5C}"/>
    <cellStyle name="style1543494587996" xfId="45106" xr:uid="{BEA5E8E8-2FBA-4EB8-BB13-A18C23205726}"/>
    <cellStyle name="style1543494588145" xfId="45109" xr:uid="{4B78224A-90D1-451A-8EC1-8947409FA148}"/>
    <cellStyle name="style1543494588280" xfId="45110" xr:uid="{D1134802-DB70-4EE0-9F5A-7AE587DC3F3A}"/>
    <cellStyle name="style1543494588417" xfId="45111" xr:uid="{420D915F-6184-4539-8845-B26E400D7850}"/>
    <cellStyle name="style1543494588572" xfId="45112" xr:uid="{C269BD77-DDD2-483F-9F68-1E568B574C8F}"/>
    <cellStyle name="style1543494588717" xfId="45113" xr:uid="{6293EBBB-2800-46DD-B119-8CFEE555BCD8}"/>
    <cellStyle name="style1543494588827" xfId="45114" xr:uid="{412A76F7-D419-4441-89AD-11B711836ECD}"/>
    <cellStyle name="style1543494588949" xfId="45115" xr:uid="{218A7C13-5AAE-402A-B624-66F7D51607EF}"/>
    <cellStyle name="style1543494589089" xfId="45116" xr:uid="{B92D39F7-896F-48CE-BFC4-5977EDAAB703}"/>
    <cellStyle name="style1543494589199" xfId="45117" xr:uid="{9851655A-87F5-4094-A9E2-D4421D1C86FD}"/>
    <cellStyle name="style1543494589310" xfId="45118" xr:uid="{FA2CF80D-08F6-4452-87C6-1C41C35A70D4}"/>
    <cellStyle name="style1543494589425" xfId="45119" xr:uid="{F076F2ED-618F-4DAC-A765-7D1EFAE97B53}"/>
    <cellStyle name="style1543494589567" xfId="45120" xr:uid="{75E8AE46-CDDC-4B9A-8711-EEB0E9C3C954}"/>
    <cellStyle name="style1543494589679" xfId="45121" xr:uid="{DCA54C27-137D-4D4B-9234-73ED1DE9F234}"/>
    <cellStyle name="style1543494589796" xfId="45122" xr:uid="{8CA1BA7C-125A-4F59-BB3D-F7FF2B3D656F}"/>
    <cellStyle name="style1543494589914" xfId="45123" xr:uid="{76A3A6F8-B412-4760-8A8E-7178FA565E49}"/>
    <cellStyle name="style1543494590045" xfId="45124" xr:uid="{4FD42CE1-0252-4315-B1E2-A8E017FAAAF3}"/>
    <cellStyle name="style1543494592694" xfId="45126" xr:uid="{E3C58DEB-2D10-4922-A254-3CE2FADC5338}"/>
    <cellStyle name="style1543494592838" xfId="45127" xr:uid="{2F7BC742-9D21-4353-95D5-81EED833E5AC}"/>
    <cellStyle name="style1543494592969" xfId="45125" xr:uid="{236F6BFB-B77B-42FE-A96B-8D758C70E0B0}"/>
    <cellStyle name="style1543494593136" xfId="45128" xr:uid="{4708BA90-0818-4378-8895-A2F545ACFDE5}"/>
    <cellStyle name="style1543494593284" xfId="45129" xr:uid="{682FBE22-3E62-4F74-B04A-6C452088FC35}"/>
    <cellStyle name="style1543494593425" xfId="45130" xr:uid="{229F9C5C-AC45-44B4-8270-17F5F46A345B}"/>
    <cellStyle name="style1543494593609" xfId="45131" xr:uid="{454FF8E2-080D-48B2-9ED1-1F815B5C994D}"/>
    <cellStyle name="style1543494593747" xfId="45132" xr:uid="{3F75D990-9102-499A-AC9E-6036060E1354}"/>
    <cellStyle name="style1543494593874" xfId="45134" xr:uid="{F7EC324A-3D50-4D15-A5B7-6B0648BFFC68}"/>
    <cellStyle name="style1543494594006" xfId="45135" xr:uid="{E0DBF25B-1FFE-453E-BD3E-2EE3B72C0F10}"/>
    <cellStyle name="style1543494594161" xfId="45137" xr:uid="{BCAD3DBD-3871-4156-B5F4-B33807BA0E6C}"/>
    <cellStyle name="style1543494594282" xfId="45138" xr:uid="{6D23256A-4CCA-4076-8AFA-35FF97E70457}"/>
    <cellStyle name="style1543494594426" xfId="45133" xr:uid="{8E9D66CB-F758-45FF-A087-B205DCAA83D7}"/>
    <cellStyle name="style1543494594616" xfId="45136" xr:uid="{8C16AEDF-2614-4AD8-809B-5F91F9033DDD}"/>
    <cellStyle name="style1543494594764" xfId="45139" xr:uid="{9F3250C7-1D8E-410A-8B16-6F5FCF97C02E}"/>
    <cellStyle name="style1543494595148" xfId="45141" xr:uid="{0A809DDA-EB54-4D6A-82E4-FA2E3B1EB90A}"/>
    <cellStyle name="style1543494595297" xfId="45142" xr:uid="{2B144528-66A6-4087-9D10-7FF6540C7342}"/>
    <cellStyle name="style1543494595449" xfId="45140" xr:uid="{8047ADD7-B654-489F-8A0A-FE3DBD2C4C4F}"/>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4">
    <dxf>
      <font>
        <color rgb="FFC00000"/>
      </font>
      <numFmt numFmtId="171" formatCode="\(0\)"/>
    </dxf>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3.xml" Type="http://schemas.openxmlformats.org/officeDocument/2006/relationships/worksheet" Id="rId3"/><Relationship Target="worksheets/sheet7.xml" Type="http://schemas.openxmlformats.org/officeDocument/2006/relationships/worksheet" Id="rId7"/><Relationship Target="sharedStrings.xml" Type="http://schemas.openxmlformats.org/officeDocument/2006/relationships/sharedString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tyles.xml" Type="http://schemas.openxmlformats.org/officeDocument/2006/relationships/styles" Id="rId11"/><Relationship Target="worksheets/sheet5.xml" Type="http://schemas.openxmlformats.org/officeDocument/2006/relationships/worksheet" Id="rId5"/><Relationship Target="theme/theme1.xml" Type="http://schemas.openxmlformats.org/officeDocument/2006/relationships/theme" Id="rId10"/><Relationship Target="worksheets/sheet4.xml" Type="http://schemas.openxmlformats.org/officeDocument/2006/relationships/worksheet" Id="rId4"/><Relationship Target="worksheets/sheet9.xml" Type="http://schemas.openxmlformats.org/officeDocument/2006/relationships/worksheet" Id="rId9"/><Relationship Target="vbaProject.bin" Type="http://schemas.microsoft.com/office/2006/relationships/vbaProject"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2003</c:v>
                </c:pt>
                <c:pt idx="1">
                  <c:v>2007</c:v>
                </c:pt>
                <c:pt idx="2">
                  <c:v>2011</c:v>
                </c:pt>
                <c:pt idx="3">
                  <c:v>2015</c:v>
                </c:pt>
              </c:numCache>
            </c:numRef>
          </c:xVal>
          <c:yVal>
            <c:numRef>
              <c:f>Water!$AB$105:$AB$116</c:f>
              <c:numCache>
                <c:formatCode>0.0</c:formatCode>
                <c:ptCount val="12"/>
                <c:pt idx="0">
                  <c:v>5.080752932777421</c:v>
                </c:pt>
                <c:pt idx="1">
                  <c:v>3.2676715482810557E-2</c:v>
                </c:pt>
                <c:pt idx="2">
                  <c:v>0</c:v>
                </c:pt>
                <c:pt idx="3">
                  <c:v>0.42681402972812821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2003</c:v>
                </c:pt>
                <c:pt idx="1">
                  <c:v>2007</c:v>
                </c:pt>
                <c:pt idx="2">
                  <c:v>2011</c:v>
                </c:pt>
                <c:pt idx="3">
                  <c:v>2015</c:v>
                </c:pt>
              </c:numCache>
            </c:numRef>
          </c:xVal>
          <c:yVal>
            <c:numRef>
              <c:f>Water!$W$105:$W$116</c:f>
              <c:numCache>
                <c:formatCode>0.0</c:formatCode>
                <c:ptCount val="12"/>
                <c:pt idx="0">
                  <c:v>8.9249692557878717</c:v>
                </c:pt>
                <c:pt idx="1">
                  <c:v>0</c:v>
                </c:pt>
                <c:pt idx="2">
                  <c:v>1.662264170903538E-2</c:v>
                </c:pt>
                <c:pt idx="3">
                  <c:v>0.1334515985123447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2003</c:v>
                </c:pt>
                <c:pt idx="1">
                  <c:v>2007</c:v>
                </c:pt>
                <c:pt idx="2">
                  <c:v>2011</c:v>
                </c:pt>
                <c:pt idx="3">
                  <c:v>2015</c:v>
                </c:pt>
              </c:numCache>
            </c:numRef>
          </c:xVal>
          <c:yVal>
            <c:numRef>
              <c:f>Water!$R$105:$R$116</c:f>
              <c:numCache>
                <c:formatCode>0.0</c:formatCode>
                <c:ptCount val="12"/>
                <c:pt idx="0">
                  <c:v>2.4855013730852598</c:v>
                </c:pt>
                <c:pt idx="1">
                  <c:v>0.39572871399299198</c:v>
                </c:pt>
                <c:pt idx="2">
                  <c:v>1.0598902663077636</c:v>
                </c:pt>
                <c:pt idx="3">
                  <c:v>0.93512141022078588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2003</c:v>
                </c:pt>
                <c:pt idx="1">
                  <c:v>2007</c:v>
                </c:pt>
                <c:pt idx="2">
                  <c:v>2011</c:v>
                </c:pt>
                <c:pt idx="3">
                  <c:v>2015</c:v>
                </c:pt>
              </c:numCache>
            </c:numRef>
          </c:xVal>
          <c:yVal>
            <c:numRef>
              <c:f>Water!$M$105:$M$116</c:f>
              <c:numCache>
                <c:formatCode>0.0</c:formatCode>
                <c:ptCount val="12"/>
                <c:pt idx="0">
                  <c:v>1.6417963290682371</c:v>
                </c:pt>
                <c:pt idx="1">
                  <c:v>4.8240763020097956</c:v>
                </c:pt>
                <c:pt idx="2">
                  <c:v>2.8616375811677979</c:v>
                </c:pt>
                <c:pt idx="3">
                  <c:v>1.6049283401125307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2003</c:v>
                </c:pt>
                <c:pt idx="1">
                  <c:v>2007</c:v>
                </c:pt>
                <c:pt idx="2">
                  <c:v>2011</c:v>
                </c:pt>
                <c:pt idx="3">
                  <c:v>2015</c:v>
                </c:pt>
              </c:numCache>
            </c:numRef>
          </c:xVal>
          <c:yVal>
            <c:numRef>
              <c:f>Water!$H$105:$H$116</c:f>
              <c:numCache>
                <c:formatCode>0.0</c:formatCode>
                <c:ptCount val="12"/>
                <c:pt idx="0">
                  <c:v>3.0543558118996761</c:v>
                </c:pt>
                <c:pt idx="1">
                  <c:v>4.6470342962563471</c:v>
                </c:pt>
                <c:pt idx="2">
                  <c:v>2.6965875747574937</c:v>
                </c:pt>
                <c:pt idx="3">
                  <c:v>2.227967854185656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2003</c:v>
                </c:pt>
                <c:pt idx="1">
                  <c:v>2007</c:v>
                </c:pt>
                <c:pt idx="2">
                  <c:v>2011</c:v>
                </c:pt>
                <c:pt idx="3">
                  <c:v>2015</c:v>
                </c:pt>
              </c:numCache>
            </c:numRef>
          </c:xVal>
          <c:yVal>
            <c:numRef>
              <c:f>Water!$X$105:$X$116</c:f>
              <c:numCache>
                <c:formatCode>0.0</c:formatCode>
                <c:ptCount val="12"/>
                <c:pt idx="0">
                  <c:v>91.999077963875138</c:v>
                </c:pt>
                <c:pt idx="1">
                  <c:v>98.686545120170337</c:v>
                </c:pt>
                <c:pt idx="2">
                  <c:v>99.278876211200057</c:v>
                </c:pt>
                <c:pt idx="3">
                  <c:v>98.736538744709335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2003</c:v>
                </c:pt>
                <c:pt idx="1">
                  <c:v>2007</c:v>
                </c:pt>
                <c:pt idx="2">
                  <c:v>2011</c:v>
                </c:pt>
                <c:pt idx="3">
                  <c:v>2015</c:v>
                </c:pt>
              </c:numCache>
            </c:numRef>
          </c:xVal>
          <c:yVal>
            <c:numRef>
              <c:f>Water!$S$105:$S$116</c:f>
              <c:numCache>
                <c:formatCode>0.0</c:formatCode>
                <c:ptCount val="12"/>
                <c:pt idx="0">
                  <c:v>84.060597491370615</c:v>
                </c:pt>
                <c:pt idx="1">
                  <c:v>95.76169574068561</c:v>
                </c:pt>
                <c:pt idx="2">
                  <c:v>95.740461736125866</c:v>
                </c:pt>
                <c:pt idx="3">
                  <c:v>97.87920427752475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2003</c:v>
                </c:pt>
                <c:pt idx="1">
                  <c:v>2007</c:v>
                </c:pt>
                <c:pt idx="2">
                  <c:v>2011</c:v>
                </c:pt>
                <c:pt idx="3">
                  <c:v>2015</c:v>
                </c:pt>
              </c:numCache>
            </c:numRef>
          </c:xVal>
          <c:yVal>
            <c:numRef>
              <c:f>Water!$N$105:$N$116</c:f>
              <c:numCache>
                <c:formatCode>0.0</c:formatCode>
                <c:ptCount val="12"/>
                <c:pt idx="0">
                  <c:v>65.236506415988771</c:v>
                </c:pt>
                <c:pt idx="1">
                  <c:v>75.086215502881444</c:v>
                </c:pt>
                <c:pt idx="2">
                  <c:v>75.778353549338178</c:v>
                </c:pt>
                <c:pt idx="3">
                  <c:v>84.598257363053165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2003</c:v>
                </c:pt>
                <c:pt idx="1">
                  <c:v>2007</c:v>
                </c:pt>
                <c:pt idx="2">
                  <c:v>2011</c:v>
                </c:pt>
                <c:pt idx="3">
                  <c:v>2015</c:v>
                </c:pt>
              </c:numCache>
            </c:numRef>
          </c:xVal>
          <c:yVal>
            <c:numRef>
              <c:f>Water!$I$105:$I$116</c:f>
              <c:numCache>
                <c:formatCode>0.0</c:formatCode>
                <c:ptCount val="12"/>
                <c:pt idx="0">
                  <c:v>40.094797026914449</c:v>
                </c:pt>
                <c:pt idx="1">
                  <c:v>50.828901681988015</c:v>
                </c:pt>
                <c:pt idx="2">
                  <c:v>52.2059479017013</c:v>
                </c:pt>
                <c:pt idx="3">
                  <c:v>68.713013342020204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2003</c:v>
                </c:pt>
                <c:pt idx="1">
                  <c:v>2007</c:v>
                </c:pt>
                <c:pt idx="2">
                  <c:v>2011</c:v>
                </c:pt>
                <c:pt idx="3">
                  <c:v>2015</c:v>
                </c:pt>
              </c:numCache>
            </c:numRef>
          </c:xVal>
          <c:yVal>
            <c:numRef>
              <c:f>Water!$D$105:$D$116</c:f>
              <c:numCache>
                <c:formatCode>0.0</c:formatCode>
                <c:ptCount val="12"/>
                <c:pt idx="0">
                  <c:v>40.541101348469326</c:v>
                </c:pt>
                <c:pt idx="1">
                  <c:v>47.804302785431346</c:v>
                </c:pt>
                <c:pt idx="2">
                  <c:v>42.923346455763252</c:v>
                </c:pt>
                <c:pt idx="3">
                  <c:v>60.563643123740796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20.993090021666511</c:v>
                </c:pt>
                <c:pt idx="1">
                  <c:v>33.544712089841973</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15.927674607455492</c:v>
                </c:pt>
                <c:pt idx="1">
                  <c:v>25.450720137738323</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59.036826867675018</c:v>
                </c:pt>
                <c:pt idx="1">
                  <c:v>38.734003507073083</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4.042408503202978</c:v>
                </c:pt>
                <c:pt idx="1">
                  <c:v>2.2705642653466214</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24.135876653879613</c:v>
                </c:pt>
                <c:pt idx="1">
                  <c:v>47.849275438031007</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11.378449301270001</c:v>
                </c:pt>
                <c:pt idx="1">
                  <c:v>22.557728583130807</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61.337955869218973</c:v>
                </c:pt>
                <c:pt idx="1">
                  <c:v>27.274494878290426</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3.147718175631411</c:v>
                </c:pt>
                <c:pt idx="1">
                  <c:v>2.3185011005477634</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49.814419903265836</c:v>
                </c:pt>
                <c:pt idx="1">
                  <c:v>68.28172616393384</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13.604935127019427</c:v>
                </c:pt>
                <c:pt idx="1">
                  <c:v>18.648585221411402</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34.564188861557312</c:v>
                </c:pt>
                <c:pt idx="1">
                  <c:v>12.648023841008779</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2.0164561081574277</c:v>
                </c:pt>
                <c:pt idx="1">
                  <c:v>0.42166477364597199</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71.161303659392786</c:v>
                </c:pt>
                <c:pt idx="1">
                  <c:v>83.646779527677111</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13.912268881253404</c:v>
                </c:pt>
                <c:pt idx="1">
                  <c:v>16.353220472322874</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7.3860805193278338</c:v>
                </c:pt>
                <c:pt idx="1">
                  <c:v>0</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7.5403469400259837</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79.743107369304127</c:v>
                </c:pt>
                <c:pt idx="1">
                  <c:v>85.732078773215036</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13.271209453978102</c:v>
                </c:pt>
                <c:pt idx="1">
                  <c:v>14.267921226784964</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2.801723572294577</c:v>
                </c:pt>
                <c:pt idx="1">
                  <c:v>0</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4.1839596044231939</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2003</c:v>
                </c:pt>
                <c:pt idx="1">
                  <c:v>2007</c:v>
                </c:pt>
                <c:pt idx="2">
                  <c:v>2011</c:v>
                </c:pt>
                <c:pt idx="3">
                  <c:v>2015</c:v>
                </c:pt>
              </c:numCache>
            </c:numRef>
          </c:xVal>
          <c:yVal>
            <c:numRef>
              <c:f>Water!$AB$205:$AB$216</c:f>
              <c:numCache>
                <c:formatCode>0.0</c:formatCode>
                <c:ptCount val="12"/>
                <c:pt idx="0">
                  <c:v>4.2021796780866456</c:v>
                </c:pt>
                <c:pt idx="1">
                  <c:v>0</c:v>
                </c:pt>
                <c:pt idx="2">
                  <c:v>0</c:v>
                </c:pt>
                <c:pt idx="3">
                  <c:v>0.12352390629327746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2003</c:v>
                </c:pt>
                <c:pt idx="1">
                  <c:v>2007</c:v>
                </c:pt>
                <c:pt idx="2">
                  <c:v>2011</c:v>
                </c:pt>
                <c:pt idx="3">
                  <c:v>2015</c:v>
                </c:pt>
              </c:numCache>
            </c:numRef>
          </c:xVal>
          <c:yVal>
            <c:numRef>
              <c:f>Water!$W$205:$W$216</c:f>
              <c:numCache>
                <c:formatCode>0.0</c:formatCode>
                <c:ptCount val="12"/>
                <c:pt idx="0">
                  <c:v>5.0101104277545261</c:v>
                </c:pt>
                <c:pt idx="1">
                  <c:v>0</c:v>
                </c:pt>
                <c:pt idx="2">
                  <c:v>0</c:v>
                </c:pt>
                <c:pt idx="3">
                  <c:v>0.79101723341487173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2003</c:v>
                </c:pt>
                <c:pt idx="1">
                  <c:v>2007</c:v>
                </c:pt>
                <c:pt idx="2">
                  <c:v>2011</c:v>
                </c:pt>
                <c:pt idx="3">
                  <c:v>2015</c:v>
                </c:pt>
              </c:numCache>
            </c:numRef>
          </c:xVal>
          <c:yVal>
            <c:numRef>
              <c:f>Water!$R$205:$R$216</c:f>
              <c:numCache>
                <c:formatCode>0.0</c:formatCode>
                <c:ptCount val="12"/>
                <c:pt idx="0">
                  <c:v>10.899550320518554</c:v>
                </c:pt>
                <c:pt idx="1">
                  <c:v>0</c:v>
                </c:pt>
                <c:pt idx="2">
                  <c:v>0</c:v>
                </c:pt>
                <c:pt idx="3">
                  <c:v>0.24084512160006871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2003</c:v>
                </c:pt>
                <c:pt idx="1">
                  <c:v>2007</c:v>
                </c:pt>
                <c:pt idx="2">
                  <c:v>2011</c:v>
                </c:pt>
                <c:pt idx="3">
                  <c:v>2015</c:v>
                </c:pt>
              </c:numCache>
            </c:numRef>
          </c:xVal>
          <c:yVal>
            <c:numRef>
              <c:f>Water!$M$205:$M$216</c:f>
              <c:numCache>
                <c:formatCode>0.0</c:formatCode>
                <c:ptCount val="12"/>
                <c:pt idx="0">
                  <c:v>9.2638559371781923</c:v>
                </c:pt>
                <c:pt idx="1">
                  <c:v>0</c:v>
                </c:pt>
                <c:pt idx="2">
                  <c:v>0</c:v>
                </c:pt>
                <c:pt idx="3">
                  <c:v>0.26829454199785474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2003</c:v>
                </c:pt>
                <c:pt idx="1">
                  <c:v>2007</c:v>
                </c:pt>
                <c:pt idx="2">
                  <c:v>2011</c:v>
                </c:pt>
                <c:pt idx="3">
                  <c:v>2015</c:v>
                </c:pt>
              </c:numCache>
            </c:numRef>
          </c:xVal>
          <c:yVal>
            <c:numRef>
              <c:f>Water!$H$205:$H$216</c:f>
              <c:numCache>
                <c:formatCode>0.0</c:formatCode>
                <c:ptCount val="12"/>
                <c:pt idx="0">
                  <c:v>3.7984056213288597</c:v>
                </c:pt>
                <c:pt idx="1">
                  <c:v>0</c:v>
                </c:pt>
                <c:pt idx="2">
                  <c:v>0</c:v>
                </c:pt>
                <c:pt idx="3">
                  <c:v>0.34754128276689333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2003</c:v>
                </c:pt>
                <c:pt idx="1">
                  <c:v>2007</c:v>
                </c:pt>
                <c:pt idx="2">
                  <c:v>2011</c:v>
                </c:pt>
                <c:pt idx="3">
                  <c:v>2015</c:v>
                </c:pt>
              </c:numCache>
            </c:numRef>
          </c:xVal>
          <c:yVal>
            <c:numRef>
              <c:f>Water!$X$205:$X$216</c:f>
              <c:numCache>
                <c:formatCode>0.0</c:formatCode>
                <c:ptCount val="12"/>
                <c:pt idx="0">
                  <c:v>94.483882529005541</c:v>
                </c:pt>
                <c:pt idx="1">
                  <c:v>99.48223473723526</c:v>
                </c:pt>
                <c:pt idx="2">
                  <c:v>99.984247932256139</c:v>
                </c:pt>
                <c:pt idx="3">
                  <c:v>99.413676478647844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2003</c:v>
                </c:pt>
                <c:pt idx="1">
                  <c:v>2007</c:v>
                </c:pt>
                <c:pt idx="2">
                  <c:v>2011</c:v>
                </c:pt>
                <c:pt idx="3">
                  <c:v>2015</c:v>
                </c:pt>
              </c:numCache>
            </c:numRef>
          </c:xVal>
          <c:yVal>
            <c:numRef>
              <c:f>Water!$S$205:$S$216</c:f>
              <c:numCache>
                <c:formatCode>0.0</c:formatCode>
                <c:ptCount val="12"/>
                <c:pt idx="0">
                  <c:v>91.366495887207606</c:v>
                </c:pt>
                <c:pt idx="1">
                  <c:v>98.638463942397763</c:v>
                </c:pt>
                <c:pt idx="2">
                  <c:v>99.844371120105762</c:v>
                </c:pt>
                <c:pt idx="3">
                  <c:v>97.923552514509055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2003</c:v>
                </c:pt>
                <c:pt idx="1">
                  <c:v>2007</c:v>
                </c:pt>
                <c:pt idx="2">
                  <c:v>2011</c:v>
                </c:pt>
                <c:pt idx="3">
                  <c:v>2015</c:v>
                </c:pt>
              </c:numCache>
            </c:numRef>
          </c:xVal>
          <c:yVal>
            <c:numRef>
              <c:f>Water!$N$205:$N$216</c:f>
              <c:numCache>
                <c:formatCode>0.0</c:formatCode>
                <c:ptCount val="12"/>
                <c:pt idx="0">
                  <c:v>87.904379840974173</c:v>
                </c:pt>
                <c:pt idx="1">
                  <c:v>98.486689282857881</c:v>
                </c:pt>
                <c:pt idx="2">
                  <c:v>99.380638968767983</c:v>
                </c:pt>
                <c:pt idx="3">
                  <c:v>99.583564937535229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2003</c:v>
                </c:pt>
                <c:pt idx="1">
                  <c:v>2007</c:v>
                </c:pt>
                <c:pt idx="2">
                  <c:v>2011</c:v>
                </c:pt>
                <c:pt idx="3">
                  <c:v>2015</c:v>
                </c:pt>
              </c:numCache>
            </c:numRef>
          </c:xVal>
          <c:yVal>
            <c:numRef>
              <c:f>Water!$I$205:$I$216</c:f>
              <c:numCache>
                <c:formatCode>0.0</c:formatCode>
                <c:ptCount val="12"/>
                <c:pt idx="0">
                  <c:v>84.506570000341611</c:v>
                </c:pt>
                <c:pt idx="1">
                  <c:v>95.592303735641764</c:v>
                </c:pt>
                <c:pt idx="2">
                  <c:v>98.11776528452539</c:v>
                </c:pt>
                <c:pt idx="3">
                  <c:v>98.55496558192246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2003</c:v>
                </c:pt>
                <c:pt idx="1">
                  <c:v>2007</c:v>
                </c:pt>
                <c:pt idx="2">
                  <c:v>2011</c:v>
                </c:pt>
                <c:pt idx="3">
                  <c:v>2015</c:v>
                </c:pt>
              </c:numCache>
            </c:numRef>
          </c:xVal>
          <c:yVal>
            <c:numRef>
              <c:f>Water!$D$205:$D$216</c:f>
              <c:numCache>
                <c:formatCode>0.0</c:formatCode>
                <c:ptCount val="12"/>
                <c:pt idx="0">
                  <c:v>75.683683031111713</c:v>
                </c:pt>
                <c:pt idx="1">
                  <c:v>83.675308685208762</c:v>
                </c:pt>
                <c:pt idx="2">
                  <c:v>90.374013829606696</c:v>
                </c:pt>
                <c:pt idx="3">
                  <c:v>91.331325013647785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57.361429210255437</c:v>
                </c:pt>
                <c:pt idx="1">
                  <c:v>73.873654811505361</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17.176327211236867</c:v>
                </c:pt>
                <c:pt idx="1">
                  <c:v>22.120754046789351</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22.355238249346598</c:v>
                </c:pt>
                <c:pt idx="1">
                  <c:v>4.0055911417052812</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3.1070053291610975</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69.902201321918369</c:v>
                </c:pt>
                <c:pt idx="1">
                  <c:v>81.988281204091223</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15.356570169964355</c:v>
                </c:pt>
                <c:pt idx="1">
                  <c:v>18.011718795908777</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6.9608540512149375</c:v>
                </c:pt>
                <c:pt idx="1">
                  <c:v>0</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7.7803744569023365</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74.510772023132319</c:v>
                </c:pt>
                <c:pt idx="1">
                  <c:v>83.576745010815898</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14.641745239282811</c:v>
                </c:pt>
                <c:pt idx="1">
                  <c:v>16.423254989184102</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1.6671607577040959</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9.1803219798807731</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78.381197955284605</c:v>
                </c:pt>
                <c:pt idx="1">
                  <c:v>84.491810032133088</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14.386607498848102</c:v>
                </c:pt>
                <c:pt idx="1">
                  <c:v>15.50818996786691</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3.250456713971289</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3.9817378318959982</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83.158696609683631</c:v>
                </c:pt>
                <c:pt idx="1">
                  <c:v>87.275727068968735</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12.124034800813057</c:v>
                </c:pt>
                <c:pt idx="1">
                  <c:v>12.724272931031264</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1.1886492303323166</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3.5286193591709889</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2003</c:v>
                </c:pt>
                <c:pt idx="1">
                  <c:v>2007</c:v>
                </c:pt>
                <c:pt idx="2">
                  <c:v>2011</c:v>
                </c:pt>
                <c:pt idx="3">
                  <c:v>2015</c:v>
                </c:pt>
              </c:numCache>
            </c:numRef>
          </c:xVal>
          <c:yVal>
            <c:numRef>
              <c:f>Water!$AB$305:$AB$316</c:f>
              <c:numCache>
                <c:formatCode>0.0</c:formatCode>
                <c:ptCount val="12"/>
                <c:pt idx="0">
                  <c:v>1.8051187340499291</c:v>
                </c:pt>
                <c:pt idx="1">
                  <c:v>0.29617766987520527</c:v>
                </c:pt>
                <c:pt idx="2">
                  <c:v>0.118458445025009</c:v>
                </c:pt>
                <c:pt idx="3">
                  <c:v>0.5508023733221894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2003</c:v>
                </c:pt>
                <c:pt idx="1">
                  <c:v>2007</c:v>
                </c:pt>
                <c:pt idx="2">
                  <c:v>2011</c:v>
                </c:pt>
                <c:pt idx="3">
                  <c:v>2015</c:v>
                </c:pt>
              </c:numCache>
            </c:numRef>
          </c:xVal>
          <c:yVal>
            <c:numRef>
              <c:f>Water!$W$305:$W$316</c:f>
              <c:numCache>
                <c:formatCode>0.0</c:formatCode>
                <c:ptCount val="12"/>
                <c:pt idx="0">
                  <c:v>1.7497290629897106</c:v>
                </c:pt>
                <c:pt idx="1">
                  <c:v>1.2529779074242835</c:v>
                </c:pt>
                <c:pt idx="2">
                  <c:v>1.8628606482875443</c:v>
                </c:pt>
                <c:pt idx="3">
                  <c:v>1.434868298981306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2003</c:v>
                </c:pt>
                <c:pt idx="1">
                  <c:v>2007</c:v>
                </c:pt>
                <c:pt idx="2">
                  <c:v>2011</c:v>
                </c:pt>
                <c:pt idx="3">
                  <c:v>2015</c:v>
                </c:pt>
              </c:numCache>
            </c:numRef>
          </c:xVal>
          <c:yVal>
            <c:numRef>
              <c:f>Water!$R$305:$R$316</c:f>
              <c:numCache>
                <c:formatCode>0.0</c:formatCode>
                <c:ptCount val="12"/>
                <c:pt idx="0">
                  <c:v>1.4667896048202291</c:v>
                </c:pt>
                <c:pt idx="1">
                  <c:v>6.7397738103200044</c:v>
                </c:pt>
                <c:pt idx="2">
                  <c:v>2.7182119267784621</c:v>
                </c:pt>
                <c:pt idx="3">
                  <c:v>1.3990848019728723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2003</c:v>
                </c:pt>
                <c:pt idx="1">
                  <c:v>2007</c:v>
                </c:pt>
                <c:pt idx="2">
                  <c:v>2011</c:v>
                </c:pt>
                <c:pt idx="3">
                  <c:v>2015</c:v>
                </c:pt>
              </c:numCache>
            </c:numRef>
          </c:xVal>
          <c:yVal>
            <c:numRef>
              <c:f>Water!$M$305:$M$316</c:f>
              <c:numCache>
                <c:formatCode>0.0</c:formatCode>
                <c:ptCount val="12"/>
                <c:pt idx="0">
                  <c:v>2.3012293227193155</c:v>
                </c:pt>
                <c:pt idx="1">
                  <c:v>5.4743885364524463</c:v>
                </c:pt>
                <c:pt idx="2">
                  <c:v>3.515513975967774</c:v>
                </c:pt>
                <c:pt idx="3">
                  <c:v>3.0591695256463227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2003</c:v>
                </c:pt>
                <c:pt idx="1">
                  <c:v>2007</c:v>
                </c:pt>
                <c:pt idx="2">
                  <c:v>2011</c:v>
                </c:pt>
                <c:pt idx="3">
                  <c:v>2015</c:v>
                </c:pt>
              </c:numCache>
            </c:numRef>
          </c:xVal>
          <c:yVal>
            <c:numRef>
              <c:f>Water!$H$305:$H$316</c:f>
              <c:numCache>
                <c:formatCode>0.0</c:formatCode>
                <c:ptCount val="12"/>
                <c:pt idx="0">
                  <c:v>4.0588174052548593</c:v>
                </c:pt>
                <c:pt idx="1">
                  <c:v>4.3401803990405856</c:v>
                </c:pt>
                <c:pt idx="2">
                  <c:v>3.0364910956904589</c:v>
                </c:pt>
                <c:pt idx="3">
                  <c:v>2.0244710780154778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2003</c:v>
                </c:pt>
                <c:pt idx="1">
                  <c:v>2007</c:v>
                </c:pt>
                <c:pt idx="2">
                  <c:v>2011</c:v>
                </c:pt>
                <c:pt idx="3">
                  <c:v>2015</c:v>
                </c:pt>
              </c:numCache>
            </c:numRef>
          </c:xVal>
          <c:yVal>
            <c:numRef>
              <c:f>Water!$X$305:$X$316</c:f>
              <c:numCache>
                <c:formatCode>0.0</c:formatCode>
                <c:ptCount val="12"/>
                <c:pt idx="0">
                  <c:v>65.207030722641989</c:v>
                </c:pt>
                <c:pt idx="1">
                  <c:v>80.97592605516671</c:v>
                </c:pt>
                <c:pt idx="2">
                  <c:v>85.218540959550623</c:v>
                </c:pt>
                <c:pt idx="3">
                  <c:v>86.174951688825331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2003</c:v>
                </c:pt>
                <c:pt idx="1">
                  <c:v>2007</c:v>
                </c:pt>
                <c:pt idx="2">
                  <c:v>2011</c:v>
                </c:pt>
                <c:pt idx="3">
                  <c:v>2015</c:v>
                </c:pt>
              </c:numCache>
            </c:numRef>
          </c:xVal>
          <c:yVal>
            <c:numRef>
              <c:f>Water!$S$305:$S$316</c:f>
              <c:numCache>
                <c:formatCode>0.0</c:formatCode>
                <c:ptCount val="12"/>
                <c:pt idx="0">
                  <c:v>55.019730680029767</c:v>
                </c:pt>
                <c:pt idx="1">
                  <c:v>58.524477119706454</c:v>
                </c:pt>
                <c:pt idx="2">
                  <c:v>61.598706733306607</c:v>
                </c:pt>
                <c:pt idx="3">
                  <c:v>71.056659007069925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2003</c:v>
                </c:pt>
                <c:pt idx="1">
                  <c:v>2007</c:v>
                </c:pt>
                <c:pt idx="2">
                  <c:v>2011</c:v>
                </c:pt>
                <c:pt idx="3">
                  <c:v>2015</c:v>
                </c:pt>
              </c:numCache>
            </c:numRef>
          </c:xVal>
          <c:yVal>
            <c:numRef>
              <c:f>Water!$N$305:$N$316</c:f>
              <c:numCache>
                <c:formatCode>0.0</c:formatCode>
                <c:ptCount val="12"/>
                <c:pt idx="0">
                  <c:v>37.915154441821848</c:v>
                </c:pt>
                <c:pt idx="1">
                  <c:v>44.9768579508344</c:v>
                </c:pt>
                <c:pt idx="2">
                  <c:v>48.319984740886376</c:v>
                </c:pt>
                <c:pt idx="3">
                  <c:v>65.676014648627984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2003</c:v>
                </c:pt>
                <c:pt idx="1">
                  <c:v>2007</c:v>
                </c:pt>
                <c:pt idx="2">
                  <c:v>2011</c:v>
                </c:pt>
                <c:pt idx="3">
                  <c:v>2015</c:v>
                </c:pt>
              </c:numCache>
            </c:numRef>
          </c:xVal>
          <c:yVal>
            <c:numRef>
              <c:f>Water!$I$305:$I$316</c:f>
              <c:numCache>
                <c:formatCode>0.0</c:formatCode>
                <c:ptCount val="12"/>
                <c:pt idx="0">
                  <c:v>36.036791697918517</c:v>
                </c:pt>
                <c:pt idx="1">
                  <c:v>48.070594332781816</c:v>
                </c:pt>
                <c:pt idx="2">
                  <c:v>41.009826006805419</c:v>
                </c:pt>
                <c:pt idx="3">
                  <c:v>60.738792681941604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2003</c:v>
                </c:pt>
                <c:pt idx="1">
                  <c:v>2007</c:v>
                </c:pt>
                <c:pt idx="2">
                  <c:v>2011</c:v>
                </c:pt>
                <c:pt idx="3">
                  <c:v>2015</c:v>
                </c:pt>
              </c:numCache>
            </c:numRef>
          </c:xVal>
          <c:yVal>
            <c:numRef>
              <c:f>Water!$D$305:$D$316</c:f>
              <c:numCache>
                <c:formatCode>0.0</c:formatCode>
                <c:ptCount val="12"/>
                <c:pt idx="0">
                  <c:v>35.786147790264081</c:v>
                </c:pt>
                <c:pt idx="1">
                  <c:v>46.404472636436886</c:v>
                </c:pt>
                <c:pt idx="2">
                  <c:v>40.015370943754377</c:v>
                </c:pt>
                <c:pt idx="3">
                  <c:v>57.963838272097277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17.956340669115974</c:v>
                </c:pt>
                <c:pt idx="1">
                  <c:v>31.041415112679516</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15.057322790958919</c:v>
                </c:pt>
                <c:pt idx="1">
                  <c:v>26.029836248522059</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62.140000888411123</c:v>
                </c:pt>
                <c:pt idx="1">
                  <c:v>41.045104301311767</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4.8463356515139822</c:v>
                </c:pt>
                <c:pt idx="1">
                  <c:v>1.8836443374866576</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19.518521193762982</c:v>
                </c:pt>
                <c:pt idx="1">
                  <c:v>35.354257318629948</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13.536433060880254</c:v>
                </c:pt>
                <c:pt idx="1">
                  <c:v>24.518790786450268</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63.420459614819571</c:v>
                </c:pt>
                <c:pt idx="1">
                  <c:v>36.476387345064047</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3.5245861305371964</c:v>
                </c:pt>
                <c:pt idx="1">
                  <c:v>3.6505645498557353</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21.662777620774715</c:v>
                </c:pt>
                <c:pt idx="1">
                  <c:v>45.19554353914792</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10.234083842673943</c:v>
                </c:pt>
                <c:pt idx="1">
                  <c:v>21.35160088848842</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64.177238242161735</c:v>
                </c:pt>
                <c:pt idx="1">
                  <c:v>31.216825794807505</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3.9259002943896064</c:v>
                </c:pt>
                <c:pt idx="1">
                  <c:v>2.2360297775561548</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38.039232031840676</c:v>
                </c:pt>
                <c:pt idx="1">
                  <c:v>53.217006107995445</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13.27365843424322</c:v>
                </c:pt>
                <c:pt idx="1">
                  <c:v>18.56989019597685</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47.045060644262996</c:v>
                </c:pt>
                <c:pt idx="1">
                  <c:v>26.704934626839375</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1.642048889653104</c:v>
                </c:pt>
                <c:pt idx="1">
                  <c:v>1.5081690691883232</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53.752204607704819</c:v>
                </c:pt>
                <c:pt idx="1">
                  <c:v>75.638203352725071</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12.212632188254126</c:v>
                </c:pt>
                <c:pt idx="1">
                  <c:v>17.185184564407479</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32.554390237066286</c:v>
                </c:pt>
                <c:pt idx="1">
                  <c:v>7.1766120828674502</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1.4807729669747687</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17.956340669115974</c:v>
                </c:pt>
                <c:pt idx="1">
                  <c:v>31.041415112679516</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15.057322790958919</c:v>
                </c:pt>
                <c:pt idx="1">
                  <c:v>26.029836248522059</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62.140000888411123</c:v>
                </c:pt>
                <c:pt idx="1">
                  <c:v>41.045104301311767</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4.8463356515139822</c:v>
                </c:pt>
                <c:pt idx="1">
                  <c:v>1.8836443374866576</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19.518521193762982</c:v>
                </c:pt>
                <c:pt idx="1">
                  <c:v>35.354257318629948</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13.536433060880254</c:v>
                </c:pt>
                <c:pt idx="1">
                  <c:v>24.518790786450268</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63.420459614819571</c:v>
                </c:pt>
                <c:pt idx="1">
                  <c:v>36.476387345064047</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3.5245861305371964</c:v>
                </c:pt>
                <c:pt idx="1">
                  <c:v>3.6505645498557353</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21.662777620774715</c:v>
                </c:pt>
                <c:pt idx="1">
                  <c:v>45.19554353914792</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10.234083842673943</c:v>
                </c:pt>
                <c:pt idx="1">
                  <c:v>21.35160088848842</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64.177238242161735</c:v>
                </c:pt>
                <c:pt idx="1">
                  <c:v>31.216825794807505</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3.9259002943896064</c:v>
                </c:pt>
                <c:pt idx="1">
                  <c:v>2.2360297775561548</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38.039232031840676</c:v>
                </c:pt>
                <c:pt idx="1">
                  <c:v>53.217006107995445</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13.27365843424322</c:v>
                </c:pt>
                <c:pt idx="1">
                  <c:v>18.56989019597685</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47.045060644262996</c:v>
                </c:pt>
                <c:pt idx="1">
                  <c:v>26.704934626839375</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1.642048889653104</c:v>
                </c:pt>
                <c:pt idx="1">
                  <c:v>1.5081690691883232</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53.752204607704819</c:v>
                </c:pt>
                <c:pt idx="1">
                  <c:v>75.638203352725071</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12.212632188254126</c:v>
                </c:pt>
                <c:pt idx="1">
                  <c:v>17.185184564407479</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32.554390237066286</c:v>
                </c:pt>
                <c:pt idx="1">
                  <c:v>7.1766120828674502</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1.4807729669747687</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20.993090021666511</c:v>
                </c:pt>
                <c:pt idx="1">
                  <c:v>33.544712089841973</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15.927674607455492</c:v>
                </c:pt>
                <c:pt idx="1">
                  <c:v>25.450720137738323</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59.036826867675018</c:v>
                </c:pt>
                <c:pt idx="1">
                  <c:v>38.734003507073083</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4.042408503202978</c:v>
                </c:pt>
                <c:pt idx="1">
                  <c:v>2.2705642653466214</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24.135876653879613</c:v>
                </c:pt>
                <c:pt idx="1">
                  <c:v>47.849275438031007</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11.378449301270001</c:v>
                </c:pt>
                <c:pt idx="1">
                  <c:v>22.557728583130807</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61.337955869218973</c:v>
                </c:pt>
                <c:pt idx="1">
                  <c:v>27.274494878290426</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3.147718175631411</c:v>
                </c:pt>
                <c:pt idx="1">
                  <c:v>2.3185011005477634</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49.814419903265836</c:v>
                </c:pt>
                <c:pt idx="1">
                  <c:v>68.28172616393384</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13.604935127019427</c:v>
                </c:pt>
                <c:pt idx="1">
                  <c:v>18.648585221411402</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34.564188861557312</c:v>
                </c:pt>
                <c:pt idx="1">
                  <c:v>12.648023841008779</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2.0164561081574277</c:v>
                </c:pt>
                <c:pt idx="1">
                  <c:v>0.42166477364597199</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71.161303659392786</c:v>
                </c:pt>
                <c:pt idx="1">
                  <c:v>83.646779527677111</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13.912268881253404</c:v>
                </c:pt>
                <c:pt idx="1">
                  <c:v>16.353220472322874</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7.3860805193278338</c:v>
                </c:pt>
                <c:pt idx="1">
                  <c:v>0</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7.5403469400259837</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79.743107369304127</c:v>
                </c:pt>
                <c:pt idx="1">
                  <c:v>85.732078773215036</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13.271209453978102</c:v>
                </c:pt>
                <c:pt idx="1">
                  <c:v>14.267921226784964</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2.801723572294577</c:v>
                </c:pt>
                <c:pt idx="1">
                  <c:v>0</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4.1839596044231939</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57.361429210255437</c:v>
                </c:pt>
                <c:pt idx="1">
                  <c:v>73.873654811505361</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17.176327211236867</c:v>
                </c:pt>
                <c:pt idx="1">
                  <c:v>22.120754046789351</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22.355238249346598</c:v>
                </c:pt>
                <c:pt idx="1">
                  <c:v>4.0055911417052812</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3.1070053291610975</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69.902201321918369</c:v>
                </c:pt>
                <c:pt idx="1">
                  <c:v>81.988281204091223</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15.356570169964355</c:v>
                </c:pt>
                <c:pt idx="1">
                  <c:v>18.011718795908777</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6.9608540512149375</c:v>
                </c:pt>
                <c:pt idx="1">
                  <c:v>0</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7.7803744569023365</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74.510772023132319</c:v>
                </c:pt>
                <c:pt idx="1">
                  <c:v>83.576745010815898</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14.641745239282811</c:v>
                </c:pt>
                <c:pt idx="1">
                  <c:v>16.423254989184102</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1.6671607577040959</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9.1803219798807731</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78.381197955284605</c:v>
                </c:pt>
                <c:pt idx="1">
                  <c:v>84.491810032133088</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14.386607498848102</c:v>
                </c:pt>
                <c:pt idx="1">
                  <c:v>15.50818996786691</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3.250456713971289</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3.9817378318959982</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83.158696609683631</c:v>
                </c:pt>
                <c:pt idx="1">
                  <c:v>87.275727068968735</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12.124034800813057</c:v>
                </c:pt>
                <c:pt idx="1">
                  <c:v>12.724272931031264</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1.1886492303323166</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3.5286193591709889</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2003</c:v>
                </c:pt>
                <c:pt idx="1">
                  <c:v>2007</c:v>
                </c:pt>
                <c:pt idx="2">
                  <c:v>2011</c:v>
                </c:pt>
                <c:pt idx="3">
                  <c:v>2015</c:v>
                </c:pt>
              </c:numCache>
            </c:numRef>
          </c:xVal>
          <c:yVal>
            <c:numRef>
              <c:f>Sanitation!$AB$105:$AB$116</c:f>
              <c:numCache>
                <c:formatCode>0.0</c:formatCode>
                <c:ptCount val="12"/>
                <c:pt idx="0">
                  <c:v>1.7636877839317155</c:v>
                </c:pt>
                <c:pt idx="1">
                  <c:v>1.8948394755903233</c:v>
                </c:pt>
                <c:pt idx="2">
                  <c:v>0.91602103631121956</c:v>
                </c:pt>
                <c:pt idx="3">
                  <c:v>0.15938334141032084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2003</c:v>
                </c:pt>
                <c:pt idx="1">
                  <c:v>2007</c:v>
                </c:pt>
                <c:pt idx="2">
                  <c:v>2011</c:v>
                </c:pt>
                <c:pt idx="3">
                  <c:v>2015</c:v>
                </c:pt>
              </c:numCache>
            </c:numRef>
          </c:xVal>
          <c:yVal>
            <c:numRef>
              <c:f>Sanitation!$W$105:$W$116</c:f>
              <c:numCache>
                <c:formatCode>0.0</c:formatCode>
                <c:ptCount val="12"/>
                <c:pt idx="0">
                  <c:v>13.158175571038782</c:v>
                </c:pt>
                <c:pt idx="1">
                  <c:v>11.999031275647969</c:v>
                </c:pt>
                <c:pt idx="2">
                  <c:v>9.1836665283073682</c:v>
                </c:pt>
                <c:pt idx="3">
                  <c:v>9.7346399740094345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2003</c:v>
                </c:pt>
                <c:pt idx="1">
                  <c:v>2007</c:v>
                </c:pt>
                <c:pt idx="2">
                  <c:v>2011</c:v>
                </c:pt>
                <c:pt idx="3">
                  <c:v>2015</c:v>
                </c:pt>
              </c:numCache>
            </c:numRef>
          </c:xVal>
          <c:yVal>
            <c:numRef>
              <c:f>Sanitation!$R$105:$R$116</c:f>
              <c:numCache>
                <c:formatCode>0.0</c:formatCode>
                <c:ptCount val="12"/>
                <c:pt idx="0">
                  <c:v>34.922361281175732</c:v>
                </c:pt>
                <c:pt idx="1">
                  <c:v>45.682295009362271</c:v>
                </c:pt>
                <c:pt idx="2">
                  <c:v>36.192701009161617</c:v>
                </c:pt>
                <c:pt idx="3">
                  <c:v>36.710371722311372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2003</c:v>
                </c:pt>
                <c:pt idx="1">
                  <c:v>2007</c:v>
                </c:pt>
                <c:pt idx="2">
                  <c:v>2011</c:v>
                </c:pt>
                <c:pt idx="3">
                  <c:v>2015</c:v>
                </c:pt>
              </c:numCache>
            </c:numRef>
          </c:xVal>
          <c:yVal>
            <c:numRef>
              <c:f>Sanitation!$M$105:$M$116</c:f>
              <c:numCache>
                <c:formatCode>0.0</c:formatCode>
                <c:ptCount val="12"/>
                <c:pt idx="0">
                  <c:v>58.552381188826452</c:v>
                </c:pt>
                <c:pt idx="1">
                  <c:v>76.358778662336462</c:v>
                </c:pt>
                <c:pt idx="2">
                  <c:v>72.972979999449095</c:v>
                </c:pt>
                <c:pt idx="3">
                  <c:v>63.027956342825128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2003</c:v>
                </c:pt>
                <c:pt idx="1">
                  <c:v>2007</c:v>
                </c:pt>
                <c:pt idx="2">
                  <c:v>2011</c:v>
                </c:pt>
                <c:pt idx="3">
                  <c:v>2015</c:v>
                </c:pt>
              </c:numCache>
            </c:numRef>
          </c:xVal>
          <c:yVal>
            <c:numRef>
              <c:f>Sanitation!$H$105:$H$116</c:f>
              <c:numCache>
                <c:formatCode>0.0</c:formatCode>
                <c:ptCount val="12"/>
                <c:pt idx="0">
                  <c:v>70.98650570372304</c:v>
                </c:pt>
                <c:pt idx="1">
                  <c:v>91.596075062627818</c:v>
                </c:pt>
                <c:pt idx="2">
                  <c:v>85.821680432589048</c:v>
                </c:pt>
                <c:pt idx="3">
                  <c:v>84.639363919405426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2003</c:v>
                </c:pt>
                <c:pt idx="1">
                  <c:v>2007</c:v>
                </c:pt>
                <c:pt idx="2">
                  <c:v>2011</c:v>
                </c:pt>
                <c:pt idx="3">
                  <c:v>2015</c:v>
                </c:pt>
              </c:numCache>
            </c:numRef>
          </c:xVal>
          <c:yVal>
            <c:numRef>
              <c:f>Sanitation!$X$105:$X$116</c:f>
              <c:numCache>
                <c:formatCode>0.0</c:formatCode>
                <c:ptCount val="12"/>
                <c:pt idx="0">
                  <c:v>93.242345689574663</c:v>
                </c:pt>
                <c:pt idx="1">
                  <c:v>87.80742387850573</c:v>
                </c:pt>
                <c:pt idx="2">
                  <c:v>90.283043864705164</c:v>
                </c:pt>
                <c:pt idx="3">
                  <c:v>94.411596288878357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2003</c:v>
                </c:pt>
                <c:pt idx="1">
                  <c:v>2007</c:v>
                </c:pt>
                <c:pt idx="2">
                  <c:v>2011</c:v>
                </c:pt>
                <c:pt idx="3">
                  <c:v>2015</c:v>
                </c:pt>
              </c:numCache>
            </c:numRef>
          </c:xVal>
          <c:yVal>
            <c:numRef>
              <c:f>Sanitation!$S$105:$S$116</c:f>
              <c:numCache>
                <c:formatCode>0.0</c:formatCode>
                <c:ptCount val="12"/>
                <c:pt idx="0">
                  <c:v>66.503162368759632</c:v>
                </c:pt>
                <c:pt idx="1">
                  <c:v>65.541379905244327</c:v>
                </c:pt>
                <c:pt idx="2">
                  <c:v>71.819339760485718</c:v>
                </c:pt>
                <c:pt idx="3">
                  <c:v>74.895917626956916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2003</c:v>
                </c:pt>
                <c:pt idx="1">
                  <c:v>2007</c:v>
                </c:pt>
                <c:pt idx="2">
                  <c:v>2011</c:v>
                </c:pt>
                <c:pt idx="3">
                  <c:v>2015</c:v>
                </c:pt>
              </c:numCache>
            </c:numRef>
          </c:xVal>
          <c:yVal>
            <c:numRef>
              <c:f>Sanitation!$N$105:$N$116</c:f>
              <c:numCache>
                <c:formatCode>0.0</c:formatCode>
                <c:ptCount val="12"/>
                <c:pt idx="0">
                  <c:v>29.225998803202071</c:v>
                </c:pt>
                <c:pt idx="1">
                  <c:v>27.042458662725107</c:v>
                </c:pt>
                <c:pt idx="2">
                  <c:v>39.13659032936431</c:v>
                </c:pt>
                <c:pt idx="3">
                  <c:v>45.076335404901954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2003</c:v>
                </c:pt>
                <c:pt idx="1">
                  <c:v>2007</c:v>
                </c:pt>
                <c:pt idx="2">
                  <c:v>2011</c:v>
                </c:pt>
                <c:pt idx="3">
                  <c:v>2015</c:v>
                </c:pt>
              </c:numCache>
            </c:numRef>
          </c:xVal>
          <c:yVal>
            <c:numRef>
              <c:f>Sanitation!$I$105:$I$116</c:f>
              <c:numCache>
                <c:formatCode>0.0</c:formatCode>
                <c:ptCount val="12"/>
                <c:pt idx="0">
                  <c:v>9.4376285951770189</c:v>
                </c:pt>
                <c:pt idx="1">
                  <c:v>5.9483914792565376</c:v>
                </c:pt>
                <c:pt idx="2">
                  <c:v>14.454400125933844</c:v>
                </c:pt>
                <c:pt idx="3">
                  <c:v>17.87945313116029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2003</c:v>
                </c:pt>
                <c:pt idx="1">
                  <c:v>2007</c:v>
                </c:pt>
                <c:pt idx="2">
                  <c:v>2011</c:v>
                </c:pt>
                <c:pt idx="3">
                  <c:v>2015</c:v>
                </c:pt>
              </c:numCache>
            </c:numRef>
          </c:xVal>
          <c:yVal>
            <c:numRef>
              <c:f>Sanitation!$D$105:$D$116</c:f>
              <c:numCache>
                <c:formatCode>0.0</c:formatCode>
                <c:ptCount val="12"/>
                <c:pt idx="0">
                  <c:v>6.1124623056740628</c:v>
                </c:pt>
                <c:pt idx="1">
                  <c:v>2.2612558672705818</c:v>
                </c:pt>
                <c:pt idx="2">
                  <c:v>6.1472500919806965</c:v>
                </c:pt>
                <c:pt idx="3">
                  <c:v>5.9169528103922566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3.0852140121146148</c:v>
                </c:pt>
                <c:pt idx="1">
                  <c:v>4.0003153600006156</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1.3643731089418383</c:v>
                </c:pt>
                <c:pt idx="1">
                  <c:v>1.7690580566017049</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19.326342602758899</c:v>
                </c:pt>
                <c:pt idx="1">
                  <c:v>3.9328843004097962</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76.224070276184648</c:v>
                </c:pt>
                <c:pt idx="1">
                  <c:v>90.297742282987883</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3.3984630452615097</c:v>
                </c:pt>
                <c:pt idx="1">
                  <c:v>12.30491913597697</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1.7652088366950787</c:v>
                </c:pt>
                <c:pt idx="1">
                  <c:v>6.3913456478304944</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29.116489429505862</c:v>
                </c:pt>
                <c:pt idx="1">
                  <c:v>11.567525808011567</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65.71983868853755</c:v>
                </c:pt>
                <c:pt idx="1">
                  <c:v>69.736209408180969</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15.262715033685238</c:v>
                </c:pt>
                <c:pt idx="1">
                  <c:v>30.964225690907988</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7.9286024720154433</c:v>
                </c:pt>
                <c:pt idx="1">
                  <c:v>16.08514840348818</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37.606637703437855</c:v>
                </c:pt>
                <c:pt idx="1">
                  <c:v>15.398806185459847</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39.202044790861464</c:v>
                </c:pt>
                <c:pt idx="1">
                  <c:v>37.551819720143982</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47.720609536517053</c:v>
                </c:pt>
                <c:pt idx="1">
                  <c:v>57.191530217060269</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15.678095252878144</c:v>
                </c:pt>
                <c:pt idx="1">
                  <c:v>18.789664824268147</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22.965222565668228</c:v>
                </c:pt>
                <c:pt idx="1">
                  <c:v>15.617120929106477</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13.636072644936576</c:v>
                </c:pt>
                <c:pt idx="1">
                  <c:v>8.4016840295651036</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76.434451747517329</c:v>
                </c:pt>
                <c:pt idx="1">
                  <c:v>78.461662033234418</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13.804976326076574</c:v>
                </c:pt>
                <c:pt idx="1">
                  <c:v>14.171114754003645</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7.4187426637265617</c:v>
                </c:pt>
                <c:pt idx="1">
                  <c:v>7.3420866568196885</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2.3418292626795392</c:v>
                </c:pt>
                <c:pt idx="1">
                  <c:v>2.5136555942253835E-2</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2003</c:v>
                </c:pt>
                <c:pt idx="1">
                  <c:v>2007</c:v>
                </c:pt>
                <c:pt idx="2">
                  <c:v>2011</c:v>
                </c:pt>
                <c:pt idx="3">
                  <c:v>2015</c:v>
                </c:pt>
              </c:numCache>
            </c:numRef>
          </c:xVal>
          <c:yVal>
            <c:numRef>
              <c:f>Sanitation!$AB$205:$AB$216</c:f>
              <c:numCache>
                <c:formatCode>0.0</c:formatCode>
                <c:ptCount val="12"/>
                <c:pt idx="0">
                  <c:v>0</c:v>
                </c:pt>
                <c:pt idx="1">
                  <c:v>0.56637941733386854</c:v>
                </c:pt>
                <c:pt idx="2">
                  <c:v>0.12211824059860037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2003</c:v>
                </c:pt>
                <c:pt idx="1">
                  <c:v>2007</c:v>
                </c:pt>
                <c:pt idx="2">
                  <c:v>2011</c:v>
                </c:pt>
                <c:pt idx="3">
                  <c:v>2015</c:v>
                </c:pt>
              </c:numCache>
            </c:numRef>
          </c:xVal>
          <c:yVal>
            <c:numRef>
              <c:f>Sanitation!$W$205:$W$216</c:f>
              <c:numCache>
                <c:formatCode>0.0</c:formatCode>
                <c:ptCount val="12"/>
                <c:pt idx="0">
                  <c:v>3.0838645257649957</c:v>
                </c:pt>
                <c:pt idx="1">
                  <c:v>1.710917395922009</c:v>
                </c:pt>
                <c:pt idx="2">
                  <c:v>1.0319110484349832</c:v>
                </c:pt>
                <c:pt idx="3">
                  <c:v>0.27869229053637079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2003</c:v>
                </c:pt>
                <c:pt idx="1">
                  <c:v>2007</c:v>
                </c:pt>
                <c:pt idx="2">
                  <c:v>2011</c:v>
                </c:pt>
                <c:pt idx="3">
                  <c:v>2015</c:v>
                </c:pt>
              </c:numCache>
            </c:numRef>
          </c:xVal>
          <c:yVal>
            <c:numRef>
              <c:f>Sanitation!$R$205:$R$216</c:f>
              <c:numCache>
                <c:formatCode>0.0</c:formatCode>
                <c:ptCount val="12"/>
                <c:pt idx="0">
                  <c:v>6.3590047031610659</c:v>
                </c:pt>
                <c:pt idx="1">
                  <c:v>5.3141899623625619</c:v>
                </c:pt>
                <c:pt idx="2">
                  <c:v>2.5887796296137005</c:v>
                </c:pt>
                <c:pt idx="3">
                  <c:v>4.2342043369452398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2003</c:v>
                </c:pt>
                <c:pt idx="1">
                  <c:v>2007</c:v>
                </c:pt>
                <c:pt idx="2">
                  <c:v>2011</c:v>
                </c:pt>
                <c:pt idx="3">
                  <c:v>2015</c:v>
                </c:pt>
              </c:numCache>
            </c:numRef>
          </c:xVal>
          <c:yVal>
            <c:numRef>
              <c:f>Sanitation!$M$205:$M$216</c:f>
              <c:numCache>
                <c:formatCode>0.0</c:formatCode>
                <c:ptCount val="12"/>
                <c:pt idx="0">
                  <c:v>10.860589496751805</c:v>
                </c:pt>
                <c:pt idx="1">
                  <c:v>15.504786441481444</c:v>
                </c:pt>
                <c:pt idx="2">
                  <c:v>12.251278331362396</c:v>
                </c:pt>
                <c:pt idx="3">
                  <c:v>13.491971327125254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2003</c:v>
                </c:pt>
                <c:pt idx="1">
                  <c:v>2007</c:v>
                </c:pt>
                <c:pt idx="2">
                  <c:v>2011</c:v>
                </c:pt>
                <c:pt idx="3">
                  <c:v>2015</c:v>
                </c:pt>
              </c:numCache>
            </c:numRef>
          </c:xVal>
          <c:yVal>
            <c:numRef>
              <c:f>Sanitation!$H$205:$H$216</c:f>
              <c:numCache>
                <c:formatCode>0.0</c:formatCode>
                <c:ptCount val="12"/>
                <c:pt idx="0">
                  <c:v>44.155505446070848</c:v>
                </c:pt>
                <c:pt idx="1">
                  <c:v>39.884671806744322</c:v>
                </c:pt>
                <c:pt idx="2">
                  <c:v>41.964366761487206</c:v>
                </c:pt>
                <c:pt idx="3">
                  <c:v>37.170576477232899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2003</c:v>
                </c:pt>
                <c:pt idx="1">
                  <c:v>2007</c:v>
                </c:pt>
                <c:pt idx="2">
                  <c:v>2011</c:v>
                </c:pt>
                <c:pt idx="3">
                  <c:v>2015</c:v>
                </c:pt>
              </c:numCache>
            </c:numRef>
          </c:xVal>
          <c:yVal>
            <c:numRef>
              <c:f>Sanitation!$X$205:$X$216</c:f>
              <c:numCache>
                <c:formatCode>0.0</c:formatCode>
                <c:ptCount val="12"/>
                <c:pt idx="0">
                  <c:v>97.47108305066331</c:v>
                </c:pt>
                <c:pt idx="1">
                  <c:v>94.269797022619443</c:v>
                </c:pt>
                <c:pt idx="2">
                  <c:v>93.504706509192246</c:v>
                </c:pt>
                <c:pt idx="3">
                  <c:v>97.707794531436107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2003</c:v>
                </c:pt>
                <c:pt idx="1">
                  <c:v>2007</c:v>
                </c:pt>
                <c:pt idx="2">
                  <c:v>2011</c:v>
                </c:pt>
                <c:pt idx="3">
                  <c:v>2015</c:v>
                </c:pt>
              </c:numCache>
            </c:numRef>
          </c:xVal>
          <c:yVal>
            <c:numRef>
              <c:f>Sanitation!$S$205:$S$216</c:f>
              <c:numCache>
                <c:formatCode>0.0</c:formatCode>
                <c:ptCount val="12"/>
                <c:pt idx="0">
                  <c:v>90.002796500050763</c:v>
                </c:pt>
                <c:pt idx="1">
                  <c:v>84.148161920601083</c:v>
                </c:pt>
                <c:pt idx="2">
                  <c:v>90.244162165519882</c:v>
                </c:pt>
                <c:pt idx="3">
                  <c:v>92.277684218990885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2003</c:v>
                </c:pt>
                <c:pt idx="1">
                  <c:v>2007</c:v>
                </c:pt>
                <c:pt idx="2">
                  <c:v>2011</c:v>
                </c:pt>
                <c:pt idx="3">
                  <c:v>2015</c:v>
                </c:pt>
              </c:numCache>
            </c:numRef>
          </c:xVal>
          <c:yVal>
            <c:numRef>
              <c:f>Sanitation!$N$205:$N$216</c:f>
              <c:numCache>
                <c:formatCode>0.0</c:formatCode>
                <c:ptCount val="12"/>
                <c:pt idx="0">
                  <c:v>80.549998245083088</c:v>
                </c:pt>
                <c:pt idx="1">
                  <c:v>73.129310154184452</c:v>
                </c:pt>
                <c:pt idx="2">
                  <c:v>82.030122743917488</c:v>
                </c:pt>
                <c:pt idx="3">
                  <c:v>84.032821498185811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2003</c:v>
                </c:pt>
                <c:pt idx="1">
                  <c:v>2007</c:v>
                </c:pt>
                <c:pt idx="2">
                  <c:v>2011</c:v>
                </c:pt>
                <c:pt idx="3">
                  <c:v>2015</c:v>
                </c:pt>
              </c:numCache>
            </c:numRef>
          </c:xVal>
          <c:yVal>
            <c:numRef>
              <c:f>Sanitation!$I$205:$I$216</c:f>
              <c:numCache>
                <c:formatCode>0.0</c:formatCode>
                <c:ptCount val="12"/>
                <c:pt idx="0">
                  <c:v>64.986774586825049</c:v>
                </c:pt>
                <c:pt idx="1">
                  <c:v>61.064000594830837</c:v>
                </c:pt>
                <c:pt idx="2">
                  <c:v>68.507462736175029</c:v>
                </c:pt>
                <c:pt idx="3">
                  <c:v>66.586976555555395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2003</c:v>
                </c:pt>
                <c:pt idx="1">
                  <c:v>2007</c:v>
                </c:pt>
                <c:pt idx="2">
                  <c:v>2011</c:v>
                </c:pt>
                <c:pt idx="3">
                  <c:v>2015</c:v>
                </c:pt>
              </c:numCache>
            </c:numRef>
          </c:xVal>
          <c:yVal>
            <c:numRef>
              <c:f>Sanitation!$D$205:$D$216</c:f>
              <c:numCache>
                <c:formatCode>0.0</c:formatCode>
                <c:ptCount val="12"/>
                <c:pt idx="0">
                  <c:v>28.93099289090107</c:v>
                </c:pt>
                <c:pt idx="1">
                  <c:v>26.504121213805114</c:v>
                </c:pt>
                <c:pt idx="2">
                  <c:v>34.080704386996317</c:v>
                </c:pt>
                <c:pt idx="3">
                  <c:v>42.007401883344379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15.086067185982877</c:v>
                </c:pt>
                <c:pt idx="1">
                  <c:v>27.095018082286384</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8.4335758776745635</c:v>
                </c:pt>
                <c:pt idx="1">
                  <c:v>15.146949041579454</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31.911558423104452</c:v>
                </c:pt>
                <c:pt idx="1">
                  <c:v>20.739271143604469</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44.568798513238107</c:v>
                </c:pt>
                <c:pt idx="1">
                  <c:v>37.018761732529697</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45.65389428616875</c:v>
                </c:pt>
                <c:pt idx="1">
                  <c:v>49.212212024169965</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17.183595722670745</c:v>
                </c:pt>
                <c:pt idx="1">
                  <c:v>18.522905203683525</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25.06348106818055</c:v>
                </c:pt>
                <c:pt idx="1">
                  <c:v>18.309598896766033</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12.099028922979954</c:v>
                </c:pt>
                <c:pt idx="1">
                  <c:v>13.955283875380474</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58.115220135281895</c:v>
                </c:pt>
                <c:pt idx="1">
                  <c:v>64.02846462927765</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17.9504865552525</c:v>
                </c:pt>
                <c:pt idx="1">
                  <c:v>19.776955000873173</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17.490286365165673</c:v>
                </c:pt>
                <c:pt idx="1">
                  <c:v>13.390497998107776</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6.4440069442999288</c:v>
                </c:pt>
                <c:pt idx="1">
                  <c:v>2.8040823717414014</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69.229202706912858</c:v>
                </c:pt>
                <c:pt idx="1">
                  <c:v>73.361543637648509</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17.35486581403002</c:v>
                </c:pt>
                <c:pt idx="1">
                  <c:v>18.390790243989983</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10.070680553258001</c:v>
                </c:pt>
                <c:pt idx="1">
                  <c:v>8.2476661183615079</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3.345250925799121</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87.430869951233902</c:v>
                </c:pt>
                <c:pt idx="1">
                  <c:v>87.410797302034879</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8.3184665414656305</c:v>
                </c:pt>
                <c:pt idx="1">
                  <c:v>8.316556762221138</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3.9896868574703035</c:v>
                </c:pt>
                <c:pt idx="1">
                  <c:v>4.189373756607921</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0.2609766498301731</c:v>
                </c:pt>
                <c:pt idx="1">
                  <c:v>8.3272179136063329E-2</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2003</c:v>
                </c:pt>
                <c:pt idx="1">
                  <c:v>2007</c:v>
                </c:pt>
                <c:pt idx="2">
                  <c:v>2011</c:v>
                </c:pt>
                <c:pt idx="3">
                  <c:v>2015</c:v>
                </c:pt>
              </c:numCache>
            </c:numRef>
          </c:xVal>
          <c:yVal>
            <c:numRef>
              <c:f>Sanitation!$AB$305:$AB$316</c:f>
              <c:numCache>
                <c:formatCode>0.0</c:formatCode>
                <c:ptCount val="12"/>
                <c:pt idx="0">
                  <c:v>26.175657389316093</c:v>
                </c:pt>
                <c:pt idx="1">
                  <c:v>34.824597531077167</c:v>
                </c:pt>
                <c:pt idx="2">
                  <c:v>16.696136440436696</c:v>
                </c:pt>
                <c:pt idx="3">
                  <c:v>26.96334381866874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2003</c:v>
                </c:pt>
                <c:pt idx="1">
                  <c:v>2007</c:v>
                </c:pt>
                <c:pt idx="2">
                  <c:v>2011</c:v>
                </c:pt>
                <c:pt idx="3">
                  <c:v>2015</c:v>
                </c:pt>
              </c:numCache>
            </c:numRef>
          </c:xVal>
          <c:yVal>
            <c:numRef>
              <c:f>Sanitation!$W$305:$W$316</c:f>
              <c:numCache>
                <c:formatCode>0.0</c:formatCode>
                <c:ptCount val="12"/>
                <c:pt idx="0">
                  <c:v>45.51882684917112</c:v>
                </c:pt>
                <c:pt idx="1">
                  <c:v>65.564868738717223</c:v>
                </c:pt>
                <c:pt idx="2">
                  <c:v>49.017941714622609</c:v>
                </c:pt>
                <c:pt idx="3">
                  <c:v>57.059040515238266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2003</c:v>
                </c:pt>
                <c:pt idx="1">
                  <c:v>2007</c:v>
                </c:pt>
                <c:pt idx="2">
                  <c:v>2011</c:v>
                </c:pt>
                <c:pt idx="3">
                  <c:v>2015</c:v>
                </c:pt>
              </c:numCache>
            </c:numRef>
          </c:xVal>
          <c:yVal>
            <c:numRef>
              <c:f>Sanitation!$R$305:$R$316</c:f>
              <c:numCache>
                <c:formatCode>0.0</c:formatCode>
                <c:ptCount val="12"/>
                <c:pt idx="0">
                  <c:v>55.369081993722304</c:v>
                </c:pt>
                <c:pt idx="1">
                  <c:v>79.314091834438372</c:v>
                </c:pt>
                <c:pt idx="2">
                  <c:v>75.328415238820426</c:v>
                </c:pt>
                <c:pt idx="3">
                  <c:v>67.55918222656328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2003</c:v>
                </c:pt>
                <c:pt idx="1">
                  <c:v>2007</c:v>
                </c:pt>
                <c:pt idx="2">
                  <c:v>2011</c:v>
                </c:pt>
                <c:pt idx="3">
                  <c:v>2015</c:v>
                </c:pt>
              </c:numCache>
            </c:numRef>
          </c:xVal>
          <c:yVal>
            <c:numRef>
              <c:f>Sanitation!$M$305:$M$316</c:f>
              <c:numCache>
                <c:formatCode>0.0</c:formatCode>
                <c:ptCount val="12"/>
                <c:pt idx="0">
                  <c:v>70.831620588519371</c:v>
                </c:pt>
                <c:pt idx="1">
                  <c:v>90.3112622783663</c:v>
                </c:pt>
                <c:pt idx="2">
                  <c:v>83.811362840230146</c:v>
                </c:pt>
                <c:pt idx="3">
                  <c:v>78.368064444862114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2003</c:v>
                </c:pt>
                <c:pt idx="1">
                  <c:v>2007</c:v>
                </c:pt>
                <c:pt idx="2">
                  <c:v>2011</c:v>
                </c:pt>
                <c:pt idx="3">
                  <c:v>2015</c:v>
                </c:pt>
              </c:numCache>
            </c:numRef>
          </c:xVal>
          <c:yVal>
            <c:numRef>
              <c:f>Sanitation!$H$305:$H$316</c:f>
              <c:numCache>
                <c:formatCode>0.0</c:formatCode>
                <c:ptCount val="12"/>
                <c:pt idx="0">
                  <c:v>75.011144260654177</c:v>
                </c:pt>
                <c:pt idx="1">
                  <c:v>93.924943119987077</c:v>
                </c:pt>
                <c:pt idx="2">
                  <c:v>88.692962947903538</c:v>
                </c:pt>
                <c:pt idx="3">
                  <c:v>89.86724177980733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2003</c:v>
                </c:pt>
                <c:pt idx="1">
                  <c:v>2007</c:v>
                </c:pt>
                <c:pt idx="2">
                  <c:v>2011</c:v>
                </c:pt>
                <c:pt idx="3">
                  <c:v>2015</c:v>
                </c:pt>
              </c:numCache>
            </c:numRef>
          </c:xVal>
          <c:yVal>
            <c:numRef>
              <c:f>Sanitation!$X$305:$X$316</c:f>
              <c:numCache>
                <c:formatCode>0.0</c:formatCode>
                <c:ptCount val="12"/>
                <c:pt idx="0">
                  <c:v>38.892506127525969</c:v>
                </c:pt>
                <c:pt idx="1">
                  <c:v>42.698760604419974</c:v>
                </c:pt>
                <c:pt idx="2">
                  <c:v>61.236961887903661</c:v>
                </c:pt>
                <c:pt idx="3">
                  <c:v>57.241923737307523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2003</c:v>
                </c:pt>
                <c:pt idx="1">
                  <c:v>2007</c:v>
                </c:pt>
                <c:pt idx="2">
                  <c:v>2011</c:v>
                </c:pt>
                <c:pt idx="3">
                  <c:v>2015</c:v>
                </c:pt>
              </c:numCache>
            </c:numRef>
          </c:xVal>
          <c:yVal>
            <c:numRef>
              <c:f>Sanitation!$S$305:$S$316</c:f>
              <c:numCache>
                <c:formatCode>0.0</c:formatCode>
                <c:ptCount val="12"/>
                <c:pt idx="0">
                  <c:v>18.505889525476348</c:v>
                </c:pt>
                <c:pt idx="1">
                  <c:v>12.417293663379844</c:v>
                </c:pt>
                <c:pt idx="2">
                  <c:v>27.634542776526587</c:v>
                </c:pt>
                <c:pt idx="3">
                  <c:v>26.142672497431708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2003</c:v>
                </c:pt>
                <c:pt idx="1">
                  <c:v>2007</c:v>
                </c:pt>
                <c:pt idx="2">
                  <c:v>2011</c:v>
                </c:pt>
                <c:pt idx="3">
                  <c:v>2015</c:v>
                </c:pt>
              </c:numCache>
            </c:numRef>
          </c:xVal>
          <c:yVal>
            <c:numRef>
              <c:f>Sanitation!$N$305:$N$316</c:f>
              <c:numCache>
                <c:formatCode>0.0</c:formatCode>
                <c:ptCount val="12"/>
                <c:pt idx="0">
                  <c:v>8.331018104001874</c:v>
                </c:pt>
                <c:pt idx="1">
                  <c:v>4.2356381867074937</c:v>
                </c:pt>
                <c:pt idx="2">
                  <c:v>12.109403646381951</c:v>
                </c:pt>
                <c:pt idx="3">
                  <c:v>13.594582473159585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2003</c:v>
                </c:pt>
                <c:pt idx="1">
                  <c:v>2007</c:v>
                </c:pt>
                <c:pt idx="2">
                  <c:v>2011</c:v>
                </c:pt>
                <c:pt idx="3">
                  <c:v>2015</c:v>
                </c:pt>
              </c:numCache>
            </c:numRef>
          </c:xVal>
          <c:yVal>
            <c:numRef>
              <c:f>Sanitation!$I$305:$I$316</c:f>
              <c:numCache>
                <c:formatCode>0.0</c:formatCode>
                <c:ptCount val="12"/>
                <c:pt idx="0">
                  <c:v>6.5556325967325932</c:v>
                </c:pt>
                <c:pt idx="1">
                  <c:v>2.5145851338367677</c:v>
                </c:pt>
                <c:pt idx="2">
                  <c:v>8.1833021238565653</c:v>
                </c:pt>
                <c:pt idx="3">
                  <c:v>6.6983022623097286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2003</c:v>
                </c:pt>
                <c:pt idx="1">
                  <c:v>2007</c:v>
                </c:pt>
                <c:pt idx="2">
                  <c:v>2011</c:v>
                </c:pt>
                <c:pt idx="3">
                  <c:v>2015</c:v>
                </c:pt>
              </c:numCache>
            </c:numRef>
          </c:xVal>
          <c:yVal>
            <c:numRef>
              <c:f>Sanitation!$D$305:$D$316</c:f>
              <c:numCache>
                <c:formatCode>0.0</c:formatCode>
                <c:ptCount val="12"/>
                <c:pt idx="0">
                  <c:v>4.7389191896178158</c:v>
                </c:pt>
                <c:pt idx="1">
                  <c:v>2.0800584598101244</c:v>
                </c:pt>
                <c:pt idx="2">
                  <c:v>4.6606916093010629</c:v>
                </c:pt>
                <c:pt idx="3">
                  <c:v>4.1299656397952242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2.6592532129209685</c:v>
                </c:pt>
                <c:pt idx="1">
                  <c:v>2.872969277620149</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1.0924010117054597</c:v>
                </c:pt>
                <c:pt idx="1">
                  <c:v>1.1801939470155403</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17.24153522536065</c:v>
                </c:pt>
                <c:pt idx="1">
                  <c:v>1.2055012712010011</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79.006810550012915</c:v>
                </c:pt>
                <c:pt idx="1">
                  <c:v>94.741335504163317</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3.4529316726434716</c:v>
                </c:pt>
                <c:pt idx="1">
                  <c:v>5.2187776356527653</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1.3156786591901846</c:v>
                </c:pt>
                <c:pt idx="1">
                  <c:v>1.9885230908814211</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17.622698556350315</c:v>
                </c:pt>
                <c:pt idx="1">
                  <c:v>8.7402353092929843</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77.608691111816029</c:v>
                </c:pt>
                <c:pt idx="1">
                  <c:v>84.05246396417283</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3.1582161173367074</c:v>
                </c:pt>
                <c:pt idx="1">
                  <c:v>9.3415498955278924</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1.6765527717963942</c:v>
                </c:pt>
                <c:pt idx="1">
                  <c:v>4.9590024204641443</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32.289463108061682</c:v>
                </c:pt>
                <c:pt idx="1">
                  <c:v>9.7898300400408971</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62.875768002805216</c:v>
                </c:pt>
                <c:pt idx="1">
                  <c:v>75.909617643967067</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8.4538978847653947</c:v>
                </c:pt>
                <c:pt idx="1">
                  <c:v>17.969375710443284</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5.0956821251356965</c:v>
                </c:pt>
                <c:pt idx="1">
                  <c:v>10.831243511062883</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35.774993330482971</c:v>
                </c:pt>
                <c:pt idx="1">
                  <c:v>13.294468529235132</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50.675426659615937</c:v>
                </c:pt>
                <c:pt idx="1">
                  <c:v>57.9049122492587</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25.131288678349655</c:v>
                </c:pt>
                <c:pt idx="1">
                  <c:v>46.086636748887649</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10.16895858837389</c:v>
                </c:pt>
                <c:pt idx="1">
                  <c:v>18.648192162967298</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35.381738577885358</c:v>
                </c:pt>
                <c:pt idx="1">
                  <c:v>12.253317653787008</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29.318014155391097</c:v>
                </c:pt>
                <c:pt idx="1">
                  <c:v>23.011853434358045</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2.6592532129209685</c:v>
                </c:pt>
                <c:pt idx="1">
                  <c:v>2.872969277620149</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1.0924010117054597</c:v>
                </c:pt>
                <c:pt idx="1">
                  <c:v>1.1801939470155403</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17.24153522536065</c:v>
                </c:pt>
                <c:pt idx="1">
                  <c:v>1.2055012712010011</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79.006810550012915</c:v>
                </c:pt>
                <c:pt idx="1">
                  <c:v>94.741335504163317</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3.4529316726434716</c:v>
                </c:pt>
                <c:pt idx="1">
                  <c:v>5.2187776356527653</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1.3156786591901846</c:v>
                </c:pt>
                <c:pt idx="1">
                  <c:v>1.9885230908814211</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17.622698556350315</c:v>
                </c:pt>
                <c:pt idx="1">
                  <c:v>8.7402353092929843</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77.608691111816029</c:v>
                </c:pt>
                <c:pt idx="1">
                  <c:v>84.05246396417283</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3.1582161173367074</c:v>
                </c:pt>
                <c:pt idx="1">
                  <c:v>9.3415498955278924</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1.6765527717963942</c:v>
                </c:pt>
                <c:pt idx="1">
                  <c:v>4.9590024204641443</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32.289463108061682</c:v>
                </c:pt>
                <c:pt idx="1">
                  <c:v>9.7898300400408971</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62.875768002805216</c:v>
                </c:pt>
                <c:pt idx="1">
                  <c:v>75.909617643967067</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8.4538978847653947</c:v>
                </c:pt>
                <c:pt idx="1">
                  <c:v>17.969375710443284</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5.0956821251356965</c:v>
                </c:pt>
                <c:pt idx="1">
                  <c:v>10.831243511062883</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35.774993330482971</c:v>
                </c:pt>
                <c:pt idx="1">
                  <c:v>13.294468529235132</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50.675426659615937</c:v>
                </c:pt>
                <c:pt idx="1">
                  <c:v>57.9049122492587</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25.131288678349655</c:v>
                </c:pt>
                <c:pt idx="1">
                  <c:v>46.086636748887649</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10.16895858837389</c:v>
                </c:pt>
                <c:pt idx="1">
                  <c:v>18.648192162967298</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35.381738577885358</c:v>
                </c:pt>
                <c:pt idx="1">
                  <c:v>12.253317653787008</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29.318014155391097</c:v>
                </c:pt>
                <c:pt idx="1">
                  <c:v>23.011853434358045</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3.0852140121146148</c:v>
                </c:pt>
                <c:pt idx="1">
                  <c:v>4.0003153600006156</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1.3643731089418383</c:v>
                </c:pt>
                <c:pt idx="1">
                  <c:v>1.7690580566017049</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19.326342602758899</c:v>
                </c:pt>
                <c:pt idx="1">
                  <c:v>3.9328843004097962</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76.224070276184648</c:v>
                </c:pt>
                <c:pt idx="1">
                  <c:v>90.297742282987883</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3.3984630452615097</c:v>
                </c:pt>
                <c:pt idx="1">
                  <c:v>12.30491913597697</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1.7652088366950787</c:v>
                </c:pt>
                <c:pt idx="1">
                  <c:v>6.3913456478304944</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29.116489429505862</c:v>
                </c:pt>
                <c:pt idx="1">
                  <c:v>11.567525808011567</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65.71983868853755</c:v>
                </c:pt>
                <c:pt idx="1">
                  <c:v>69.736209408180969</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15.262715033685238</c:v>
                </c:pt>
                <c:pt idx="1">
                  <c:v>30.964225690907988</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7.9286024720154433</c:v>
                </c:pt>
                <c:pt idx="1">
                  <c:v>16.08514840348818</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37.606637703437855</c:v>
                </c:pt>
                <c:pt idx="1">
                  <c:v>15.398806185459847</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39.202044790861464</c:v>
                </c:pt>
                <c:pt idx="1">
                  <c:v>37.551819720143982</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47.720609536517053</c:v>
                </c:pt>
                <c:pt idx="1">
                  <c:v>57.191530217060269</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15.678095252878144</c:v>
                </c:pt>
                <c:pt idx="1">
                  <c:v>18.789664824268147</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22.965222565668228</c:v>
                </c:pt>
                <c:pt idx="1">
                  <c:v>15.617120929106477</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13.636072644936576</c:v>
                </c:pt>
                <c:pt idx="1">
                  <c:v>8.4016840295651036</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76.434451747517329</c:v>
                </c:pt>
                <c:pt idx="1">
                  <c:v>78.461662033234418</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13.804976326076574</c:v>
                </c:pt>
                <c:pt idx="1">
                  <c:v>14.171114754003645</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7.4187426637265617</c:v>
                </c:pt>
                <c:pt idx="1">
                  <c:v>7.3420866568196885</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2.3418292626795392</c:v>
                </c:pt>
                <c:pt idx="1">
                  <c:v>2.5136555942253835E-2</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15.086067185982877</c:v>
                </c:pt>
                <c:pt idx="1">
                  <c:v>27.095018082286384</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8.4335758776745635</c:v>
                </c:pt>
                <c:pt idx="1">
                  <c:v>15.146949041579454</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31.911558423104452</c:v>
                </c:pt>
                <c:pt idx="1">
                  <c:v>20.739271143604469</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44.568798513238107</c:v>
                </c:pt>
                <c:pt idx="1">
                  <c:v>37.018761732529697</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45.65389428616875</c:v>
                </c:pt>
                <c:pt idx="1">
                  <c:v>49.212212024169965</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17.183595722670745</c:v>
                </c:pt>
                <c:pt idx="1">
                  <c:v>18.522905203683525</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25.06348106818055</c:v>
                </c:pt>
                <c:pt idx="1">
                  <c:v>18.309598896766033</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12.099028922979954</c:v>
                </c:pt>
                <c:pt idx="1">
                  <c:v>13.955283875380474</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58.115220135281895</c:v>
                </c:pt>
                <c:pt idx="1">
                  <c:v>64.02846462927765</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17.9504865552525</c:v>
                </c:pt>
                <c:pt idx="1">
                  <c:v>19.776955000873173</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17.490286365165673</c:v>
                </c:pt>
                <c:pt idx="1">
                  <c:v>13.390497998107776</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6.4440069442999288</c:v>
                </c:pt>
                <c:pt idx="1">
                  <c:v>2.8040823717414014</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69.229202706912858</c:v>
                </c:pt>
                <c:pt idx="1">
                  <c:v>73.361543637648509</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17.35486581403002</c:v>
                </c:pt>
                <c:pt idx="1">
                  <c:v>18.390790243989983</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10.070680553258001</c:v>
                </c:pt>
                <c:pt idx="1">
                  <c:v>8.2476661183615079</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3.345250925799121</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87.430869951233902</c:v>
                </c:pt>
                <c:pt idx="1">
                  <c:v>87.410797302034879</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8.3184665414656305</c:v>
                </c:pt>
                <c:pt idx="1">
                  <c:v>8.316556762221138</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3.9896868574703035</c:v>
                </c:pt>
                <c:pt idx="1">
                  <c:v>4.189373756607921</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0.2609766498301731</c:v>
                </c:pt>
                <c:pt idx="1">
                  <c:v>8.3272179136063329E-2</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29.198255207735212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13.214984160421103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57.586760631843681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31.923124503802043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26.320415126170367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41.75646037002759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39.085500460564006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33.124868995685262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27.789630543750732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46.091071267357734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31.50492546714862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22.404003265493646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65.304734277580408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22.232552765520328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12.462712956899264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30.001456872659183</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19.446827602822026</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50.551715524518784</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40.116091306261978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31.633479621475608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28.250429072262413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54.188645540037506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30.083598366718252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15.727756093244242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69.441997510367429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23.50669258018895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7.0513099094436207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77.652332373757872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20.512854562665197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1.83481306357693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47.718895414805232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29.437003535773474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22.844101049421294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64.755405366361813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26.401921336775779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8.8426732968624098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73.963656782714082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22.43499239665034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3.601350820635576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73.541273000427964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24.894453565595789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1.5642734339762487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78.755914770443596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19.423564920673702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1.8205203088827036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'WHS03'!$M$18:$Q$18</c:f>
              <c:numCache>
                <c:formatCode>###0.0</c:formatCode>
                <c:ptCount val="5"/>
                <c:pt idx="0">
                  <c:v>24.246281015902177</c:v>
                </c:pt>
                <c:pt idx="1">
                  <c:v>23.978555310389869</c:v>
                </c:pt>
                <c:pt idx="2">
                  <c:v>26.224317658583395</c:v>
                </c:pt>
                <c:pt idx="3">
                  <c:v>36.75420922166353</c:v>
                </c:pt>
                <c:pt idx="4">
                  <c:v>40.519418329142447</c:v>
                </c:pt>
              </c:numCache>
            </c:numRef>
          </c:val>
          <c:extLst>
            <c:ext xmlns:c16="http://schemas.microsoft.com/office/drawing/2014/chart" uri="{C3380CC4-5D6E-409C-BE32-E72D297353CC}">
              <c16:uniqueId val="{00000000-895A-42AB-BF8E-1EA91297DE7E}"/>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'WHS03'!$M$19:$Q$19</c:f>
              <c:numCache>
                <c:formatCode>###0.0</c:formatCode>
                <c:ptCount val="5"/>
                <c:pt idx="0">
                  <c:v>11.539866774361904</c:v>
                </c:pt>
                <c:pt idx="1">
                  <c:v>12.058236387528643</c:v>
                </c:pt>
                <c:pt idx="2">
                  <c:v>11.690836783238451</c:v>
                </c:pt>
                <c:pt idx="3">
                  <c:v>18.265521458366241</c:v>
                </c:pt>
                <c:pt idx="4">
                  <c:v>24.687612393499546</c:v>
                </c:pt>
              </c:numCache>
            </c:numRef>
          </c:val>
          <c:extLst>
            <c:ext xmlns:c16="http://schemas.microsoft.com/office/drawing/2014/chart" uri="{C3380CC4-5D6E-409C-BE32-E72D297353CC}">
              <c16:uniqueId val="{00000001-895A-42AB-BF8E-1EA91297DE7E}"/>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'WHS03'!$M$20:$Q$20</c:f>
              <c:numCache>
                <c:formatCode>###0.0</c:formatCode>
                <c:ptCount val="5"/>
                <c:pt idx="0">
                  <c:v>60.155034804481048</c:v>
                </c:pt>
                <c:pt idx="1">
                  <c:v>61.661978979362175</c:v>
                </c:pt>
                <c:pt idx="2">
                  <c:v>60.618055953357917</c:v>
                </c:pt>
                <c:pt idx="3">
                  <c:v>43.230540256980525</c:v>
                </c:pt>
                <c:pt idx="4">
                  <c:v>32.987850543308085</c:v>
                </c:pt>
              </c:numCache>
            </c:numRef>
          </c:val>
          <c:extLst>
            <c:ext xmlns:c16="http://schemas.microsoft.com/office/drawing/2014/chart" uri="{C3380CC4-5D6E-409C-BE32-E72D297353CC}">
              <c16:uniqueId val="{00000002-895A-42AB-BF8E-1EA91297DE7E}"/>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'WHS03'!$M$21:$Q$21</c:f>
              <c:numCache>
                <c:formatCode>###0.0</c:formatCode>
                <c:ptCount val="5"/>
                <c:pt idx="0">
                  <c:v>4.0588174052548593</c:v>
                </c:pt>
                <c:pt idx="1">
                  <c:v>2.3012293227193155</c:v>
                </c:pt>
                <c:pt idx="2">
                  <c:v>1.4667896048202291</c:v>
                </c:pt>
                <c:pt idx="3">
                  <c:v>1.7497290629897106</c:v>
                </c:pt>
                <c:pt idx="4">
                  <c:v>1.8051187340499291</c:v>
                </c:pt>
              </c:numCache>
            </c:numRef>
          </c:val>
          <c:extLst>
            <c:ext xmlns:c16="http://schemas.microsoft.com/office/drawing/2014/chart" uri="{C3380CC4-5D6E-409C-BE32-E72D297353CC}">
              <c16:uniqueId val="{00000003-895A-42AB-BF8E-1EA91297DE7E}"/>
            </c:ext>
          </c:extLst>
        </c:ser>
        <c:dLbls>
          <c:showLegendKey val="0"/>
          <c:showVal val="0"/>
          <c:showCatName val="0"/>
          <c:showSerName val="0"/>
          <c:showPercent val="0"/>
          <c:showBubbleSize val="0"/>
        </c:dLbls>
        <c:gapWidth val="50"/>
        <c:overlap val="100"/>
        <c:axId val="215820160"/>
        <c:axId val="215821696"/>
      </c:barChart>
      <c:catAx>
        <c:axId val="215820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821696"/>
        <c:crosses val="autoZero"/>
        <c:auto val="1"/>
        <c:lblAlgn val="ctr"/>
        <c:lblOffset val="100"/>
        <c:tickLblSkip val="1"/>
        <c:tickMarkSkip val="1"/>
        <c:noMultiLvlLbl val="0"/>
      </c:catAx>
      <c:valAx>
        <c:axId val="215821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8201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'WHS03'!$C$18:$G$18</c:f>
              <c:numCache>
                <c:formatCode>###0.0</c:formatCode>
                <c:ptCount val="5"/>
                <c:pt idx="0">
                  <c:v>27.339343006036778</c:v>
                </c:pt>
                <c:pt idx="1">
                  <c:v>26.130863566719611</c:v>
                </c:pt>
                <c:pt idx="2">
                  <c:v>43.643694478831641</c:v>
                </c:pt>
                <c:pt idx="3">
                  <c:v>52.09846025857906</c:v>
                </c:pt>
                <c:pt idx="4">
                  <c:v>52.846740864739878</c:v>
                </c:pt>
              </c:numCache>
            </c:numRef>
          </c:val>
          <c:extLst>
            <c:ext xmlns:c16="http://schemas.microsoft.com/office/drawing/2014/chart" uri="{C3380CC4-5D6E-409C-BE32-E72D297353CC}">
              <c16:uniqueId val="{00000000-1E73-4817-B4BA-DD035342E870}"/>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'WHS03'!$C$19:$G$19</c:f>
              <c:numCache>
                <c:formatCode>###0.0</c:formatCode>
                <c:ptCount val="5"/>
                <c:pt idx="0">
                  <c:v>13.20175834243255</c:v>
                </c:pt>
                <c:pt idx="1">
                  <c:v>13.963933460194834</c:v>
                </c:pt>
                <c:pt idx="2">
                  <c:v>21.59281193715713</c:v>
                </c:pt>
                <c:pt idx="3">
                  <c:v>31.962137232791555</c:v>
                </c:pt>
                <c:pt idx="4">
                  <c:v>39.152337099135259</c:v>
                </c:pt>
              </c:numCache>
            </c:numRef>
          </c:val>
          <c:extLst>
            <c:ext xmlns:c16="http://schemas.microsoft.com/office/drawing/2014/chart" uri="{C3380CC4-5D6E-409C-BE32-E72D297353CC}">
              <c16:uniqueId val="{00000001-1E73-4817-B4BA-DD035342E870}"/>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'WHS03'!$C$20:$G$20</c:f>
              <c:numCache>
                <c:formatCode>###0.0</c:formatCode>
                <c:ptCount val="5"/>
                <c:pt idx="0">
                  <c:v>56.404542839630992</c:v>
                </c:pt>
                <c:pt idx="1">
                  <c:v>58.263406644017316</c:v>
                </c:pt>
                <c:pt idx="2">
                  <c:v>32.277992210925973</c:v>
                </c:pt>
                <c:pt idx="3">
                  <c:v>7.0144332528415134</c:v>
                </c:pt>
                <c:pt idx="4">
                  <c:v>2.9201691033474413</c:v>
                </c:pt>
              </c:numCache>
            </c:numRef>
          </c:val>
          <c:extLst>
            <c:ext xmlns:c16="http://schemas.microsoft.com/office/drawing/2014/chart" uri="{C3380CC4-5D6E-409C-BE32-E72D297353CC}">
              <c16:uniqueId val="{00000002-1E73-4817-B4BA-DD035342E870}"/>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'WHS03'!$C$21:$G$21</c:f>
              <c:numCache>
                <c:formatCode>###0.0</c:formatCode>
                <c:ptCount val="5"/>
                <c:pt idx="0">
                  <c:v>3.0543558118996761</c:v>
                </c:pt>
                <c:pt idx="1">
                  <c:v>1.6417963290682371</c:v>
                </c:pt>
                <c:pt idx="2">
                  <c:v>2.4855013730852598</c:v>
                </c:pt>
                <c:pt idx="3">
                  <c:v>8.9249692557878717</c:v>
                </c:pt>
                <c:pt idx="4">
                  <c:v>5.080752932777421</c:v>
                </c:pt>
              </c:numCache>
            </c:numRef>
          </c:val>
          <c:extLst>
            <c:ext xmlns:c16="http://schemas.microsoft.com/office/drawing/2014/chart" uri="{C3380CC4-5D6E-409C-BE32-E72D297353CC}">
              <c16:uniqueId val="{00000003-1E73-4817-B4BA-DD035342E870}"/>
            </c:ext>
          </c:extLst>
        </c:ser>
        <c:dLbls>
          <c:showLegendKey val="0"/>
          <c:showVal val="0"/>
          <c:showCatName val="0"/>
          <c:showSerName val="0"/>
          <c:showPercent val="0"/>
          <c:showBubbleSize val="0"/>
        </c:dLbls>
        <c:gapWidth val="50"/>
        <c:overlap val="100"/>
        <c:axId val="217495040"/>
        <c:axId val="217496576"/>
      </c:barChart>
      <c:catAx>
        <c:axId val="217495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96576"/>
        <c:crosses val="autoZero"/>
        <c:auto val="1"/>
        <c:lblAlgn val="ctr"/>
        <c:lblOffset val="100"/>
        <c:tickLblSkip val="1"/>
        <c:tickMarkSkip val="1"/>
        <c:noMultiLvlLbl val="0"/>
      </c:catAx>
      <c:valAx>
        <c:axId val="217496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950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CFB-49AC-A8FD-8FB44837455C}"/>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CFB-49AC-A8FD-8FB44837455C}"/>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CFB-49AC-A8FD-8FB44837455C}"/>
            </c:ext>
          </c:extLst>
        </c:ser>
        <c:dLbls>
          <c:showLegendKey val="0"/>
          <c:showVal val="0"/>
          <c:showCatName val="0"/>
          <c:showSerName val="0"/>
          <c:showPercent val="0"/>
          <c:showBubbleSize val="0"/>
        </c:dLbls>
        <c:gapWidth val="50"/>
        <c:overlap val="100"/>
        <c:axId val="219273856"/>
        <c:axId val="219414912"/>
      </c:barChart>
      <c:catAx>
        <c:axId val="219273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14912"/>
        <c:crosses val="autoZero"/>
        <c:auto val="1"/>
        <c:lblAlgn val="ctr"/>
        <c:lblOffset val="100"/>
        <c:tickLblSkip val="1"/>
        <c:tickMarkSkip val="1"/>
        <c:noMultiLvlLbl val="0"/>
      </c:catAx>
      <c:valAx>
        <c:axId val="2194149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273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73D-44C3-BEBE-D4E8A3D0BE58}"/>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73D-44C3-BEBE-D4E8A3D0BE58}"/>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73D-44C3-BEBE-D4E8A3D0BE58}"/>
            </c:ext>
          </c:extLst>
        </c:ser>
        <c:dLbls>
          <c:showLegendKey val="0"/>
          <c:showVal val="0"/>
          <c:showCatName val="0"/>
          <c:showSerName val="0"/>
          <c:showPercent val="0"/>
          <c:showBubbleSize val="0"/>
        </c:dLbls>
        <c:gapWidth val="50"/>
        <c:overlap val="100"/>
        <c:axId val="219524480"/>
        <c:axId val="219534464"/>
      </c:barChart>
      <c:catAx>
        <c:axId val="219524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34464"/>
        <c:crosses val="autoZero"/>
        <c:auto val="1"/>
        <c:lblAlgn val="ctr"/>
        <c:lblOffset val="100"/>
        <c:tickLblSkip val="1"/>
        <c:tickMarkSkip val="1"/>
        <c:noMultiLvlLbl val="0"/>
      </c:catAx>
      <c:valAx>
        <c:axId val="2195344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24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'WHS03'!$H$18:$L$18</c:f>
              <c:numCache>
                <c:formatCode>###0.0</c:formatCode>
                <c:ptCount val="5"/>
                <c:pt idx="0">
                  <c:v>51.741290538756559</c:v>
                </c:pt>
                <c:pt idx="1">
                  <c:v>50.406127105871974</c:v>
                </c:pt>
                <c:pt idx="2">
                  <c:v>52.744588451999405</c:v>
                </c:pt>
                <c:pt idx="3">
                  <c:v>51.482274438187225</c:v>
                </c:pt>
                <c:pt idx="4">
                  <c:v>56.831264860713652</c:v>
                </c:pt>
              </c:numCache>
            </c:numRef>
          </c:val>
          <c:extLst>
            <c:ext xmlns:c16="http://schemas.microsoft.com/office/drawing/2014/chart" uri="{C3380CC4-5D6E-409C-BE32-E72D297353CC}">
              <c16:uniqueId val="{00000000-8688-4DFA-8962-5960483BFA03}"/>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'WHS03'!$H$19:$L$19</c:f>
              <c:numCache>
                <c:formatCode>###0.0</c:formatCode>
                <c:ptCount val="5"/>
                <c:pt idx="0">
                  <c:v>23.942392492355161</c:v>
                </c:pt>
                <c:pt idx="1">
                  <c:v>34.100442894469637</c:v>
                </c:pt>
                <c:pt idx="2">
                  <c:v>35.15979138897476</c:v>
                </c:pt>
                <c:pt idx="3">
                  <c:v>39.884221449020387</c:v>
                </c:pt>
                <c:pt idx="4">
                  <c:v>37.652617668291889</c:v>
                </c:pt>
              </c:numCache>
            </c:numRef>
          </c:val>
          <c:extLst>
            <c:ext xmlns:c16="http://schemas.microsoft.com/office/drawing/2014/chart" uri="{C3380CC4-5D6E-409C-BE32-E72D297353CC}">
              <c16:uniqueId val="{00000001-8688-4DFA-8962-5960483BFA03}"/>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'WHS03'!$H$20:$L$20</c:f>
              <c:numCache>
                <c:formatCode>###0.0</c:formatCode>
                <c:ptCount val="5"/>
                <c:pt idx="0">
                  <c:v>20.517911347559419</c:v>
                </c:pt>
                <c:pt idx="1">
                  <c:v>6.2295740624801965</c:v>
                </c:pt>
                <c:pt idx="2">
                  <c:v>1.196069838507281</c:v>
                </c:pt>
                <c:pt idx="3">
                  <c:v>3.6233936850378612</c:v>
                </c:pt>
                <c:pt idx="4">
                  <c:v>1.3139377929078133</c:v>
                </c:pt>
              </c:numCache>
            </c:numRef>
          </c:val>
          <c:extLst>
            <c:ext xmlns:c16="http://schemas.microsoft.com/office/drawing/2014/chart" uri="{C3380CC4-5D6E-409C-BE32-E72D297353CC}">
              <c16:uniqueId val="{00000002-8688-4DFA-8962-5960483BFA03}"/>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'WHS03'!$H$21:$L$21</c:f>
              <c:numCache>
                <c:formatCode>###0.0</c:formatCode>
                <c:ptCount val="5"/>
                <c:pt idx="0">
                  <c:v>3.7984056213288597</c:v>
                </c:pt>
                <c:pt idx="1">
                  <c:v>9.2638559371781923</c:v>
                </c:pt>
                <c:pt idx="2">
                  <c:v>10.899550320518554</c:v>
                </c:pt>
                <c:pt idx="3">
                  <c:v>5.0101104277545261</c:v>
                </c:pt>
                <c:pt idx="4">
                  <c:v>4.2021796780866456</c:v>
                </c:pt>
              </c:numCache>
            </c:numRef>
          </c:val>
          <c:extLst>
            <c:ext xmlns:c16="http://schemas.microsoft.com/office/drawing/2014/chart" uri="{C3380CC4-5D6E-409C-BE32-E72D297353CC}">
              <c16:uniqueId val="{00000003-8688-4DFA-8962-5960483BFA03}"/>
            </c:ext>
          </c:extLst>
        </c:ser>
        <c:dLbls>
          <c:showLegendKey val="0"/>
          <c:showVal val="0"/>
          <c:showCatName val="0"/>
          <c:showSerName val="0"/>
          <c:showPercent val="0"/>
          <c:showBubbleSize val="0"/>
        </c:dLbls>
        <c:gapWidth val="50"/>
        <c:overlap val="100"/>
        <c:axId val="220865664"/>
        <c:axId val="220867200"/>
      </c:barChart>
      <c:catAx>
        <c:axId val="220865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67200"/>
        <c:crosses val="autoZero"/>
        <c:auto val="1"/>
        <c:lblAlgn val="ctr"/>
        <c:lblOffset val="100"/>
        <c:tickLblSkip val="1"/>
        <c:tickMarkSkip val="1"/>
        <c:noMultiLvlLbl val="0"/>
      </c:catAx>
      <c:valAx>
        <c:axId val="2208672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656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'WHS03'!$H$124:$L$124</c:f>
              <c:numCache>
                <c:formatCode>###0.0</c:formatCode>
                <c:ptCount val="5"/>
                <c:pt idx="0">
                  <c:v>16.263410324137848</c:v>
                </c:pt>
                <c:pt idx="1">
                  <c:v>44.893192035042624</c:v>
                </c:pt>
                <c:pt idx="2">
                  <c:v>59.158243689721985</c:v>
                </c:pt>
                <c:pt idx="3">
                  <c:v>72.820736504380079</c:v>
                </c:pt>
                <c:pt idx="4">
                  <c:v>87.308639887415595</c:v>
                </c:pt>
              </c:numCache>
            </c:numRef>
          </c:val>
          <c:extLst>
            <c:ext xmlns:c16="http://schemas.microsoft.com/office/drawing/2014/chart" uri="{C3380CC4-5D6E-409C-BE32-E72D297353CC}">
              <c16:uniqueId val="{00000000-BACF-47D6-A1F9-36671D1D49FC}"/>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'WHS03'!$H$125:$L$125</c:f>
              <c:numCache>
                <c:formatCode>###0.0</c:formatCode>
                <c:ptCount val="5"/>
                <c:pt idx="0">
                  <c:v>12.667582566763224</c:v>
                </c:pt>
                <c:pt idx="1">
                  <c:v>20.093582551782426</c:v>
                </c:pt>
                <c:pt idx="2">
                  <c:v>21.391754555361107</c:v>
                </c:pt>
                <c:pt idx="3">
                  <c:v>17.182059995670684</c:v>
                </c:pt>
                <c:pt idx="4">
                  <c:v>10.162443163247721</c:v>
                </c:pt>
              </c:numCache>
            </c:numRef>
          </c:val>
          <c:extLst>
            <c:ext xmlns:c16="http://schemas.microsoft.com/office/drawing/2014/chart" uri="{C3380CC4-5D6E-409C-BE32-E72D297353CC}">
              <c16:uniqueId val="{00000001-BACF-47D6-A1F9-36671D1D49FC}"/>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'WHS03'!$H$126:$L$126</c:f>
              <c:numCache>
                <c:formatCode>###0.0</c:formatCode>
                <c:ptCount val="5"/>
                <c:pt idx="0">
                  <c:v>26.913501663028072</c:v>
                </c:pt>
                <c:pt idx="1">
                  <c:v>24.152635916423144</c:v>
                </c:pt>
                <c:pt idx="2">
                  <c:v>13.090997051755842</c:v>
                </c:pt>
                <c:pt idx="3">
                  <c:v>6.9133389741842404</c:v>
                </c:pt>
                <c:pt idx="4">
                  <c:v>2.5289169493366845</c:v>
                </c:pt>
              </c:numCache>
            </c:numRef>
          </c:val>
          <c:extLst>
            <c:ext xmlns:c16="http://schemas.microsoft.com/office/drawing/2014/chart" uri="{C3380CC4-5D6E-409C-BE32-E72D297353CC}">
              <c16:uniqueId val="{00000002-BACF-47D6-A1F9-36671D1D49FC}"/>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'WHS03'!$H$127:$L$127</c:f>
              <c:numCache>
                <c:formatCode>###0.0</c:formatCode>
                <c:ptCount val="5"/>
                <c:pt idx="0">
                  <c:v>44.155505446070848</c:v>
                </c:pt>
                <c:pt idx="1">
                  <c:v>10.860589496751805</c:v>
                </c:pt>
                <c:pt idx="2">
                  <c:v>6.3590047031610659</c:v>
                </c:pt>
                <c:pt idx="3">
                  <c:v>3.0838645257649957</c:v>
                </c:pt>
                <c:pt idx="4">
                  <c:v>0</c:v>
                </c:pt>
              </c:numCache>
            </c:numRef>
          </c:val>
          <c:extLst>
            <c:ext xmlns:c16="http://schemas.microsoft.com/office/drawing/2014/chart" uri="{C3380CC4-5D6E-409C-BE32-E72D297353CC}">
              <c16:uniqueId val="{00000003-BACF-47D6-A1F9-36671D1D49FC}"/>
            </c:ext>
          </c:extLst>
        </c:ser>
        <c:dLbls>
          <c:showLegendKey val="0"/>
          <c:showVal val="0"/>
          <c:showCatName val="0"/>
          <c:showSerName val="0"/>
          <c:showPercent val="0"/>
          <c:showBubbleSize val="0"/>
        </c:dLbls>
        <c:gapWidth val="50"/>
        <c:overlap val="100"/>
        <c:axId val="220912256"/>
        <c:axId val="220930432"/>
      </c:barChart>
      <c:catAx>
        <c:axId val="220912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30432"/>
        <c:crosses val="autoZero"/>
        <c:auto val="1"/>
        <c:lblAlgn val="ctr"/>
        <c:lblOffset val="100"/>
        <c:tickLblSkip val="1"/>
        <c:tickMarkSkip val="1"/>
        <c:noMultiLvlLbl val="0"/>
      </c:catAx>
      <c:valAx>
        <c:axId val="220930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12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189-429A-9DA9-6A3C0A3FFD43}"/>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189-429A-9DA9-6A3C0A3FFD43}"/>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189-429A-9DA9-6A3C0A3FFD43}"/>
            </c:ext>
          </c:extLst>
        </c:ser>
        <c:dLbls>
          <c:showLegendKey val="0"/>
          <c:showVal val="0"/>
          <c:showCatName val="0"/>
          <c:showSerName val="0"/>
          <c:showPercent val="0"/>
          <c:showBubbleSize val="0"/>
        </c:dLbls>
        <c:gapWidth val="50"/>
        <c:overlap val="100"/>
        <c:axId val="220998656"/>
        <c:axId val="221016832"/>
      </c:barChart>
      <c:catAx>
        <c:axId val="220998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16832"/>
        <c:crosses val="autoZero"/>
        <c:auto val="1"/>
        <c:lblAlgn val="ctr"/>
        <c:lblOffset val="100"/>
        <c:tickLblSkip val="1"/>
        <c:tickMarkSkip val="1"/>
        <c:noMultiLvlLbl val="0"/>
      </c:catAx>
      <c:valAx>
        <c:axId val="221016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98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'WHS03'!$C$124:$G$124</c:f>
              <c:numCache>
                <c:formatCode>###0.0</c:formatCode>
                <c:ptCount val="5"/>
                <c:pt idx="0">
                  <c:v>3.6591992115695873</c:v>
                </c:pt>
                <c:pt idx="1">
                  <c:v>5.5866211674264044</c:v>
                </c:pt>
                <c:pt idx="2">
                  <c:v>16.185436559312237</c:v>
                </c:pt>
                <c:pt idx="3">
                  <c:v>47.556290788824207</c:v>
                </c:pt>
                <c:pt idx="4">
                  <c:v>77.614130858982449</c:v>
                </c:pt>
              </c:numCache>
            </c:numRef>
          </c:val>
          <c:extLst>
            <c:ext xmlns:c16="http://schemas.microsoft.com/office/drawing/2014/chart" uri="{C3380CC4-5D6E-409C-BE32-E72D297353CC}">
              <c16:uniqueId val="{00000000-81F8-4EEE-AA55-26DB01A2CF9D}"/>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'WHS03'!$C$125:$G$125</c:f>
              <c:numCache>
                <c:formatCode>###0.0</c:formatCode>
                <c:ptCount val="5"/>
                <c:pt idx="0">
                  <c:v>2.4532630941044755</c:v>
                </c:pt>
                <c:pt idx="1">
                  <c:v>3.8510074277506141</c:v>
                </c:pt>
                <c:pt idx="2">
                  <c:v>13.040562243889832</c:v>
                </c:pt>
                <c:pt idx="3">
                  <c:v>18.946871579935419</c:v>
                </c:pt>
                <c:pt idx="4">
                  <c:v>15.628214830592212</c:v>
                </c:pt>
              </c:numCache>
            </c:numRef>
          </c:val>
          <c:extLst>
            <c:ext xmlns:c16="http://schemas.microsoft.com/office/drawing/2014/chart" uri="{C3380CC4-5D6E-409C-BE32-E72D297353CC}">
              <c16:uniqueId val="{00000001-81F8-4EEE-AA55-26DB01A2CF9D}"/>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'WHS03'!$C$126:$G$126</c:f>
              <c:numCache>
                <c:formatCode>###0.0</c:formatCode>
                <c:ptCount val="5"/>
                <c:pt idx="0">
                  <c:v>22.901031990602903</c:v>
                </c:pt>
                <c:pt idx="1">
                  <c:v>32.009990215996531</c:v>
                </c:pt>
                <c:pt idx="2">
                  <c:v>35.851639915622194</c:v>
                </c:pt>
                <c:pt idx="3">
                  <c:v>20.338662060201592</c:v>
                </c:pt>
                <c:pt idx="4">
                  <c:v>4.9939665264936242</c:v>
                </c:pt>
              </c:numCache>
            </c:numRef>
          </c:val>
          <c:extLst>
            <c:ext xmlns:c16="http://schemas.microsoft.com/office/drawing/2014/chart" uri="{C3380CC4-5D6E-409C-BE32-E72D297353CC}">
              <c16:uniqueId val="{00000002-81F8-4EEE-AA55-26DB01A2CF9D}"/>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'WHS03'!$C$127:$G$127</c:f>
              <c:numCache>
                <c:formatCode>###0.0</c:formatCode>
                <c:ptCount val="5"/>
                <c:pt idx="0">
                  <c:v>70.98650570372304</c:v>
                </c:pt>
                <c:pt idx="1">
                  <c:v>58.552381188826452</c:v>
                </c:pt>
                <c:pt idx="2">
                  <c:v>34.922361281175732</c:v>
                </c:pt>
                <c:pt idx="3">
                  <c:v>13.158175571038782</c:v>
                </c:pt>
                <c:pt idx="4">
                  <c:v>1.7636877839317155</c:v>
                </c:pt>
              </c:numCache>
            </c:numRef>
          </c:val>
          <c:extLst>
            <c:ext xmlns:c16="http://schemas.microsoft.com/office/drawing/2014/chart" uri="{C3380CC4-5D6E-409C-BE32-E72D297353CC}">
              <c16:uniqueId val="{00000003-81F8-4EEE-AA55-26DB01A2CF9D}"/>
            </c:ext>
          </c:extLst>
        </c:ser>
        <c:dLbls>
          <c:showLegendKey val="0"/>
          <c:showVal val="0"/>
          <c:showCatName val="0"/>
          <c:showSerName val="0"/>
          <c:showPercent val="0"/>
          <c:showBubbleSize val="0"/>
        </c:dLbls>
        <c:gapWidth val="50"/>
        <c:overlap val="100"/>
        <c:axId val="219154688"/>
        <c:axId val="219185152"/>
      </c:barChart>
      <c:catAx>
        <c:axId val="219154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85152"/>
        <c:crosses val="autoZero"/>
        <c:auto val="1"/>
        <c:lblAlgn val="ctr"/>
        <c:lblOffset val="100"/>
        <c:tickLblSkip val="1"/>
        <c:tickMarkSkip val="1"/>
        <c:noMultiLvlLbl val="0"/>
      </c:catAx>
      <c:valAx>
        <c:axId val="219185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54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'WHS03'!$M$124:$Q$124</c:f>
              <c:numCache>
                <c:formatCode>###0.0</c:formatCode>
                <c:ptCount val="5"/>
                <c:pt idx="0">
                  <c:v>3.0930933813113075</c:v>
                </c:pt>
                <c:pt idx="1">
                  <c:v>4.2359888620333734</c:v>
                </c:pt>
                <c:pt idx="2">
                  <c:v>4.491860749593938</c:v>
                </c:pt>
                <c:pt idx="3">
                  <c:v>10.544559802290573</c:v>
                </c:pt>
                <c:pt idx="4">
                  <c:v>22.245430662219654</c:v>
                </c:pt>
              </c:numCache>
            </c:numRef>
          </c:val>
          <c:extLst>
            <c:ext xmlns:c16="http://schemas.microsoft.com/office/drawing/2014/chart" uri="{C3380CC4-5D6E-409C-BE32-E72D297353CC}">
              <c16:uniqueId val="{00000000-1102-4F64-A795-12B0653DEDC4}"/>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'WHS03'!$M$125:$Q$125</c:f>
              <c:numCache>
                <c:formatCode>###0.0</c:formatCode>
                <c:ptCount val="5"/>
                <c:pt idx="0">
                  <c:v>1.6458258083065085</c:v>
                </c:pt>
                <c:pt idx="1">
                  <c:v>2.3196437346992202</c:v>
                </c:pt>
                <c:pt idx="2">
                  <c:v>3.839157354407936</c:v>
                </c:pt>
                <c:pt idx="3">
                  <c:v>7.9613297231857745</c:v>
                </c:pt>
                <c:pt idx="4">
                  <c:v>16.647075465306308</c:v>
                </c:pt>
              </c:numCache>
            </c:numRef>
          </c:val>
          <c:extLst>
            <c:ext xmlns:c16="http://schemas.microsoft.com/office/drawing/2014/chart" uri="{C3380CC4-5D6E-409C-BE32-E72D297353CC}">
              <c16:uniqueId val="{00000001-1102-4F64-A795-12B0653DEDC4}"/>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'WHS03'!$M$126:$Q$126</c:f>
              <c:numCache>
                <c:formatCode>###0.0</c:formatCode>
                <c:ptCount val="5"/>
                <c:pt idx="0">
                  <c:v>20.249936549728005</c:v>
                </c:pt>
                <c:pt idx="1">
                  <c:v>22.612746814748036</c:v>
                </c:pt>
                <c:pt idx="2">
                  <c:v>36.299899902275826</c:v>
                </c:pt>
                <c:pt idx="3">
                  <c:v>35.975283625352532</c:v>
                </c:pt>
                <c:pt idx="4">
                  <c:v>34.931836483157937</c:v>
                </c:pt>
              </c:numCache>
            </c:numRef>
          </c:val>
          <c:extLst>
            <c:ext xmlns:c16="http://schemas.microsoft.com/office/drawing/2014/chart" uri="{C3380CC4-5D6E-409C-BE32-E72D297353CC}">
              <c16:uniqueId val="{00000002-1102-4F64-A795-12B0653DEDC4}"/>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'WHS03'!$M$127:$Q$127</c:f>
              <c:numCache>
                <c:formatCode>###0.0</c:formatCode>
                <c:ptCount val="5"/>
                <c:pt idx="0">
                  <c:v>75.011144260654177</c:v>
                </c:pt>
                <c:pt idx="1">
                  <c:v>70.831620588519371</c:v>
                </c:pt>
                <c:pt idx="2">
                  <c:v>55.369081993722304</c:v>
                </c:pt>
                <c:pt idx="3">
                  <c:v>45.51882684917112</c:v>
                </c:pt>
                <c:pt idx="4">
                  <c:v>26.175657389316093</c:v>
                </c:pt>
              </c:numCache>
            </c:numRef>
          </c:val>
          <c:extLst>
            <c:ext xmlns:c16="http://schemas.microsoft.com/office/drawing/2014/chart" uri="{C3380CC4-5D6E-409C-BE32-E72D297353CC}">
              <c16:uniqueId val="{00000003-1102-4F64-A795-12B0653DEDC4}"/>
            </c:ext>
          </c:extLst>
        </c:ser>
        <c:dLbls>
          <c:showLegendKey val="0"/>
          <c:showVal val="0"/>
          <c:showCatName val="0"/>
          <c:showSerName val="0"/>
          <c:showPercent val="0"/>
          <c:showBubbleSize val="0"/>
        </c:dLbls>
        <c:gapWidth val="50"/>
        <c:overlap val="100"/>
        <c:axId val="217959424"/>
        <c:axId val="218497792"/>
      </c:barChart>
      <c:catAx>
        <c:axId val="217959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497792"/>
        <c:crosses val="autoZero"/>
        <c:auto val="1"/>
        <c:lblAlgn val="ctr"/>
        <c:lblOffset val="100"/>
        <c:tickLblSkip val="1"/>
        <c:tickMarkSkip val="1"/>
        <c:noMultiLvlLbl val="0"/>
      </c:catAx>
      <c:valAx>
        <c:axId val="218497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959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MICS07!$M$15:$Q$15</c:f>
              <c:strCache>
                <c:ptCount val="5"/>
                <c:pt idx="0">
                  <c:v>Poorest</c:v>
                </c:pt>
                <c:pt idx="1">
                  <c:v>Poor</c:v>
                </c:pt>
                <c:pt idx="2">
                  <c:v>Middle</c:v>
                </c:pt>
                <c:pt idx="3">
                  <c:v>Rich</c:v>
                </c:pt>
                <c:pt idx="4">
                  <c:v>Richest</c:v>
                </c:pt>
              </c:strCache>
            </c:strRef>
          </c:cat>
          <c:val>
            <c:numRef>
              <c:f>MICS07!$M$18:$Q$18</c:f>
              <c:numCache>
                <c:formatCode>###0.0</c:formatCode>
                <c:ptCount val="5"/>
                <c:pt idx="0">
                  <c:v>21.151745890269847</c:v>
                </c:pt>
                <c:pt idx="1">
                  <c:v>22.052150927520863</c:v>
                </c:pt>
                <c:pt idx="2">
                  <c:v>25.249232295586658</c:v>
                </c:pt>
                <c:pt idx="3">
                  <c:v>39.961111708608982</c:v>
                </c:pt>
                <c:pt idx="4">
                  <c:v>68.142526117887186</c:v>
                </c:pt>
              </c:numCache>
            </c:numRef>
          </c:val>
          <c:extLst>
            <c:ext xmlns:c16="http://schemas.microsoft.com/office/drawing/2014/chart" uri="{C3380CC4-5D6E-409C-BE32-E72D297353CC}">
              <c16:uniqueId val="{00000000-0326-41BD-9190-9590B3909B47}"/>
            </c:ext>
          </c:extLst>
        </c:ser>
        <c:ser>
          <c:idx val="1"/>
          <c:order val="1"/>
          <c:tx>
            <c:strRef>
              <c:f>MICS07!$B$19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MICS07!$M$15:$Q$15</c:f>
              <c:strCache>
                <c:ptCount val="5"/>
                <c:pt idx="0">
                  <c:v>Poorest</c:v>
                </c:pt>
                <c:pt idx="1">
                  <c:v>Poor</c:v>
                </c:pt>
                <c:pt idx="2">
                  <c:v>Middle</c:v>
                </c:pt>
                <c:pt idx="3">
                  <c:v>Rich</c:v>
                </c:pt>
                <c:pt idx="4">
                  <c:v>Richest</c:v>
                </c:pt>
              </c:strCache>
            </c:strRef>
          </c:cat>
          <c:val>
            <c:numRef>
              <c:f>MICS07!$M$19:$Q$19</c:f>
              <c:numCache>
                <c:formatCode>###0.0</c:formatCode>
                <c:ptCount val="5"/>
                <c:pt idx="0">
                  <c:v>25.252726746167227</c:v>
                </c:pt>
                <c:pt idx="1">
                  <c:v>26.001267299587621</c:v>
                </c:pt>
                <c:pt idx="2">
                  <c:v>19.603182787559614</c:v>
                </c:pt>
                <c:pt idx="3">
                  <c:v>18.52598410643462</c:v>
                </c:pt>
                <c:pt idx="4">
                  <c:v>12.797196476299833</c:v>
                </c:pt>
              </c:numCache>
            </c:numRef>
          </c:val>
          <c:extLst>
            <c:ext xmlns:c16="http://schemas.microsoft.com/office/drawing/2014/chart" uri="{C3380CC4-5D6E-409C-BE32-E72D297353CC}">
              <c16:uniqueId val="{00000001-0326-41BD-9190-9590B3909B47}"/>
            </c:ext>
          </c:extLst>
        </c:ser>
        <c:ser>
          <c:idx val="2"/>
          <c:order val="2"/>
          <c:tx>
            <c:strRef>
              <c:f>MICS07!$B$20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MICS07!$M$15:$Q$15</c:f>
              <c:strCache>
                <c:ptCount val="5"/>
                <c:pt idx="0">
                  <c:v>Poorest</c:v>
                </c:pt>
                <c:pt idx="1">
                  <c:v>Poor</c:v>
                </c:pt>
                <c:pt idx="2">
                  <c:v>Middle</c:v>
                </c:pt>
                <c:pt idx="3">
                  <c:v>Rich</c:v>
                </c:pt>
                <c:pt idx="4">
                  <c:v>Richest</c:v>
                </c:pt>
              </c:strCache>
            </c:strRef>
          </c:cat>
          <c:val>
            <c:numRef>
              <c:f>MICS07!$M$20:$Q$20</c:f>
              <c:numCache>
                <c:formatCode>###0.0</c:formatCode>
                <c:ptCount val="5"/>
                <c:pt idx="0">
                  <c:v>49.255346964522481</c:v>
                </c:pt>
                <c:pt idx="1">
                  <c:v>46.472193236439033</c:v>
                </c:pt>
                <c:pt idx="2">
                  <c:v>48.407811106533735</c:v>
                </c:pt>
                <c:pt idx="3">
                  <c:v>40.259926277531939</c:v>
                </c:pt>
                <c:pt idx="4">
                  <c:v>18.764099735937876</c:v>
                </c:pt>
              </c:numCache>
            </c:numRef>
          </c:val>
          <c:extLst>
            <c:ext xmlns:c16="http://schemas.microsoft.com/office/drawing/2014/chart" uri="{C3380CC4-5D6E-409C-BE32-E72D297353CC}">
              <c16:uniqueId val="{00000002-0326-41BD-9190-9590B3909B47}"/>
            </c:ext>
          </c:extLst>
        </c:ser>
        <c:ser>
          <c:idx val="3"/>
          <c:order val="3"/>
          <c:tx>
            <c:strRef>
              <c:f>MICS07!$B$21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MICS07!$M$15:$Q$15</c:f>
              <c:strCache>
                <c:ptCount val="5"/>
                <c:pt idx="0">
                  <c:v>Poorest</c:v>
                </c:pt>
                <c:pt idx="1">
                  <c:v>Poor</c:v>
                </c:pt>
                <c:pt idx="2">
                  <c:v>Middle</c:v>
                </c:pt>
                <c:pt idx="3">
                  <c:v>Rich</c:v>
                </c:pt>
                <c:pt idx="4">
                  <c:v>Richest</c:v>
                </c:pt>
              </c:strCache>
            </c:strRef>
          </c:cat>
          <c:val>
            <c:numRef>
              <c:f>MICS07!$M$21:$Q$21</c:f>
              <c:numCache>
                <c:formatCode>###0.0</c:formatCode>
                <c:ptCount val="5"/>
                <c:pt idx="0">
                  <c:v>4.3401803990405856</c:v>
                </c:pt>
                <c:pt idx="1">
                  <c:v>5.4743885364524463</c:v>
                </c:pt>
                <c:pt idx="2">
                  <c:v>6.7397738103200044</c:v>
                </c:pt>
                <c:pt idx="3">
                  <c:v>1.2529779074242835</c:v>
                </c:pt>
                <c:pt idx="4">
                  <c:v>0.29617766987520527</c:v>
                </c:pt>
              </c:numCache>
            </c:numRef>
          </c:val>
          <c:extLst>
            <c:ext xmlns:c16="http://schemas.microsoft.com/office/drawing/2014/chart" uri="{C3380CC4-5D6E-409C-BE32-E72D297353CC}">
              <c16:uniqueId val="{00000003-0326-41BD-9190-9590B3909B47}"/>
            </c:ext>
          </c:extLst>
        </c:ser>
        <c:dLbls>
          <c:showLegendKey val="0"/>
          <c:showVal val="0"/>
          <c:showCatName val="0"/>
          <c:showSerName val="0"/>
          <c:showPercent val="0"/>
          <c:showBubbleSize val="0"/>
        </c:dLbls>
        <c:gapWidth val="50"/>
        <c:overlap val="100"/>
        <c:axId val="215820160"/>
        <c:axId val="215821696"/>
      </c:barChart>
      <c:catAx>
        <c:axId val="215820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821696"/>
        <c:crosses val="autoZero"/>
        <c:auto val="1"/>
        <c:lblAlgn val="ctr"/>
        <c:lblOffset val="100"/>
        <c:tickLblSkip val="1"/>
        <c:tickMarkSkip val="1"/>
        <c:noMultiLvlLbl val="0"/>
      </c:catAx>
      <c:valAx>
        <c:axId val="215821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8201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MICS07!$R$15:$AD$15</c:f>
              <c:strCache>
                <c:ptCount val="13"/>
                <c:pt idx="0">
                  <c:v>Adrar</c:v>
                </c:pt>
                <c:pt idx="1">
                  <c:v>Assaba</c:v>
                </c:pt>
                <c:pt idx="2">
                  <c:v>Brakna</c:v>
                </c:pt>
                <c:pt idx="3">
                  <c:v>Gorgol</c:v>
                </c:pt>
                <c:pt idx="4">
                  <c:v>Guidimagha</c:v>
                </c:pt>
                <c:pt idx="5">
                  <c:v>Hodh ECharghi</c:v>
                </c:pt>
                <c:pt idx="6">
                  <c:v>Hodh ELGharbi</c:v>
                </c:pt>
                <c:pt idx="7">
                  <c:v>Inchiri</c:v>
                </c:pt>
                <c:pt idx="8">
                  <c:v>Nouadhibou</c:v>
                </c:pt>
                <c:pt idx="9">
                  <c:v>Nouakchott</c:v>
                </c:pt>
                <c:pt idx="10">
                  <c:v>Tagant</c:v>
                </c:pt>
                <c:pt idx="11">
                  <c:v>Tiris Zemmour</c:v>
                </c:pt>
                <c:pt idx="12">
                  <c:v>Trarza</c:v>
                </c:pt>
              </c:strCache>
            </c:strRef>
          </c:cat>
          <c:val>
            <c:numRef>
              <c:f>MICS07!$R$18:$AD$18</c:f>
              <c:numCache>
                <c:formatCode>###0.0</c:formatCode>
                <c:ptCount val="13"/>
                <c:pt idx="0">
                  <c:v>70.546394596542854</c:v>
                </c:pt>
                <c:pt idx="1">
                  <c:v>34.862506213377458</c:v>
                </c:pt>
                <c:pt idx="2">
                  <c:v>56.254968845390763</c:v>
                </c:pt>
                <c:pt idx="3">
                  <c:v>39.11125286097856</c:v>
                </c:pt>
                <c:pt idx="4">
                  <c:v>26.156659706701063</c:v>
                </c:pt>
                <c:pt idx="5">
                  <c:v>31.471325783406094</c:v>
                </c:pt>
                <c:pt idx="6">
                  <c:v>25.268473123786901</c:v>
                </c:pt>
                <c:pt idx="7">
                  <c:v>84.871498567801225</c:v>
                </c:pt>
                <c:pt idx="8">
                  <c:v>95.335366671232933</c:v>
                </c:pt>
                <c:pt idx="9">
                  <c:v>92.681112247744849</c:v>
                </c:pt>
                <c:pt idx="10">
                  <c:v>53.752704045684041</c:v>
                </c:pt>
                <c:pt idx="11">
                  <c:v>97.516666173535839</c:v>
                </c:pt>
                <c:pt idx="12">
                  <c:v>78.109942647227143</c:v>
                </c:pt>
              </c:numCache>
            </c:numRef>
          </c:val>
          <c:extLst>
            <c:ext xmlns:c16="http://schemas.microsoft.com/office/drawing/2014/chart" uri="{C3380CC4-5D6E-409C-BE32-E72D297353CC}">
              <c16:uniqueId val="{00000000-3663-4D91-AA00-73A790ACE877}"/>
            </c:ext>
          </c:extLst>
        </c:ser>
        <c:ser>
          <c:idx val="1"/>
          <c:order val="1"/>
          <c:tx>
            <c:strRef>
              <c:f>MICS07!$B$19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MICS07!$R$15:$AD$15</c:f>
              <c:strCache>
                <c:ptCount val="13"/>
                <c:pt idx="0">
                  <c:v>Adrar</c:v>
                </c:pt>
                <c:pt idx="1">
                  <c:v>Assaba</c:v>
                </c:pt>
                <c:pt idx="2">
                  <c:v>Brakna</c:v>
                </c:pt>
                <c:pt idx="3">
                  <c:v>Gorgol</c:v>
                </c:pt>
                <c:pt idx="4">
                  <c:v>Guidimagha</c:v>
                </c:pt>
                <c:pt idx="5">
                  <c:v>Hodh ECharghi</c:v>
                </c:pt>
                <c:pt idx="6">
                  <c:v>Hodh ELGharbi</c:v>
                </c:pt>
                <c:pt idx="7">
                  <c:v>Inchiri</c:v>
                </c:pt>
                <c:pt idx="8">
                  <c:v>Nouadhibou</c:v>
                </c:pt>
                <c:pt idx="9">
                  <c:v>Nouakchott</c:v>
                </c:pt>
                <c:pt idx="10">
                  <c:v>Tagant</c:v>
                </c:pt>
                <c:pt idx="11">
                  <c:v>Tiris Zemmour</c:v>
                </c:pt>
                <c:pt idx="12">
                  <c:v>Trarza</c:v>
                </c:pt>
              </c:strCache>
            </c:strRef>
          </c:cat>
          <c:val>
            <c:numRef>
              <c:f>MICS07!$R$19:$AD$19</c:f>
              <c:numCache>
                <c:formatCode>###0.0</c:formatCode>
                <c:ptCount val="13"/>
                <c:pt idx="0">
                  <c:v>6.9363446166012714</c:v>
                </c:pt>
                <c:pt idx="1">
                  <c:v>28.53886160607869</c:v>
                </c:pt>
                <c:pt idx="2">
                  <c:v>23.190676903672813</c:v>
                </c:pt>
                <c:pt idx="3">
                  <c:v>17.723750609703746</c:v>
                </c:pt>
                <c:pt idx="4">
                  <c:v>27.649506433795278</c:v>
                </c:pt>
                <c:pt idx="5">
                  <c:v>16.217468856100272</c:v>
                </c:pt>
                <c:pt idx="6">
                  <c:v>8.5857043826632449</c:v>
                </c:pt>
                <c:pt idx="7">
                  <c:v>1.6563979992840472</c:v>
                </c:pt>
                <c:pt idx="8">
                  <c:v>1.2694972363992418</c:v>
                </c:pt>
                <c:pt idx="9">
                  <c:v>5.319445736073634</c:v>
                </c:pt>
                <c:pt idx="10">
                  <c:v>9.9979234408295863</c:v>
                </c:pt>
                <c:pt idx="11">
                  <c:v>0.39973012934690727</c:v>
                </c:pt>
                <c:pt idx="12">
                  <c:v>13.914776864137405</c:v>
                </c:pt>
              </c:numCache>
            </c:numRef>
          </c:val>
          <c:extLst>
            <c:ext xmlns:c16="http://schemas.microsoft.com/office/drawing/2014/chart" uri="{C3380CC4-5D6E-409C-BE32-E72D297353CC}">
              <c16:uniqueId val="{00000001-3663-4D91-AA00-73A790ACE877}"/>
            </c:ext>
          </c:extLst>
        </c:ser>
        <c:ser>
          <c:idx val="2"/>
          <c:order val="2"/>
          <c:tx>
            <c:strRef>
              <c:f>MICS07!$B$20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MICS07!$R$15:$AD$15</c:f>
              <c:strCache>
                <c:ptCount val="13"/>
                <c:pt idx="0">
                  <c:v>Adrar</c:v>
                </c:pt>
                <c:pt idx="1">
                  <c:v>Assaba</c:v>
                </c:pt>
                <c:pt idx="2">
                  <c:v>Brakna</c:v>
                </c:pt>
                <c:pt idx="3">
                  <c:v>Gorgol</c:v>
                </c:pt>
                <c:pt idx="4">
                  <c:v>Guidimagha</c:v>
                </c:pt>
                <c:pt idx="5">
                  <c:v>Hodh ECharghi</c:v>
                </c:pt>
                <c:pt idx="6">
                  <c:v>Hodh ELGharbi</c:v>
                </c:pt>
                <c:pt idx="7">
                  <c:v>Inchiri</c:v>
                </c:pt>
                <c:pt idx="8">
                  <c:v>Nouadhibou</c:v>
                </c:pt>
                <c:pt idx="9">
                  <c:v>Nouakchott</c:v>
                </c:pt>
                <c:pt idx="10">
                  <c:v>Tagant</c:v>
                </c:pt>
                <c:pt idx="11">
                  <c:v>Tiris Zemmour</c:v>
                </c:pt>
                <c:pt idx="12">
                  <c:v>Trarza</c:v>
                </c:pt>
              </c:strCache>
            </c:strRef>
          </c:cat>
          <c:val>
            <c:numRef>
              <c:f>MICS07!$R$20:$AD$20</c:f>
              <c:numCache>
                <c:formatCode>###0.0</c:formatCode>
                <c:ptCount val="13"/>
                <c:pt idx="0">
                  <c:v>22.517260786855708</c:v>
                </c:pt>
                <c:pt idx="1">
                  <c:v>36.598632180542651</c:v>
                </c:pt>
                <c:pt idx="2">
                  <c:v>19.92793059897436</c:v>
                </c:pt>
                <c:pt idx="3">
                  <c:v>33.816468791870044</c:v>
                </c:pt>
                <c:pt idx="4">
                  <c:v>34.731945784691845</c:v>
                </c:pt>
                <c:pt idx="5">
                  <c:v>51.424136600931192</c:v>
                </c:pt>
                <c:pt idx="6">
                  <c:v>65.083257523360132</c:v>
                </c:pt>
                <c:pt idx="7">
                  <c:v>13.472103432914681</c:v>
                </c:pt>
                <c:pt idx="8">
                  <c:v>3.3951360923681562</c:v>
                </c:pt>
                <c:pt idx="9">
                  <c:v>1.999442016181523</c:v>
                </c:pt>
                <c:pt idx="10">
                  <c:v>35.038551335531345</c:v>
                </c:pt>
                <c:pt idx="11">
                  <c:v>2.0836036971172303</c:v>
                </c:pt>
                <c:pt idx="12">
                  <c:v>5.7089688013288082</c:v>
                </c:pt>
              </c:numCache>
            </c:numRef>
          </c:val>
          <c:extLst>
            <c:ext xmlns:c16="http://schemas.microsoft.com/office/drawing/2014/chart" uri="{C3380CC4-5D6E-409C-BE32-E72D297353CC}">
              <c16:uniqueId val="{00000002-3663-4D91-AA00-73A790ACE877}"/>
            </c:ext>
          </c:extLst>
        </c:ser>
        <c:ser>
          <c:idx val="3"/>
          <c:order val="3"/>
          <c:tx>
            <c:strRef>
              <c:f>MICS07!$B$21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MICS07!$R$15:$AD$15</c:f>
              <c:strCache>
                <c:ptCount val="13"/>
                <c:pt idx="0">
                  <c:v>Adrar</c:v>
                </c:pt>
                <c:pt idx="1">
                  <c:v>Assaba</c:v>
                </c:pt>
                <c:pt idx="2">
                  <c:v>Brakna</c:v>
                </c:pt>
                <c:pt idx="3">
                  <c:v>Gorgol</c:v>
                </c:pt>
                <c:pt idx="4">
                  <c:v>Guidimagha</c:v>
                </c:pt>
                <c:pt idx="5">
                  <c:v>Hodh ECharghi</c:v>
                </c:pt>
                <c:pt idx="6">
                  <c:v>Hodh ELGharbi</c:v>
                </c:pt>
                <c:pt idx="7">
                  <c:v>Inchiri</c:v>
                </c:pt>
                <c:pt idx="8">
                  <c:v>Nouadhibou</c:v>
                </c:pt>
                <c:pt idx="9">
                  <c:v>Nouakchott</c:v>
                </c:pt>
                <c:pt idx="10">
                  <c:v>Tagant</c:v>
                </c:pt>
                <c:pt idx="11">
                  <c:v>Tiris Zemmour</c:v>
                </c:pt>
                <c:pt idx="12">
                  <c:v>Trarza</c:v>
                </c:pt>
              </c:strCache>
            </c:strRef>
          </c:cat>
          <c:val>
            <c:numRef>
              <c:f>MICS07!$R$21:$AD$21</c:f>
              <c:numCache>
                <c:formatCode>###0.0</c:formatCode>
                <c:ptCount val="13"/>
                <c:pt idx="0">
                  <c:v>0</c:v>
                </c:pt>
                <c:pt idx="1">
                  <c:v>0</c:v>
                </c:pt>
                <c:pt idx="2">
                  <c:v>0.6264236519618761</c:v>
                </c:pt>
                <c:pt idx="3">
                  <c:v>9.3485277374473519</c:v>
                </c:pt>
                <c:pt idx="4">
                  <c:v>11.461888074812347</c:v>
                </c:pt>
                <c:pt idx="5">
                  <c:v>0.88706875956211029</c:v>
                </c:pt>
                <c:pt idx="6">
                  <c:v>1.0625649701904056</c:v>
                </c:pt>
                <c:pt idx="7">
                  <c:v>0</c:v>
                </c:pt>
                <c:pt idx="8">
                  <c:v>0</c:v>
                </c:pt>
                <c:pt idx="9">
                  <c:v>0</c:v>
                </c:pt>
                <c:pt idx="10">
                  <c:v>1.2108211779551397</c:v>
                </c:pt>
                <c:pt idx="11">
                  <c:v>0</c:v>
                </c:pt>
                <c:pt idx="12">
                  <c:v>2.2663116873066276</c:v>
                </c:pt>
              </c:numCache>
            </c:numRef>
          </c:val>
          <c:extLst>
            <c:ext xmlns:c16="http://schemas.microsoft.com/office/drawing/2014/chart" uri="{C3380CC4-5D6E-409C-BE32-E72D297353CC}">
              <c16:uniqueId val="{00000003-3663-4D91-AA00-73A790ACE877}"/>
            </c:ext>
          </c:extLst>
        </c:ser>
        <c:dLbls>
          <c:showLegendKey val="0"/>
          <c:showVal val="0"/>
          <c:showCatName val="0"/>
          <c:showSerName val="0"/>
          <c:showPercent val="0"/>
          <c:showBubbleSize val="0"/>
        </c:dLbls>
        <c:gapWidth val="50"/>
        <c:overlap val="100"/>
        <c:axId val="217374080"/>
        <c:axId val="217392256"/>
      </c:barChart>
      <c:catAx>
        <c:axId val="217374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92256"/>
        <c:crosses val="autoZero"/>
        <c:auto val="1"/>
        <c:lblAlgn val="ctr"/>
        <c:lblOffset val="100"/>
        <c:tickLblSkip val="1"/>
        <c:tickMarkSkip val="1"/>
        <c:noMultiLvlLbl val="0"/>
      </c:catAx>
      <c:valAx>
        <c:axId val="2173922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74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MICS07!$C$15:$G$15</c:f>
              <c:strCache>
                <c:ptCount val="5"/>
                <c:pt idx="0">
                  <c:v>Poorest</c:v>
                </c:pt>
                <c:pt idx="1">
                  <c:v>Poor</c:v>
                </c:pt>
                <c:pt idx="2">
                  <c:v>Middle</c:v>
                </c:pt>
                <c:pt idx="3">
                  <c:v>Rich</c:v>
                </c:pt>
                <c:pt idx="4">
                  <c:v>Richest</c:v>
                </c:pt>
              </c:strCache>
            </c:strRef>
          </c:cat>
          <c:val>
            <c:numRef>
              <c:f>MICS07!$C$18:$G$18</c:f>
              <c:numCache>
                <c:formatCode>###0.0</c:formatCode>
                <c:ptCount val="5"/>
                <c:pt idx="0">
                  <c:v>22.418447754452579</c:v>
                </c:pt>
                <c:pt idx="1">
                  <c:v>30.491894841209827</c:v>
                </c:pt>
                <c:pt idx="2">
                  <c:v>59.349379721213182</c:v>
                </c:pt>
                <c:pt idx="3">
                  <c:v>90.970165566147415</c:v>
                </c:pt>
                <c:pt idx="4">
                  <c:v>96.033056680942906</c:v>
                </c:pt>
              </c:numCache>
            </c:numRef>
          </c:val>
          <c:extLst>
            <c:ext xmlns:c16="http://schemas.microsoft.com/office/drawing/2014/chart" uri="{C3380CC4-5D6E-409C-BE32-E72D297353CC}">
              <c16:uniqueId val="{00000000-5CE4-49E7-AFCA-D4821DAB555D}"/>
            </c:ext>
          </c:extLst>
        </c:ser>
        <c:ser>
          <c:idx val="1"/>
          <c:order val="1"/>
          <c:tx>
            <c:strRef>
              <c:f>MICS07!$B$19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MICS07!$C$15:$G$15</c:f>
              <c:strCache>
                <c:ptCount val="5"/>
                <c:pt idx="0">
                  <c:v>Poorest</c:v>
                </c:pt>
                <c:pt idx="1">
                  <c:v>Poor</c:v>
                </c:pt>
                <c:pt idx="2">
                  <c:v>Middle</c:v>
                </c:pt>
                <c:pt idx="3">
                  <c:v>Rich</c:v>
                </c:pt>
                <c:pt idx="4">
                  <c:v>Richest</c:v>
                </c:pt>
              </c:strCache>
            </c:strRef>
          </c:cat>
          <c:val>
            <c:numRef>
              <c:f>MICS07!$C$19:$G$19</c:f>
              <c:numCache>
                <c:formatCode>###0.0</c:formatCode>
                <c:ptCount val="5"/>
                <c:pt idx="0">
                  <c:v>25.376409523405531</c:v>
                </c:pt>
                <c:pt idx="1">
                  <c:v>20.254440944368426</c:v>
                </c:pt>
                <c:pt idx="2">
                  <c:v>15.686485930127503</c:v>
                </c:pt>
                <c:pt idx="3">
                  <c:v>4.7787373653394543</c:v>
                </c:pt>
                <c:pt idx="4">
                  <c:v>2.6530842156622452</c:v>
                </c:pt>
              </c:numCache>
            </c:numRef>
          </c:val>
          <c:extLst>
            <c:ext xmlns:c16="http://schemas.microsoft.com/office/drawing/2014/chart" uri="{C3380CC4-5D6E-409C-BE32-E72D297353CC}">
              <c16:uniqueId val="{00000001-5CE4-49E7-AFCA-D4821DAB555D}"/>
            </c:ext>
          </c:extLst>
        </c:ser>
        <c:ser>
          <c:idx val="2"/>
          <c:order val="2"/>
          <c:tx>
            <c:strRef>
              <c:f>MICS07!$B$20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MICS07!$C$15:$G$15</c:f>
              <c:strCache>
                <c:ptCount val="5"/>
                <c:pt idx="0">
                  <c:v>Poorest</c:v>
                </c:pt>
                <c:pt idx="1">
                  <c:v>Poor</c:v>
                </c:pt>
                <c:pt idx="2">
                  <c:v>Middle</c:v>
                </c:pt>
                <c:pt idx="3">
                  <c:v>Rich</c:v>
                </c:pt>
                <c:pt idx="4">
                  <c:v>Richest</c:v>
                </c:pt>
              </c:strCache>
            </c:strRef>
          </c:cat>
          <c:val>
            <c:numRef>
              <c:f>MICS07!$C$20:$G$20</c:f>
              <c:numCache>
                <c:formatCode>###0.0</c:formatCode>
                <c:ptCount val="5"/>
                <c:pt idx="0">
                  <c:v>47.558108425883653</c:v>
                </c:pt>
                <c:pt idx="1">
                  <c:v>44.429587912410852</c:v>
                </c:pt>
                <c:pt idx="2">
                  <c:v>24.568405634665734</c:v>
                </c:pt>
                <c:pt idx="3">
                  <c:v>4.2510970685132392</c:v>
                </c:pt>
                <c:pt idx="4">
                  <c:v>1.2811823879119086</c:v>
                </c:pt>
              </c:numCache>
            </c:numRef>
          </c:val>
          <c:extLst>
            <c:ext xmlns:c16="http://schemas.microsoft.com/office/drawing/2014/chart" uri="{C3380CC4-5D6E-409C-BE32-E72D297353CC}">
              <c16:uniqueId val="{00000002-5CE4-49E7-AFCA-D4821DAB555D}"/>
            </c:ext>
          </c:extLst>
        </c:ser>
        <c:ser>
          <c:idx val="3"/>
          <c:order val="3"/>
          <c:tx>
            <c:strRef>
              <c:f>MICS07!$B$21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MICS07!$C$15:$G$15</c:f>
              <c:strCache>
                <c:ptCount val="5"/>
                <c:pt idx="0">
                  <c:v>Poorest</c:v>
                </c:pt>
                <c:pt idx="1">
                  <c:v>Poor</c:v>
                </c:pt>
                <c:pt idx="2">
                  <c:v>Middle</c:v>
                </c:pt>
                <c:pt idx="3">
                  <c:v>Rich</c:v>
                </c:pt>
                <c:pt idx="4">
                  <c:v>Richest</c:v>
                </c:pt>
              </c:strCache>
            </c:strRef>
          </c:cat>
          <c:val>
            <c:numRef>
              <c:f>MICS07!$C$21:$G$21</c:f>
              <c:numCache>
                <c:formatCode>###0.0</c:formatCode>
                <c:ptCount val="5"/>
                <c:pt idx="0">
                  <c:v>4.6470342962563471</c:v>
                </c:pt>
                <c:pt idx="1">
                  <c:v>4.8240763020097956</c:v>
                </c:pt>
                <c:pt idx="2">
                  <c:v>0.39572871399299198</c:v>
                </c:pt>
                <c:pt idx="3">
                  <c:v>0</c:v>
                </c:pt>
                <c:pt idx="4">
                  <c:v>3.2676715482810557E-2</c:v>
                </c:pt>
              </c:numCache>
            </c:numRef>
          </c:val>
          <c:extLst>
            <c:ext xmlns:c16="http://schemas.microsoft.com/office/drawing/2014/chart" uri="{C3380CC4-5D6E-409C-BE32-E72D297353CC}">
              <c16:uniqueId val="{00000003-5CE4-49E7-AFCA-D4821DAB555D}"/>
            </c:ext>
          </c:extLst>
        </c:ser>
        <c:dLbls>
          <c:showLegendKey val="0"/>
          <c:showVal val="0"/>
          <c:showCatName val="0"/>
          <c:showSerName val="0"/>
          <c:showPercent val="0"/>
          <c:showBubbleSize val="0"/>
        </c:dLbls>
        <c:gapWidth val="50"/>
        <c:overlap val="100"/>
        <c:axId val="217495040"/>
        <c:axId val="217496576"/>
      </c:barChart>
      <c:catAx>
        <c:axId val="217495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96576"/>
        <c:crosses val="autoZero"/>
        <c:auto val="1"/>
        <c:lblAlgn val="ctr"/>
        <c:lblOffset val="100"/>
        <c:tickLblSkip val="1"/>
        <c:tickMarkSkip val="1"/>
        <c:noMultiLvlLbl val="0"/>
      </c:catAx>
      <c:valAx>
        <c:axId val="217496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950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MICS07!$R$121:$AD$121</c:f>
              <c:strCache>
                <c:ptCount val="13"/>
                <c:pt idx="0">
                  <c:v>Adrar</c:v>
                </c:pt>
                <c:pt idx="1">
                  <c:v>Assaba</c:v>
                </c:pt>
                <c:pt idx="2">
                  <c:v>Brakna</c:v>
                </c:pt>
                <c:pt idx="3">
                  <c:v>Gorgol</c:v>
                </c:pt>
                <c:pt idx="4">
                  <c:v>Guidimagha</c:v>
                </c:pt>
                <c:pt idx="5">
                  <c:v>Hodh ECharghi</c:v>
                </c:pt>
                <c:pt idx="6">
                  <c:v>Hodh ELGharbi</c:v>
                </c:pt>
                <c:pt idx="7">
                  <c:v>Inchiri</c:v>
                </c:pt>
                <c:pt idx="8">
                  <c:v>Nouadhibou</c:v>
                </c:pt>
                <c:pt idx="9">
                  <c:v>Nouakchott</c:v>
                </c:pt>
                <c:pt idx="10">
                  <c:v>Tagant</c:v>
                </c:pt>
                <c:pt idx="11">
                  <c:v>Tiris Zemmour</c:v>
                </c:pt>
                <c:pt idx="12">
                  <c:v>Trarza</c:v>
                </c:pt>
              </c:strCache>
            </c:strRef>
          </c:cat>
          <c:val>
            <c:numRef>
              <c:f>MICS07!$R$124:$AD$124</c:f>
              <c:numCache>
                <c:formatCode>###0.0</c:formatCode>
                <c:ptCount val="13"/>
                <c:pt idx="0">
                  <c:v>37.761763477503123</c:v>
                </c:pt>
                <c:pt idx="1">
                  <c:v>4.9188448728947298</c:v>
                </c:pt>
                <c:pt idx="2">
                  <c:v>12.273122742359272</c:v>
                </c:pt>
                <c:pt idx="3">
                  <c:v>3.0756693247828544</c:v>
                </c:pt>
                <c:pt idx="4">
                  <c:v>7.2463228050310775</c:v>
                </c:pt>
                <c:pt idx="5">
                  <c:v>5.6875669810773077</c:v>
                </c:pt>
                <c:pt idx="6">
                  <c:v>6.4985411020472217</c:v>
                </c:pt>
                <c:pt idx="7">
                  <c:v>42.822787402573226</c:v>
                </c:pt>
                <c:pt idx="8">
                  <c:v>67.523356875851064</c:v>
                </c:pt>
                <c:pt idx="9">
                  <c:v>61.701531565184652</c:v>
                </c:pt>
                <c:pt idx="10">
                  <c:v>19.320930213172918</c:v>
                </c:pt>
                <c:pt idx="11">
                  <c:v>83.339376876028183</c:v>
                </c:pt>
                <c:pt idx="12">
                  <c:v>44.989240948600624</c:v>
                </c:pt>
              </c:numCache>
            </c:numRef>
          </c:val>
          <c:extLst>
            <c:ext xmlns:c16="http://schemas.microsoft.com/office/drawing/2014/chart" uri="{C3380CC4-5D6E-409C-BE32-E72D297353CC}">
              <c16:uniqueId val="{00000000-9F75-4B4D-94A7-84AD0F55932D}"/>
            </c:ext>
          </c:extLst>
        </c:ser>
        <c:ser>
          <c:idx val="1"/>
          <c:order val="1"/>
          <c:tx>
            <c:strRef>
              <c:f>MICS07!$B$125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MICS07!$R$121:$AD$121</c:f>
              <c:strCache>
                <c:ptCount val="13"/>
                <c:pt idx="0">
                  <c:v>Adrar</c:v>
                </c:pt>
                <c:pt idx="1">
                  <c:v>Assaba</c:v>
                </c:pt>
                <c:pt idx="2">
                  <c:v>Brakna</c:v>
                </c:pt>
                <c:pt idx="3">
                  <c:v>Gorgol</c:v>
                </c:pt>
                <c:pt idx="4">
                  <c:v>Guidimagha</c:v>
                </c:pt>
                <c:pt idx="5">
                  <c:v>Hodh ECharghi</c:v>
                </c:pt>
                <c:pt idx="6">
                  <c:v>Hodh ELGharbi</c:v>
                </c:pt>
                <c:pt idx="7">
                  <c:v>Inchiri</c:v>
                </c:pt>
                <c:pt idx="8">
                  <c:v>Nouadhibou</c:v>
                </c:pt>
                <c:pt idx="9">
                  <c:v>Nouakchott</c:v>
                </c:pt>
                <c:pt idx="10">
                  <c:v>Tagant</c:v>
                </c:pt>
                <c:pt idx="11">
                  <c:v>Tiris Zemmour</c:v>
                </c:pt>
                <c:pt idx="12">
                  <c:v>Trarza</c:v>
                </c:pt>
              </c:strCache>
            </c:strRef>
          </c:cat>
          <c:val>
            <c:numRef>
              <c:f>MICS07!$R$125:$AD$125</c:f>
              <c:numCache>
                <c:formatCode>###0.0</c:formatCode>
                <c:ptCount val="13"/>
                <c:pt idx="0">
                  <c:v>2.9840928813500214</c:v>
                </c:pt>
                <c:pt idx="1">
                  <c:v>1.694896373447526</c:v>
                </c:pt>
                <c:pt idx="2">
                  <c:v>4.7062812441468127</c:v>
                </c:pt>
                <c:pt idx="3">
                  <c:v>2.10883367764644</c:v>
                </c:pt>
                <c:pt idx="4">
                  <c:v>1.4503608314397272</c:v>
                </c:pt>
                <c:pt idx="5">
                  <c:v>2.6006800387905025</c:v>
                </c:pt>
                <c:pt idx="6">
                  <c:v>2.9089692698096807</c:v>
                </c:pt>
                <c:pt idx="7">
                  <c:v>1.053824703691604</c:v>
                </c:pt>
                <c:pt idx="8">
                  <c:v>12.29212981954351</c:v>
                </c:pt>
                <c:pt idx="9">
                  <c:v>16.539036234590913</c:v>
                </c:pt>
                <c:pt idx="10">
                  <c:v>2.6089890407009717</c:v>
                </c:pt>
                <c:pt idx="11">
                  <c:v>4.3402228488688159</c:v>
                </c:pt>
                <c:pt idx="12">
                  <c:v>15.064042640800523</c:v>
                </c:pt>
              </c:numCache>
            </c:numRef>
          </c:val>
          <c:extLst>
            <c:ext xmlns:c16="http://schemas.microsoft.com/office/drawing/2014/chart" uri="{C3380CC4-5D6E-409C-BE32-E72D297353CC}">
              <c16:uniqueId val="{00000001-9F75-4B4D-94A7-84AD0F55932D}"/>
            </c:ext>
          </c:extLst>
        </c:ser>
        <c:ser>
          <c:idx val="2"/>
          <c:order val="2"/>
          <c:tx>
            <c:strRef>
              <c:f>MICS07!$B$126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MICS07!$R$121:$AD$121</c:f>
              <c:strCache>
                <c:ptCount val="13"/>
                <c:pt idx="0">
                  <c:v>Adrar</c:v>
                </c:pt>
                <c:pt idx="1">
                  <c:v>Assaba</c:v>
                </c:pt>
                <c:pt idx="2">
                  <c:v>Brakna</c:v>
                </c:pt>
                <c:pt idx="3">
                  <c:v>Gorgol</c:v>
                </c:pt>
                <c:pt idx="4">
                  <c:v>Guidimagha</c:v>
                </c:pt>
                <c:pt idx="5">
                  <c:v>Hodh ECharghi</c:v>
                </c:pt>
                <c:pt idx="6">
                  <c:v>Hodh ELGharbi</c:v>
                </c:pt>
                <c:pt idx="7">
                  <c:v>Inchiri</c:v>
                </c:pt>
                <c:pt idx="8">
                  <c:v>Nouadhibou</c:v>
                </c:pt>
                <c:pt idx="9">
                  <c:v>Nouakchott</c:v>
                </c:pt>
                <c:pt idx="10">
                  <c:v>Tagant</c:v>
                </c:pt>
                <c:pt idx="11">
                  <c:v>Tiris Zemmour</c:v>
                </c:pt>
                <c:pt idx="12">
                  <c:v>Trarza</c:v>
                </c:pt>
              </c:strCache>
            </c:strRef>
          </c:cat>
          <c:val>
            <c:numRef>
              <c:f>MICS07!$R$126:$AD$126</c:f>
              <c:numCache>
                <c:formatCode>###0.0</c:formatCode>
                <c:ptCount val="13"/>
                <c:pt idx="0">
                  <c:v>19.819902361650058</c:v>
                </c:pt>
                <c:pt idx="1">
                  <c:v>15.219349788048559</c:v>
                </c:pt>
                <c:pt idx="2">
                  <c:v>33.827218148272067</c:v>
                </c:pt>
                <c:pt idx="3">
                  <c:v>37.040263776395769</c:v>
                </c:pt>
                <c:pt idx="4">
                  <c:v>39.875818744095277</c:v>
                </c:pt>
                <c:pt idx="5">
                  <c:v>11.188862555703635</c:v>
                </c:pt>
                <c:pt idx="6">
                  <c:v>8.175760960752422</c:v>
                </c:pt>
                <c:pt idx="7">
                  <c:v>30.825979419939237</c:v>
                </c:pt>
                <c:pt idx="8">
                  <c:v>12.660944726410866</c:v>
                </c:pt>
                <c:pt idx="9">
                  <c:v>12.532685842360806</c:v>
                </c:pt>
                <c:pt idx="10">
                  <c:v>5.1842736480659166</c:v>
                </c:pt>
                <c:pt idx="11">
                  <c:v>5.2303300092329748</c:v>
                </c:pt>
                <c:pt idx="12">
                  <c:v>4.690076146882177</c:v>
                </c:pt>
              </c:numCache>
            </c:numRef>
          </c:val>
          <c:extLst>
            <c:ext xmlns:c16="http://schemas.microsoft.com/office/drawing/2014/chart" uri="{C3380CC4-5D6E-409C-BE32-E72D297353CC}">
              <c16:uniqueId val="{00000002-9F75-4B4D-94A7-84AD0F55932D}"/>
            </c:ext>
          </c:extLst>
        </c:ser>
        <c:ser>
          <c:idx val="3"/>
          <c:order val="3"/>
          <c:tx>
            <c:strRef>
              <c:f>MICS07!$B$127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MICS07!$R$121:$AD$121</c:f>
              <c:strCache>
                <c:ptCount val="13"/>
                <c:pt idx="0">
                  <c:v>Adrar</c:v>
                </c:pt>
                <c:pt idx="1">
                  <c:v>Assaba</c:v>
                </c:pt>
                <c:pt idx="2">
                  <c:v>Brakna</c:v>
                </c:pt>
                <c:pt idx="3">
                  <c:v>Gorgol</c:v>
                </c:pt>
                <c:pt idx="4">
                  <c:v>Guidimagha</c:v>
                </c:pt>
                <c:pt idx="5">
                  <c:v>Hodh ECharghi</c:v>
                </c:pt>
                <c:pt idx="6">
                  <c:v>Hodh ELGharbi</c:v>
                </c:pt>
                <c:pt idx="7">
                  <c:v>Inchiri</c:v>
                </c:pt>
                <c:pt idx="8">
                  <c:v>Nouadhibou</c:v>
                </c:pt>
                <c:pt idx="9">
                  <c:v>Nouakchott</c:v>
                </c:pt>
                <c:pt idx="10">
                  <c:v>Tagant</c:v>
                </c:pt>
                <c:pt idx="11">
                  <c:v>Tiris Zemmour</c:v>
                </c:pt>
                <c:pt idx="12">
                  <c:v>Trarza</c:v>
                </c:pt>
              </c:strCache>
            </c:strRef>
          </c:cat>
          <c:val>
            <c:numRef>
              <c:f>MICS07!$R$127:$AD$127</c:f>
              <c:numCache>
                <c:formatCode>###0.0</c:formatCode>
                <c:ptCount val="13"/>
                <c:pt idx="0">
                  <c:v>39.434241279496931</c:v>
                </c:pt>
                <c:pt idx="1">
                  <c:v>78.166908965608329</c:v>
                </c:pt>
                <c:pt idx="2">
                  <c:v>49.19337786522162</c:v>
                </c:pt>
                <c:pt idx="3">
                  <c:v>57.775233221174737</c:v>
                </c:pt>
                <c:pt idx="4">
                  <c:v>51.427497619434646</c:v>
                </c:pt>
                <c:pt idx="5">
                  <c:v>80.52289042442851</c:v>
                </c:pt>
                <c:pt idx="6">
                  <c:v>82.416728667391183</c:v>
                </c:pt>
                <c:pt idx="7">
                  <c:v>25.297408473795873</c:v>
                </c:pt>
                <c:pt idx="8">
                  <c:v>7.5235685781951123</c:v>
                </c:pt>
                <c:pt idx="9">
                  <c:v>9.2267463578632469</c:v>
                </c:pt>
                <c:pt idx="10">
                  <c:v>72.885807098060269</c:v>
                </c:pt>
                <c:pt idx="11">
                  <c:v>7.0900702658700396</c:v>
                </c:pt>
                <c:pt idx="12">
                  <c:v>35.256640263716605</c:v>
                </c:pt>
              </c:numCache>
            </c:numRef>
          </c:val>
          <c:extLst>
            <c:ext xmlns:c16="http://schemas.microsoft.com/office/drawing/2014/chart" uri="{C3380CC4-5D6E-409C-BE32-E72D297353CC}">
              <c16:uniqueId val="{00000003-9F75-4B4D-94A7-84AD0F55932D}"/>
            </c:ext>
          </c:extLst>
        </c:ser>
        <c:dLbls>
          <c:showLegendKey val="0"/>
          <c:showVal val="0"/>
          <c:showCatName val="0"/>
          <c:showSerName val="0"/>
          <c:showPercent val="0"/>
          <c:showBubbleSize val="0"/>
        </c:dLbls>
        <c:gapWidth val="50"/>
        <c:overlap val="100"/>
        <c:axId val="218796800"/>
        <c:axId val="218798336"/>
      </c:barChart>
      <c:catAx>
        <c:axId val="2187968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798336"/>
        <c:crosses val="autoZero"/>
        <c:auto val="1"/>
        <c:lblAlgn val="ctr"/>
        <c:lblOffset val="100"/>
        <c:tickLblSkip val="1"/>
        <c:tickMarkSkip val="1"/>
        <c:noMultiLvlLbl val="0"/>
      </c:catAx>
      <c:valAx>
        <c:axId val="2187983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7968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MICS07!$M$221:$Q$221</c:f>
              <c:strCache>
                <c:ptCount val="5"/>
                <c:pt idx="0">
                  <c:v>Poorest</c:v>
                </c:pt>
                <c:pt idx="1">
                  <c:v>Poor</c:v>
                </c:pt>
                <c:pt idx="2">
                  <c:v>Middle</c:v>
                </c:pt>
                <c:pt idx="3">
                  <c:v>Rich</c:v>
                </c:pt>
                <c:pt idx="4">
                  <c:v>Richest</c:v>
                </c:pt>
              </c:strCache>
            </c:strRef>
          </c:cat>
          <c:val>
            <c:numRef>
              <c:f>MICS07!$M$222:$Q$222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B4E-4850-83F7-2C5408291DFC}"/>
            </c:ext>
          </c:extLst>
        </c:ser>
        <c:ser>
          <c:idx val="1"/>
          <c:order val="1"/>
          <c:tx>
            <c:strRef>
              <c:f>MICS07!$B$223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MICS07!$M$221:$Q$221</c:f>
              <c:strCache>
                <c:ptCount val="5"/>
                <c:pt idx="0">
                  <c:v>Poorest</c:v>
                </c:pt>
                <c:pt idx="1">
                  <c:v>Poor</c:v>
                </c:pt>
                <c:pt idx="2">
                  <c:v>Middle</c:v>
                </c:pt>
                <c:pt idx="3">
                  <c:v>Rich</c:v>
                </c:pt>
                <c:pt idx="4">
                  <c:v>Richest</c:v>
                </c:pt>
              </c:strCache>
            </c:strRef>
          </c:cat>
          <c:val>
            <c:numRef>
              <c:f>MICS07!$M$223:$Q$223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B4E-4850-83F7-2C5408291DFC}"/>
            </c:ext>
          </c:extLst>
        </c:ser>
        <c:ser>
          <c:idx val="2"/>
          <c:order val="2"/>
          <c:tx>
            <c:strRef>
              <c:f>MICS07!$B$224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MICS07!$M$221:$Q$221</c:f>
              <c:strCache>
                <c:ptCount val="5"/>
                <c:pt idx="0">
                  <c:v>Poorest</c:v>
                </c:pt>
                <c:pt idx="1">
                  <c:v>Poor</c:v>
                </c:pt>
                <c:pt idx="2">
                  <c:v>Middle</c:v>
                </c:pt>
                <c:pt idx="3">
                  <c:v>Rich</c:v>
                </c:pt>
                <c:pt idx="4">
                  <c:v>Richest</c:v>
                </c:pt>
              </c:strCache>
            </c:strRef>
          </c:cat>
          <c:val>
            <c:numRef>
              <c:f>MICS07!$M$224:$Q$224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B4E-4850-83F7-2C5408291DFC}"/>
            </c:ext>
          </c:extLst>
        </c:ser>
        <c:dLbls>
          <c:showLegendKey val="0"/>
          <c:showVal val="0"/>
          <c:showCatName val="0"/>
          <c:showSerName val="0"/>
          <c:showPercent val="0"/>
          <c:showBubbleSize val="0"/>
        </c:dLbls>
        <c:gapWidth val="50"/>
        <c:overlap val="100"/>
        <c:axId val="219273856"/>
        <c:axId val="219414912"/>
      </c:barChart>
      <c:catAx>
        <c:axId val="219273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14912"/>
        <c:crosses val="autoZero"/>
        <c:auto val="1"/>
        <c:lblAlgn val="ctr"/>
        <c:lblOffset val="100"/>
        <c:tickLblSkip val="1"/>
        <c:tickMarkSkip val="1"/>
        <c:noMultiLvlLbl val="0"/>
      </c:catAx>
      <c:valAx>
        <c:axId val="2194149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273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MICS07!$R$221:$AD$221</c:f>
              <c:strCache>
                <c:ptCount val="13"/>
                <c:pt idx="0">
                  <c:v>Adrar</c:v>
                </c:pt>
                <c:pt idx="1">
                  <c:v>Assaba</c:v>
                </c:pt>
                <c:pt idx="2">
                  <c:v>Brakna</c:v>
                </c:pt>
                <c:pt idx="3">
                  <c:v>Gorgol</c:v>
                </c:pt>
                <c:pt idx="4">
                  <c:v>Guidimagha</c:v>
                </c:pt>
                <c:pt idx="5">
                  <c:v>Hodh ECharghi</c:v>
                </c:pt>
                <c:pt idx="6">
                  <c:v>Hodh ELGharbi</c:v>
                </c:pt>
                <c:pt idx="7">
                  <c:v>Inchiri</c:v>
                </c:pt>
                <c:pt idx="8">
                  <c:v>Nouadhibou</c:v>
                </c:pt>
                <c:pt idx="9">
                  <c:v>Nouakchott</c:v>
                </c:pt>
                <c:pt idx="10">
                  <c:v>Tagant</c:v>
                </c:pt>
                <c:pt idx="11">
                  <c:v>Tiris Zemmour</c:v>
                </c:pt>
                <c:pt idx="12">
                  <c:v>Trarza</c:v>
                </c:pt>
              </c:strCache>
            </c:strRef>
          </c:cat>
          <c:val>
            <c:numRef>
              <c:f>MICS07!$R$222:$AD$222</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F20D-4A79-A3B7-163F81AAB37E}"/>
            </c:ext>
          </c:extLst>
        </c:ser>
        <c:ser>
          <c:idx val="1"/>
          <c:order val="1"/>
          <c:tx>
            <c:strRef>
              <c:f>MICS07!$B$223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MICS07!$R$221:$AD$221</c:f>
              <c:strCache>
                <c:ptCount val="13"/>
                <c:pt idx="0">
                  <c:v>Adrar</c:v>
                </c:pt>
                <c:pt idx="1">
                  <c:v>Assaba</c:v>
                </c:pt>
                <c:pt idx="2">
                  <c:v>Brakna</c:v>
                </c:pt>
                <c:pt idx="3">
                  <c:v>Gorgol</c:v>
                </c:pt>
                <c:pt idx="4">
                  <c:v>Guidimagha</c:v>
                </c:pt>
                <c:pt idx="5">
                  <c:v>Hodh ECharghi</c:v>
                </c:pt>
                <c:pt idx="6">
                  <c:v>Hodh ELGharbi</c:v>
                </c:pt>
                <c:pt idx="7">
                  <c:v>Inchiri</c:v>
                </c:pt>
                <c:pt idx="8">
                  <c:v>Nouadhibou</c:v>
                </c:pt>
                <c:pt idx="9">
                  <c:v>Nouakchott</c:v>
                </c:pt>
                <c:pt idx="10">
                  <c:v>Tagant</c:v>
                </c:pt>
                <c:pt idx="11">
                  <c:v>Tiris Zemmour</c:v>
                </c:pt>
                <c:pt idx="12">
                  <c:v>Trarza</c:v>
                </c:pt>
              </c:strCache>
            </c:strRef>
          </c:cat>
          <c:val>
            <c:numRef>
              <c:f>MICS07!$R$223:$AD$223</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F20D-4A79-A3B7-163F81AAB37E}"/>
            </c:ext>
          </c:extLst>
        </c:ser>
        <c:ser>
          <c:idx val="2"/>
          <c:order val="2"/>
          <c:tx>
            <c:strRef>
              <c:f>MICS07!$B$224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MICS07!$R$221:$AD$221</c:f>
              <c:strCache>
                <c:ptCount val="13"/>
                <c:pt idx="0">
                  <c:v>Adrar</c:v>
                </c:pt>
                <c:pt idx="1">
                  <c:v>Assaba</c:v>
                </c:pt>
                <c:pt idx="2">
                  <c:v>Brakna</c:v>
                </c:pt>
                <c:pt idx="3">
                  <c:v>Gorgol</c:v>
                </c:pt>
                <c:pt idx="4">
                  <c:v>Guidimagha</c:v>
                </c:pt>
                <c:pt idx="5">
                  <c:v>Hodh ECharghi</c:v>
                </c:pt>
                <c:pt idx="6">
                  <c:v>Hodh ELGharbi</c:v>
                </c:pt>
                <c:pt idx="7">
                  <c:v>Inchiri</c:v>
                </c:pt>
                <c:pt idx="8">
                  <c:v>Nouadhibou</c:v>
                </c:pt>
                <c:pt idx="9">
                  <c:v>Nouakchott</c:v>
                </c:pt>
                <c:pt idx="10">
                  <c:v>Tagant</c:v>
                </c:pt>
                <c:pt idx="11">
                  <c:v>Tiris Zemmour</c:v>
                </c:pt>
                <c:pt idx="12">
                  <c:v>Trarza</c:v>
                </c:pt>
              </c:strCache>
            </c:strRef>
          </c:cat>
          <c:val>
            <c:numRef>
              <c:f>MICS07!$R$224:$AD$224</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F20D-4A79-A3B7-163F81AAB37E}"/>
            </c:ext>
          </c:extLst>
        </c:ser>
        <c:dLbls>
          <c:showLegendKey val="0"/>
          <c:showVal val="0"/>
          <c:showCatName val="0"/>
          <c:showSerName val="0"/>
          <c:showPercent val="0"/>
          <c:showBubbleSize val="0"/>
        </c:dLbls>
        <c:gapWidth val="50"/>
        <c:overlap val="100"/>
        <c:axId val="219487232"/>
        <c:axId val="219489024"/>
      </c:barChart>
      <c:catAx>
        <c:axId val="2194872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89024"/>
        <c:crosses val="autoZero"/>
        <c:auto val="1"/>
        <c:lblAlgn val="ctr"/>
        <c:lblOffset val="100"/>
        <c:tickLblSkip val="1"/>
        <c:tickMarkSkip val="1"/>
        <c:noMultiLvlLbl val="0"/>
      </c:catAx>
      <c:valAx>
        <c:axId val="2194890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872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MICS07!$C$221:$G$221</c:f>
              <c:strCache>
                <c:ptCount val="5"/>
                <c:pt idx="0">
                  <c:v>Poorest</c:v>
                </c:pt>
                <c:pt idx="1">
                  <c:v>Poor</c:v>
                </c:pt>
                <c:pt idx="2">
                  <c:v>Middle</c:v>
                </c:pt>
                <c:pt idx="3">
                  <c:v>Rich</c:v>
                </c:pt>
                <c:pt idx="4">
                  <c:v>Richest</c:v>
                </c:pt>
              </c:strCache>
            </c:strRef>
          </c:cat>
          <c:val>
            <c:numRef>
              <c:f>MICS07!$C$222:$G$222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6EE-4C4C-8373-E34E82C11642}"/>
            </c:ext>
          </c:extLst>
        </c:ser>
        <c:ser>
          <c:idx val="1"/>
          <c:order val="1"/>
          <c:tx>
            <c:strRef>
              <c:f>MICS07!$B$223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MICS07!$C$221:$G$221</c:f>
              <c:strCache>
                <c:ptCount val="5"/>
                <c:pt idx="0">
                  <c:v>Poorest</c:v>
                </c:pt>
                <c:pt idx="1">
                  <c:v>Poor</c:v>
                </c:pt>
                <c:pt idx="2">
                  <c:v>Middle</c:v>
                </c:pt>
                <c:pt idx="3">
                  <c:v>Rich</c:v>
                </c:pt>
                <c:pt idx="4">
                  <c:v>Richest</c:v>
                </c:pt>
              </c:strCache>
            </c:strRef>
          </c:cat>
          <c:val>
            <c:numRef>
              <c:f>MICS07!$C$223:$G$223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6EE-4C4C-8373-E34E82C11642}"/>
            </c:ext>
          </c:extLst>
        </c:ser>
        <c:ser>
          <c:idx val="2"/>
          <c:order val="2"/>
          <c:tx>
            <c:strRef>
              <c:f>MICS07!$B$224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MICS07!$C$221:$G$221</c:f>
              <c:strCache>
                <c:ptCount val="5"/>
                <c:pt idx="0">
                  <c:v>Poorest</c:v>
                </c:pt>
                <c:pt idx="1">
                  <c:v>Poor</c:v>
                </c:pt>
                <c:pt idx="2">
                  <c:v>Middle</c:v>
                </c:pt>
                <c:pt idx="3">
                  <c:v>Rich</c:v>
                </c:pt>
                <c:pt idx="4">
                  <c:v>Richest</c:v>
                </c:pt>
              </c:strCache>
            </c:strRef>
          </c:cat>
          <c:val>
            <c:numRef>
              <c:f>MICS07!$C$224:$G$224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6EE-4C4C-8373-E34E82C11642}"/>
            </c:ext>
          </c:extLst>
        </c:ser>
        <c:dLbls>
          <c:showLegendKey val="0"/>
          <c:showVal val="0"/>
          <c:showCatName val="0"/>
          <c:showSerName val="0"/>
          <c:showPercent val="0"/>
          <c:showBubbleSize val="0"/>
        </c:dLbls>
        <c:gapWidth val="50"/>
        <c:overlap val="100"/>
        <c:axId val="219524480"/>
        <c:axId val="219534464"/>
      </c:barChart>
      <c:catAx>
        <c:axId val="219524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34464"/>
        <c:crosses val="autoZero"/>
        <c:auto val="1"/>
        <c:lblAlgn val="ctr"/>
        <c:lblOffset val="100"/>
        <c:tickLblSkip val="1"/>
        <c:tickMarkSkip val="1"/>
        <c:noMultiLvlLbl val="0"/>
      </c:catAx>
      <c:valAx>
        <c:axId val="2195344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24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MICS07!$H$15:$L$15</c:f>
              <c:strCache>
                <c:ptCount val="5"/>
                <c:pt idx="0">
                  <c:v>Poorest</c:v>
                </c:pt>
                <c:pt idx="1">
                  <c:v>Poor</c:v>
                </c:pt>
                <c:pt idx="2">
                  <c:v>Middle</c:v>
                </c:pt>
                <c:pt idx="3">
                  <c:v>Rich</c:v>
                </c:pt>
                <c:pt idx="4">
                  <c:v>Richest</c:v>
                </c:pt>
              </c:strCache>
            </c:strRef>
          </c:cat>
          <c:val>
            <c:numRef>
              <c:f>MICS07!$H$18:$L$18</c:f>
              <c:numCache>
                <c:formatCode>###0.0</c:formatCode>
                <c:ptCount val="5"/>
                <c:pt idx="0">
                  <c:v>68.044315173886446</c:v>
                </c:pt>
                <c:pt idx="1">
                  <c:v>90.789717206148211</c:v>
                </c:pt>
                <c:pt idx="2">
                  <c:v>95.860306963562664</c:v>
                </c:pt>
                <c:pt idx="3">
                  <c:v>96.119967797522747</c:v>
                </c:pt>
                <c:pt idx="4">
                  <c:v>96.5931986926701</c:v>
                </c:pt>
              </c:numCache>
            </c:numRef>
          </c:val>
          <c:extLst>
            <c:ext xmlns:c16="http://schemas.microsoft.com/office/drawing/2014/chart" uri="{C3380CC4-5D6E-409C-BE32-E72D297353CC}">
              <c16:uniqueId val="{00000000-6DCD-4696-AE00-1C2465A99328}"/>
            </c:ext>
          </c:extLst>
        </c:ser>
        <c:ser>
          <c:idx val="1"/>
          <c:order val="1"/>
          <c:tx>
            <c:strRef>
              <c:f>MICS07!$B$19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MICS07!$H$15:$L$15</c:f>
              <c:strCache>
                <c:ptCount val="5"/>
                <c:pt idx="0">
                  <c:v>Poorest</c:v>
                </c:pt>
                <c:pt idx="1">
                  <c:v>Poor</c:v>
                </c:pt>
                <c:pt idx="2">
                  <c:v>Middle</c:v>
                </c:pt>
                <c:pt idx="3">
                  <c:v>Rich</c:v>
                </c:pt>
                <c:pt idx="4">
                  <c:v>Richest</c:v>
                </c:pt>
              </c:strCache>
            </c:strRef>
          </c:cat>
          <c:val>
            <c:numRef>
              <c:f>MICS07!$H$19:$L$19</c:f>
              <c:numCache>
                <c:formatCode>###0.0</c:formatCode>
                <c:ptCount val="5"/>
                <c:pt idx="0">
                  <c:v>15.56489705870036</c:v>
                </c:pt>
                <c:pt idx="1">
                  <c:v>4.7953997040501743</c:v>
                </c:pt>
                <c:pt idx="2">
                  <c:v>2.6217818202942467</c:v>
                </c:pt>
                <c:pt idx="3">
                  <c:v>2.5184961448750309</c:v>
                </c:pt>
                <c:pt idx="4">
                  <c:v>2.8886838638024428</c:v>
                </c:pt>
              </c:numCache>
            </c:numRef>
          </c:val>
          <c:extLst>
            <c:ext xmlns:c16="http://schemas.microsoft.com/office/drawing/2014/chart" uri="{C3380CC4-5D6E-409C-BE32-E72D297353CC}">
              <c16:uniqueId val="{00000001-6DCD-4696-AE00-1C2465A99328}"/>
            </c:ext>
          </c:extLst>
        </c:ser>
        <c:ser>
          <c:idx val="2"/>
          <c:order val="2"/>
          <c:tx>
            <c:strRef>
              <c:f>MICS07!$B$20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MICS07!$H$15:$L$15</c:f>
              <c:strCache>
                <c:ptCount val="5"/>
                <c:pt idx="0">
                  <c:v>Poorest</c:v>
                </c:pt>
                <c:pt idx="1">
                  <c:v>Poor</c:v>
                </c:pt>
                <c:pt idx="2">
                  <c:v>Middle</c:v>
                </c:pt>
                <c:pt idx="3">
                  <c:v>Rich</c:v>
                </c:pt>
                <c:pt idx="4">
                  <c:v>Richest</c:v>
                </c:pt>
              </c:strCache>
            </c:strRef>
          </c:cat>
          <c:val>
            <c:numRef>
              <c:f>MICS07!$H$20:$L$20</c:f>
              <c:numCache>
                <c:formatCode>###0.0</c:formatCode>
                <c:ptCount val="5"/>
                <c:pt idx="0">
                  <c:v>16.390787767413105</c:v>
                </c:pt>
                <c:pt idx="1">
                  <c:v>4.4148830898016751</c:v>
                </c:pt>
                <c:pt idx="2">
                  <c:v>1.5179112161431452</c:v>
                </c:pt>
                <c:pt idx="3">
                  <c:v>1.3615360576022608</c:v>
                </c:pt>
                <c:pt idx="4">
                  <c:v>0.51811744352742384</c:v>
                </c:pt>
              </c:numCache>
            </c:numRef>
          </c:val>
          <c:extLst>
            <c:ext xmlns:c16="http://schemas.microsoft.com/office/drawing/2014/chart" uri="{C3380CC4-5D6E-409C-BE32-E72D297353CC}">
              <c16:uniqueId val="{00000002-6DCD-4696-AE00-1C2465A99328}"/>
            </c:ext>
          </c:extLst>
        </c:ser>
        <c:ser>
          <c:idx val="3"/>
          <c:order val="3"/>
          <c:tx>
            <c:strRef>
              <c:f>MICS07!$B$21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MICS07!$H$15:$L$15</c:f>
              <c:strCache>
                <c:ptCount val="5"/>
                <c:pt idx="0">
                  <c:v>Poorest</c:v>
                </c:pt>
                <c:pt idx="1">
                  <c:v>Poor</c:v>
                </c:pt>
                <c:pt idx="2">
                  <c:v>Middle</c:v>
                </c:pt>
                <c:pt idx="3">
                  <c:v>Rich</c:v>
                </c:pt>
                <c:pt idx="4">
                  <c:v>Richest</c:v>
                </c:pt>
              </c:strCache>
            </c:strRef>
          </c:cat>
          <c:val>
            <c:numRef>
              <c:f>MICS07!$H$21:$L$21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6DCD-4696-AE00-1C2465A99328}"/>
            </c:ext>
          </c:extLst>
        </c:ser>
        <c:dLbls>
          <c:showLegendKey val="0"/>
          <c:showVal val="0"/>
          <c:showCatName val="0"/>
          <c:showSerName val="0"/>
          <c:showPercent val="0"/>
          <c:showBubbleSize val="0"/>
        </c:dLbls>
        <c:gapWidth val="50"/>
        <c:overlap val="100"/>
        <c:axId val="220865664"/>
        <c:axId val="220867200"/>
      </c:barChart>
      <c:catAx>
        <c:axId val="220865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67200"/>
        <c:crosses val="autoZero"/>
        <c:auto val="1"/>
        <c:lblAlgn val="ctr"/>
        <c:lblOffset val="100"/>
        <c:tickLblSkip val="1"/>
        <c:tickMarkSkip val="1"/>
        <c:noMultiLvlLbl val="0"/>
      </c:catAx>
      <c:valAx>
        <c:axId val="2208672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656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MICS07!$H$121:$L$121</c:f>
              <c:strCache>
                <c:ptCount val="5"/>
                <c:pt idx="0">
                  <c:v>Poorest</c:v>
                </c:pt>
                <c:pt idx="1">
                  <c:v>Poor</c:v>
                </c:pt>
                <c:pt idx="2">
                  <c:v>Middle</c:v>
                </c:pt>
                <c:pt idx="3">
                  <c:v>Rich</c:v>
                </c:pt>
                <c:pt idx="4">
                  <c:v>Richest</c:v>
                </c:pt>
              </c:strCache>
            </c:strRef>
          </c:cat>
          <c:val>
            <c:numRef>
              <c:f>MICS07!$H$124:$L$124</c:f>
              <c:numCache>
                <c:formatCode>###0.0</c:formatCode>
                <c:ptCount val="5"/>
                <c:pt idx="0">
                  <c:v>16.534106020201783</c:v>
                </c:pt>
                <c:pt idx="1">
                  <c:v>42.279616286190404</c:v>
                </c:pt>
                <c:pt idx="2">
                  <c:v>55.86404992701349</c:v>
                </c:pt>
                <c:pt idx="3">
                  <c:v>68.776363983927496</c:v>
                </c:pt>
                <c:pt idx="4">
                  <c:v>88.821886758305396</c:v>
                </c:pt>
              </c:numCache>
            </c:numRef>
          </c:val>
          <c:extLst>
            <c:ext xmlns:c16="http://schemas.microsoft.com/office/drawing/2014/chart" uri="{C3380CC4-5D6E-409C-BE32-E72D297353CC}">
              <c16:uniqueId val="{00000000-14CF-4F40-973D-45811785D376}"/>
            </c:ext>
          </c:extLst>
        </c:ser>
        <c:ser>
          <c:idx val="1"/>
          <c:order val="1"/>
          <c:tx>
            <c:strRef>
              <c:f>MICS07!$B$125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MICS07!$H$121:$L$121</c:f>
              <c:strCache>
                <c:ptCount val="5"/>
                <c:pt idx="0">
                  <c:v>Poorest</c:v>
                </c:pt>
                <c:pt idx="1">
                  <c:v>Poor</c:v>
                </c:pt>
                <c:pt idx="2">
                  <c:v>Middle</c:v>
                </c:pt>
                <c:pt idx="3">
                  <c:v>Rich</c:v>
                </c:pt>
                <c:pt idx="4">
                  <c:v>Richest</c:v>
                </c:pt>
              </c:strCache>
            </c:strRef>
          </c:cat>
          <c:val>
            <c:numRef>
              <c:f>MICS07!$H$125:$L$125</c:f>
              <c:numCache>
                <c:formatCode>###0.0</c:formatCode>
                <c:ptCount val="5"/>
                <c:pt idx="0">
                  <c:v>9.9700151936033219</c:v>
                </c:pt>
                <c:pt idx="1">
                  <c:v>18.539892478464271</c:v>
                </c:pt>
                <c:pt idx="2">
                  <c:v>17.265260227170963</c:v>
                </c:pt>
                <c:pt idx="3">
                  <c:v>15.284779305549426</c:v>
                </c:pt>
                <c:pt idx="4">
                  <c:v>5.4205590864210373</c:v>
                </c:pt>
              </c:numCache>
            </c:numRef>
          </c:val>
          <c:extLst>
            <c:ext xmlns:c16="http://schemas.microsoft.com/office/drawing/2014/chart" uri="{C3380CC4-5D6E-409C-BE32-E72D297353CC}">
              <c16:uniqueId val="{00000001-14CF-4F40-973D-45811785D376}"/>
            </c:ext>
          </c:extLst>
        </c:ser>
        <c:ser>
          <c:idx val="2"/>
          <c:order val="2"/>
          <c:tx>
            <c:strRef>
              <c:f>MICS07!$B$126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MICS07!$H$121:$L$121</c:f>
              <c:strCache>
                <c:ptCount val="5"/>
                <c:pt idx="0">
                  <c:v>Poorest</c:v>
                </c:pt>
                <c:pt idx="1">
                  <c:v>Poor</c:v>
                </c:pt>
                <c:pt idx="2">
                  <c:v>Middle</c:v>
                </c:pt>
                <c:pt idx="3">
                  <c:v>Rich</c:v>
                </c:pt>
                <c:pt idx="4">
                  <c:v>Richest</c:v>
                </c:pt>
              </c:strCache>
            </c:strRef>
          </c:cat>
          <c:val>
            <c:numRef>
              <c:f>MICS07!$H$126:$L$126</c:f>
              <c:numCache>
                <c:formatCode>###0.0</c:formatCode>
                <c:ptCount val="5"/>
                <c:pt idx="0">
                  <c:v>33.611206979450337</c:v>
                </c:pt>
                <c:pt idx="1">
                  <c:v>23.675704793864234</c:v>
                </c:pt>
                <c:pt idx="2">
                  <c:v>21.5564998834531</c:v>
                </c:pt>
                <c:pt idx="3">
                  <c:v>14.22793931460126</c:v>
                </c:pt>
                <c:pt idx="4">
                  <c:v>5.1911747379398125</c:v>
                </c:pt>
              </c:numCache>
            </c:numRef>
          </c:val>
          <c:extLst>
            <c:ext xmlns:c16="http://schemas.microsoft.com/office/drawing/2014/chart" uri="{C3380CC4-5D6E-409C-BE32-E72D297353CC}">
              <c16:uniqueId val="{00000002-14CF-4F40-973D-45811785D376}"/>
            </c:ext>
          </c:extLst>
        </c:ser>
        <c:ser>
          <c:idx val="3"/>
          <c:order val="3"/>
          <c:tx>
            <c:strRef>
              <c:f>MICS07!$B$127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MICS07!$H$121:$L$121</c:f>
              <c:strCache>
                <c:ptCount val="5"/>
                <c:pt idx="0">
                  <c:v>Poorest</c:v>
                </c:pt>
                <c:pt idx="1">
                  <c:v>Poor</c:v>
                </c:pt>
                <c:pt idx="2">
                  <c:v>Middle</c:v>
                </c:pt>
                <c:pt idx="3">
                  <c:v>Rich</c:v>
                </c:pt>
                <c:pt idx="4">
                  <c:v>Richest</c:v>
                </c:pt>
              </c:strCache>
            </c:strRef>
          </c:cat>
          <c:val>
            <c:numRef>
              <c:f>MICS07!$H$127:$L$127</c:f>
              <c:numCache>
                <c:formatCode>###0.0</c:formatCode>
                <c:ptCount val="5"/>
                <c:pt idx="0">
                  <c:v>39.884671806744322</c:v>
                </c:pt>
                <c:pt idx="1">
                  <c:v>15.504786441481444</c:v>
                </c:pt>
                <c:pt idx="2">
                  <c:v>5.3141899623625619</c:v>
                </c:pt>
                <c:pt idx="3">
                  <c:v>1.710917395922009</c:v>
                </c:pt>
                <c:pt idx="4">
                  <c:v>0.56637941733386854</c:v>
                </c:pt>
              </c:numCache>
            </c:numRef>
          </c:val>
          <c:extLst>
            <c:ext xmlns:c16="http://schemas.microsoft.com/office/drawing/2014/chart" uri="{C3380CC4-5D6E-409C-BE32-E72D297353CC}">
              <c16:uniqueId val="{00000003-14CF-4F40-973D-45811785D376}"/>
            </c:ext>
          </c:extLst>
        </c:ser>
        <c:dLbls>
          <c:showLegendKey val="0"/>
          <c:showVal val="0"/>
          <c:showCatName val="0"/>
          <c:showSerName val="0"/>
          <c:showPercent val="0"/>
          <c:showBubbleSize val="0"/>
        </c:dLbls>
        <c:gapWidth val="50"/>
        <c:overlap val="100"/>
        <c:axId val="220912256"/>
        <c:axId val="220930432"/>
      </c:barChart>
      <c:catAx>
        <c:axId val="220912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30432"/>
        <c:crosses val="autoZero"/>
        <c:auto val="1"/>
        <c:lblAlgn val="ctr"/>
        <c:lblOffset val="100"/>
        <c:tickLblSkip val="1"/>
        <c:tickMarkSkip val="1"/>
        <c:noMultiLvlLbl val="0"/>
      </c:catAx>
      <c:valAx>
        <c:axId val="220930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12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MICS07!$H$221:$L$221</c:f>
              <c:strCache>
                <c:ptCount val="5"/>
                <c:pt idx="0">
                  <c:v>Poorest</c:v>
                </c:pt>
                <c:pt idx="1">
                  <c:v>Poor</c:v>
                </c:pt>
                <c:pt idx="2">
                  <c:v>Middle</c:v>
                </c:pt>
                <c:pt idx="3">
                  <c:v>Rich</c:v>
                </c:pt>
                <c:pt idx="4">
                  <c:v>Richest</c:v>
                </c:pt>
              </c:strCache>
            </c:strRef>
          </c:cat>
          <c:val>
            <c:numRef>
              <c:f>MICS07!$H$222:$L$222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B44-4066-B8C3-68BAB5A7992E}"/>
            </c:ext>
          </c:extLst>
        </c:ser>
        <c:ser>
          <c:idx val="1"/>
          <c:order val="1"/>
          <c:tx>
            <c:strRef>
              <c:f>MICS07!$B$223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MICS07!$H$221:$L$221</c:f>
              <c:strCache>
                <c:ptCount val="5"/>
                <c:pt idx="0">
                  <c:v>Poorest</c:v>
                </c:pt>
                <c:pt idx="1">
                  <c:v>Poor</c:v>
                </c:pt>
                <c:pt idx="2">
                  <c:v>Middle</c:v>
                </c:pt>
                <c:pt idx="3">
                  <c:v>Rich</c:v>
                </c:pt>
                <c:pt idx="4">
                  <c:v>Richest</c:v>
                </c:pt>
              </c:strCache>
            </c:strRef>
          </c:cat>
          <c:val>
            <c:numRef>
              <c:f>MICS07!$H$223:$L$223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B44-4066-B8C3-68BAB5A7992E}"/>
            </c:ext>
          </c:extLst>
        </c:ser>
        <c:ser>
          <c:idx val="2"/>
          <c:order val="2"/>
          <c:tx>
            <c:strRef>
              <c:f>MICS07!$B$224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MICS07!$H$221:$L$221</c:f>
              <c:strCache>
                <c:ptCount val="5"/>
                <c:pt idx="0">
                  <c:v>Poorest</c:v>
                </c:pt>
                <c:pt idx="1">
                  <c:v>Poor</c:v>
                </c:pt>
                <c:pt idx="2">
                  <c:v>Middle</c:v>
                </c:pt>
                <c:pt idx="3">
                  <c:v>Rich</c:v>
                </c:pt>
                <c:pt idx="4">
                  <c:v>Richest</c:v>
                </c:pt>
              </c:strCache>
            </c:strRef>
          </c:cat>
          <c:val>
            <c:numRef>
              <c:f>MICS07!$H$224:$L$224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B44-4066-B8C3-68BAB5A7992E}"/>
            </c:ext>
          </c:extLst>
        </c:ser>
        <c:dLbls>
          <c:showLegendKey val="0"/>
          <c:showVal val="0"/>
          <c:showCatName val="0"/>
          <c:showSerName val="0"/>
          <c:showPercent val="0"/>
          <c:showBubbleSize val="0"/>
        </c:dLbls>
        <c:gapWidth val="50"/>
        <c:overlap val="100"/>
        <c:axId val="220998656"/>
        <c:axId val="221016832"/>
      </c:barChart>
      <c:catAx>
        <c:axId val="220998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16832"/>
        <c:crosses val="autoZero"/>
        <c:auto val="1"/>
        <c:lblAlgn val="ctr"/>
        <c:lblOffset val="100"/>
        <c:tickLblSkip val="1"/>
        <c:tickMarkSkip val="1"/>
        <c:noMultiLvlLbl val="0"/>
      </c:catAx>
      <c:valAx>
        <c:axId val="221016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98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MICS07!$C$121:$G$121</c:f>
              <c:strCache>
                <c:ptCount val="5"/>
                <c:pt idx="0">
                  <c:v>Poorest</c:v>
                </c:pt>
                <c:pt idx="1">
                  <c:v>Poor</c:v>
                </c:pt>
                <c:pt idx="2">
                  <c:v>Middle</c:v>
                </c:pt>
                <c:pt idx="3">
                  <c:v>Rich</c:v>
                </c:pt>
                <c:pt idx="4">
                  <c:v>Richest</c:v>
                </c:pt>
              </c:strCache>
            </c:strRef>
          </c:cat>
          <c:val>
            <c:numRef>
              <c:f>MICS07!$C$124:$G$124</c:f>
              <c:numCache>
                <c:formatCode>###0.0</c:formatCode>
                <c:ptCount val="5"/>
                <c:pt idx="0">
                  <c:v>1.4802943728774032</c:v>
                </c:pt>
                <c:pt idx="1">
                  <c:v>4.2486292968358885</c:v>
                </c:pt>
                <c:pt idx="2">
                  <c:v>17.226295537299077</c:v>
                </c:pt>
                <c:pt idx="3">
                  <c:v>49.225965855319771</c:v>
                </c:pt>
                <c:pt idx="4">
                  <c:v>76.335649228266959</c:v>
                </c:pt>
              </c:numCache>
            </c:numRef>
          </c:val>
          <c:extLst>
            <c:ext xmlns:c16="http://schemas.microsoft.com/office/drawing/2014/chart" uri="{C3380CC4-5D6E-409C-BE32-E72D297353CC}">
              <c16:uniqueId val="{00000000-8CC0-415E-A410-157C555D7326}"/>
            </c:ext>
          </c:extLst>
        </c:ser>
        <c:ser>
          <c:idx val="1"/>
          <c:order val="1"/>
          <c:tx>
            <c:strRef>
              <c:f>MICS07!$B$125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MICS07!$C$121:$G$121</c:f>
              <c:strCache>
                <c:ptCount val="5"/>
                <c:pt idx="0">
                  <c:v>Poorest</c:v>
                </c:pt>
                <c:pt idx="1">
                  <c:v>Poor</c:v>
                </c:pt>
                <c:pt idx="2">
                  <c:v>Middle</c:v>
                </c:pt>
                <c:pt idx="3">
                  <c:v>Rich</c:v>
                </c:pt>
                <c:pt idx="4">
                  <c:v>Richest</c:v>
                </c:pt>
              </c:strCache>
            </c:strRef>
          </c:cat>
          <c:val>
            <c:numRef>
              <c:f>MICS07!$C$125:$G$125</c:f>
              <c:numCache>
                <c:formatCode>###0.0</c:formatCode>
                <c:ptCount val="5"/>
                <c:pt idx="0">
                  <c:v>0.73781742355607594</c:v>
                </c:pt>
                <c:pt idx="1">
                  <c:v>1.6843896287150737</c:v>
                </c:pt>
                <c:pt idx="2">
                  <c:v>9.7874907320097808</c:v>
                </c:pt>
                <c:pt idx="3">
                  <c:v>16.147474983397085</c:v>
                </c:pt>
                <c:pt idx="4">
                  <c:v>11.410521201074127</c:v>
                </c:pt>
              </c:numCache>
            </c:numRef>
          </c:val>
          <c:extLst>
            <c:ext xmlns:c16="http://schemas.microsoft.com/office/drawing/2014/chart" uri="{C3380CC4-5D6E-409C-BE32-E72D297353CC}">
              <c16:uniqueId val="{00000001-8CC0-415E-A410-157C555D7326}"/>
            </c:ext>
          </c:extLst>
        </c:ser>
        <c:ser>
          <c:idx val="2"/>
          <c:order val="2"/>
          <c:tx>
            <c:strRef>
              <c:f>MICS07!$B$126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MICS07!$C$121:$G$121</c:f>
              <c:strCache>
                <c:ptCount val="5"/>
                <c:pt idx="0">
                  <c:v>Poorest</c:v>
                </c:pt>
                <c:pt idx="1">
                  <c:v>Poor</c:v>
                </c:pt>
                <c:pt idx="2">
                  <c:v>Middle</c:v>
                </c:pt>
                <c:pt idx="3">
                  <c:v>Rich</c:v>
                </c:pt>
                <c:pt idx="4">
                  <c:v>Richest</c:v>
                </c:pt>
              </c:strCache>
            </c:strRef>
          </c:cat>
          <c:val>
            <c:numRef>
              <c:f>MICS07!$C$126:$G$126</c:f>
              <c:numCache>
                <c:formatCode>###0.0</c:formatCode>
                <c:ptCount val="5"/>
                <c:pt idx="0">
                  <c:v>6.1858131409382802</c:v>
                </c:pt>
                <c:pt idx="1">
                  <c:v>17.708202412112044</c:v>
                </c:pt>
                <c:pt idx="2">
                  <c:v>27.303918721328159</c:v>
                </c:pt>
                <c:pt idx="3">
                  <c:v>22.627527885634692</c:v>
                </c:pt>
                <c:pt idx="4">
                  <c:v>10.358990095068082</c:v>
                </c:pt>
              </c:numCache>
            </c:numRef>
          </c:val>
          <c:extLst>
            <c:ext xmlns:c16="http://schemas.microsoft.com/office/drawing/2014/chart" uri="{C3380CC4-5D6E-409C-BE32-E72D297353CC}">
              <c16:uniqueId val="{00000002-8CC0-415E-A410-157C555D7326}"/>
            </c:ext>
          </c:extLst>
        </c:ser>
        <c:ser>
          <c:idx val="3"/>
          <c:order val="3"/>
          <c:tx>
            <c:strRef>
              <c:f>MICS07!$B$127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MICS07!$C$121:$G$121</c:f>
              <c:strCache>
                <c:ptCount val="5"/>
                <c:pt idx="0">
                  <c:v>Poorest</c:v>
                </c:pt>
                <c:pt idx="1">
                  <c:v>Poor</c:v>
                </c:pt>
                <c:pt idx="2">
                  <c:v>Middle</c:v>
                </c:pt>
                <c:pt idx="3">
                  <c:v>Rich</c:v>
                </c:pt>
                <c:pt idx="4">
                  <c:v>Richest</c:v>
                </c:pt>
              </c:strCache>
            </c:strRef>
          </c:cat>
          <c:val>
            <c:numRef>
              <c:f>MICS07!$C$127:$G$127</c:f>
              <c:numCache>
                <c:formatCode>###0.0</c:formatCode>
                <c:ptCount val="5"/>
                <c:pt idx="0">
                  <c:v>91.596075062627818</c:v>
                </c:pt>
                <c:pt idx="1">
                  <c:v>76.358778662336462</c:v>
                </c:pt>
                <c:pt idx="2">
                  <c:v>45.682295009362271</c:v>
                </c:pt>
                <c:pt idx="3">
                  <c:v>11.999031275647969</c:v>
                </c:pt>
                <c:pt idx="4">
                  <c:v>1.8948394755903233</c:v>
                </c:pt>
              </c:numCache>
            </c:numRef>
          </c:val>
          <c:extLst>
            <c:ext xmlns:c16="http://schemas.microsoft.com/office/drawing/2014/chart" uri="{C3380CC4-5D6E-409C-BE32-E72D297353CC}">
              <c16:uniqueId val="{00000003-8CC0-415E-A410-157C555D7326}"/>
            </c:ext>
          </c:extLst>
        </c:ser>
        <c:dLbls>
          <c:showLegendKey val="0"/>
          <c:showVal val="0"/>
          <c:showCatName val="0"/>
          <c:showSerName val="0"/>
          <c:showPercent val="0"/>
          <c:showBubbleSize val="0"/>
        </c:dLbls>
        <c:gapWidth val="50"/>
        <c:overlap val="100"/>
        <c:axId val="219154688"/>
        <c:axId val="219185152"/>
      </c:barChart>
      <c:catAx>
        <c:axId val="219154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85152"/>
        <c:crosses val="autoZero"/>
        <c:auto val="1"/>
        <c:lblAlgn val="ctr"/>
        <c:lblOffset val="100"/>
        <c:tickLblSkip val="1"/>
        <c:tickMarkSkip val="1"/>
        <c:noMultiLvlLbl val="0"/>
      </c:catAx>
      <c:valAx>
        <c:axId val="219185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54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MICS07!$M$121:$Q$121</c:f>
              <c:strCache>
                <c:ptCount val="5"/>
                <c:pt idx="0">
                  <c:v>Poorest</c:v>
                </c:pt>
                <c:pt idx="1">
                  <c:v>Poor</c:v>
                </c:pt>
                <c:pt idx="2">
                  <c:v>Middle</c:v>
                </c:pt>
                <c:pt idx="3">
                  <c:v>Rich</c:v>
                </c:pt>
                <c:pt idx="4">
                  <c:v>Richest</c:v>
                </c:pt>
              </c:strCache>
            </c:strRef>
          </c:cat>
          <c:val>
            <c:numRef>
              <c:f>MICS07!$M$124:$Q$124</c:f>
              <c:numCache>
                <c:formatCode>###0.0</c:formatCode>
                <c:ptCount val="5"/>
                <c:pt idx="0">
                  <c:v>1.4994346935509373</c:v>
                </c:pt>
                <c:pt idx="1">
                  <c:v>1.7722156432818281</c:v>
                </c:pt>
                <c:pt idx="2">
                  <c:v>3.0126457554788773</c:v>
                </c:pt>
                <c:pt idx="3">
                  <c:v>7.508613874723852</c:v>
                </c:pt>
                <c:pt idx="4">
                  <c:v>32.132088987772704</c:v>
                </c:pt>
              </c:numCache>
            </c:numRef>
          </c:val>
          <c:extLst>
            <c:ext xmlns:c16="http://schemas.microsoft.com/office/drawing/2014/chart" uri="{C3380CC4-5D6E-409C-BE32-E72D297353CC}">
              <c16:uniqueId val="{00000000-663A-41F9-9E82-C7C0C9DE37AB}"/>
            </c:ext>
          </c:extLst>
        </c:ser>
        <c:ser>
          <c:idx val="1"/>
          <c:order val="1"/>
          <c:tx>
            <c:strRef>
              <c:f>MICS07!$B$125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MICS07!$M$121:$Q$121</c:f>
              <c:strCache>
                <c:ptCount val="5"/>
                <c:pt idx="0">
                  <c:v>Poorest</c:v>
                </c:pt>
                <c:pt idx="1">
                  <c:v>Poor</c:v>
                </c:pt>
                <c:pt idx="2">
                  <c:v>Middle</c:v>
                </c:pt>
                <c:pt idx="3">
                  <c:v>Rich</c:v>
                </c:pt>
                <c:pt idx="4">
                  <c:v>Richest</c:v>
                </c:pt>
              </c:strCache>
            </c:strRef>
          </c:cat>
          <c:val>
            <c:numRef>
              <c:f>MICS07!$M$125:$Q$125</c:f>
              <c:numCache>
                <c:formatCode>###0.0</c:formatCode>
                <c:ptCount val="5"/>
                <c:pt idx="0">
                  <c:v>0.50154421855603359</c:v>
                </c:pt>
                <c:pt idx="1">
                  <c:v>0.71325772979697422</c:v>
                </c:pt>
                <c:pt idx="2">
                  <c:v>1.2229924312286171</c:v>
                </c:pt>
                <c:pt idx="3">
                  <c:v>4.9086797886559941</c:v>
                </c:pt>
                <c:pt idx="4">
                  <c:v>10.272708067204031</c:v>
                </c:pt>
              </c:numCache>
            </c:numRef>
          </c:val>
          <c:extLst>
            <c:ext xmlns:c16="http://schemas.microsoft.com/office/drawing/2014/chart" uri="{C3380CC4-5D6E-409C-BE32-E72D297353CC}">
              <c16:uniqueId val="{00000001-663A-41F9-9E82-C7C0C9DE37AB}"/>
            </c:ext>
          </c:extLst>
        </c:ser>
        <c:ser>
          <c:idx val="2"/>
          <c:order val="2"/>
          <c:tx>
            <c:strRef>
              <c:f>MICS07!$B$126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MICS07!$M$121:$Q$121</c:f>
              <c:strCache>
                <c:ptCount val="5"/>
                <c:pt idx="0">
                  <c:v>Poorest</c:v>
                </c:pt>
                <c:pt idx="1">
                  <c:v>Poor</c:v>
                </c:pt>
                <c:pt idx="2">
                  <c:v>Middle</c:v>
                </c:pt>
                <c:pt idx="3">
                  <c:v>Rich</c:v>
                </c:pt>
                <c:pt idx="4">
                  <c:v>Richest</c:v>
                </c:pt>
              </c:strCache>
            </c:strRef>
          </c:cat>
          <c:val>
            <c:numRef>
              <c:f>MICS07!$M$126:$Q$126</c:f>
              <c:numCache>
                <c:formatCode>###0.0</c:formatCode>
                <c:ptCount val="5"/>
                <c:pt idx="0">
                  <c:v>4.0740779679059802</c:v>
                </c:pt>
                <c:pt idx="1">
                  <c:v>7.2032643485547903</c:v>
                </c:pt>
                <c:pt idx="2">
                  <c:v>16.450269978854266</c:v>
                </c:pt>
                <c:pt idx="3">
                  <c:v>22.017837597902918</c:v>
                </c:pt>
                <c:pt idx="4">
                  <c:v>22.770605413946235</c:v>
                </c:pt>
              </c:numCache>
            </c:numRef>
          </c:val>
          <c:extLst>
            <c:ext xmlns:c16="http://schemas.microsoft.com/office/drawing/2014/chart" uri="{C3380CC4-5D6E-409C-BE32-E72D297353CC}">
              <c16:uniqueId val="{00000002-663A-41F9-9E82-C7C0C9DE37AB}"/>
            </c:ext>
          </c:extLst>
        </c:ser>
        <c:ser>
          <c:idx val="3"/>
          <c:order val="3"/>
          <c:tx>
            <c:strRef>
              <c:f>MICS07!$B$127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MICS07!$M$121:$Q$121</c:f>
              <c:strCache>
                <c:ptCount val="5"/>
                <c:pt idx="0">
                  <c:v>Poorest</c:v>
                </c:pt>
                <c:pt idx="1">
                  <c:v>Poor</c:v>
                </c:pt>
                <c:pt idx="2">
                  <c:v>Middle</c:v>
                </c:pt>
                <c:pt idx="3">
                  <c:v>Rich</c:v>
                </c:pt>
                <c:pt idx="4">
                  <c:v>Richest</c:v>
                </c:pt>
              </c:strCache>
            </c:strRef>
          </c:cat>
          <c:val>
            <c:numRef>
              <c:f>MICS07!$M$127:$Q$127</c:f>
              <c:numCache>
                <c:formatCode>###0.0</c:formatCode>
                <c:ptCount val="5"/>
                <c:pt idx="0">
                  <c:v>93.924943119987077</c:v>
                </c:pt>
                <c:pt idx="1">
                  <c:v>90.3112622783663</c:v>
                </c:pt>
                <c:pt idx="2">
                  <c:v>79.314091834438372</c:v>
                </c:pt>
                <c:pt idx="3">
                  <c:v>65.564868738717223</c:v>
                </c:pt>
                <c:pt idx="4">
                  <c:v>34.824597531077167</c:v>
                </c:pt>
              </c:numCache>
            </c:numRef>
          </c:val>
          <c:extLst>
            <c:ext xmlns:c16="http://schemas.microsoft.com/office/drawing/2014/chart" uri="{C3380CC4-5D6E-409C-BE32-E72D297353CC}">
              <c16:uniqueId val="{00000003-663A-41F9-9E82-C7C0C9DE37AB}"/>
            </c:ext>
          </c:extLst>
        </c:ser>
        <c:dLbls>
          <c:showLegendKey val="0"/>
          <c:showVal val="0"/>
          <c:showCatName val="0"/>
          <c:showSerName val="0"/>
          <c:showPercent val="0"/>
          <c:showBubbleSize val="0"/>
        </c:dLbls>
        <c:gapWidth val="50"/>
        <c:overlap val="100"/>
        <c:axId val="217959424"/>
        <c:axId val="218497792"/>
      </c:barChart>
      <c:catAx>
        <c:axId val="217959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497792"/>
        <c:crosses val="autoZero"/>
        <c:auto val="1"/>
        <c:lblAlgn val="ctr"/>
        <c:lblOffset val="100"/>
        <c:tickLblSkip val="1"/>
        <c:tickMarkSkip val="1"/>
        <c:noMultiLvlLbl val="0"/>
      </c:catAx>
      <c:valAx>
        <c:axId val="218497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959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MICS11!$M$18:$Q$18</c:f>
              <c:numCache>
                <c:formatCode>###0.0</c:formatCode>
                <c:ptCount val="5"/>
                <c:pt idx="0">
                  <c:v>19.664968322983935</c:v>
                </c:pt>
                <c:pt idx="1">
                  <c:v>28.217583585591104</c:v>
                </c:pt>
                <c:pt idx="2">
                  <c:v>36.03939441058214</c:v>
                </c:pt>
                <c:pt idx="3">
                  <c:v>52.283261694109449</c:v>
                </c:pt>
                <c:pt idx="4">
                  <c:v>76.803337184302478</c:v>
                </c:pt>
              </c:numCache>
            </c:numRef>
          </c:val>
          <c:extLst>
            <c:ext xmlns:c16="http://schemas.microsoft.com/office/drawing/2014/chart" uri="{C3380CC4-5D6E-409C-BE32-E72D297353CC}">
              <c16:uniqueId val="{00000000-B2CC-4EE3-9931-8151F8B26E09}"/>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MICS11!$M$19:$Q$19</c:f>
              <c:numCache>
                <c:formatCode>###0.0</c:formatCode>
                <c:ptCount val="5"/>
                <c:pt idx="0">
                  <c:v>20.350402620770403</c:v>
                </c:pt>
                <c:pt idx="1">
                  <c:v>12.792242421214274</c:v>
                </c:pt>
                <c:pt idx="2">
                  <c:v>12.280590330304179</c:v>
                </c:pt>
                <c:pt idx="3">
                  <c:v>9.315445039197197</c:v>
                </c:pt>
                <c:pt idx="4">
                  <c:v>8.4152037752481679</c:v>
                </c:pt>
              </c:numCache>
            </c:numRef>
          </c:val>
          <c:extLst>
            <c:ext xmlns:c16="http://schemas.microsoft.com/office/drawing/2014/chart" uri="{C3380CC4-5D6E-409C-BE32-E72D297353CC}">
              <c16:uniqueId val="{00000001-B2CC-4EE3-9931-8151F8B26E09}"/>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MICS11!$M$20:$Q$20</c:f>
              <c:numCache>
                <c:formatCode>###0.0</c:formatCode>
                <c:ptCount val="5"/>
                <c:pt idx="0">
                  <c:v>56.948137960555201</c:v>
                </c:pt>
                <c:pt idx="1">
                  <c:v>55.474660017226853</c:v>
                </c:pt>
                <c:pt idx="2">
                  <c:v>48.961803332335222</c:v>
                </c:pt>
                <c:pt idx="3">
                  <c:v>36.538432618405814</c:v>
                </c:pt>
                <c:pt idx="4">
                  <c:v>14.663000595424345</c:v>
                </c:pt>
              </c:numCache>
            </c:numRef>
          </c:val>
          <c:extLst>
            <c:ext xmlns:c16="http://schemas.microsoft.com/office/drawing/2014/chart" uri="{C3380CC4-5D6E-409C-BE32-E72D297353CC}">
              <c16:uniqueId val="{00000002-B2CC-4EE3-9931-8151F8B26E09}"/>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MICS11!$M$21:$Q$21</c:f>
              <c:numCache>
                <c:formatCode>###0.0</c:formatCode>
                <c:ptCount val="5"/>
                <c:pt idx="0">
                  <c:v>3.0364910956904589</c:v>
                </c:pt>
                <c:pt idx="1">
                  <c:v>3.515513975967774</c:v>
                </c:pt>
                <c:pt idx="2">
                  <c:v>2.7182119267784621</c:v>
                </c:pt>
                <c:pt idx="3">
                  <c:v>1.8628606482875443</c:v>
                </c:pt>
                <c:pt idx="4">
                  <c:v>0.118458445025009</c:v>
                </c:pt>
              </c:numCache>
            </c:numRef>
          </c:val>
          <c:extLst>
            <c:ext xmlns:c16="http://schemas.microsoft.com/office/drawing/2014/chart" uri="{C3380CC4-5D6E-409C-BE32-E72D297353CC}">
              <c16:uniqueId val="{00000003-B2CC-4EE3-9931-8151F8B26E09}"/>
            </c:ext>
          </c:extLst>
        </c:ser>
        <c:dLbls>
          <c:showLegendKey val="0"/>
          <c:showVal val="0"/>
          <c:showCatName val="0"/>
          <c:showSerName val="0"/>
          <c:showPercent val="0"/>
          <c:showBubbleSize val="0"/>
        </c:dLbls>
        <c:gapWidth val="50"/>
        <c:overlap val="100"/>
        <c:axId val="212085376"/>
        <c:axId val="212173184"/>
      </c:barChart>
      <c:catAx>
        <c:axId val="212085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173184"/>
        <c:crosses val="autoZero"/>
        <c:auto val="1"/>
        <c:lblAlgn val="ctr"/>
        <c:lblOffset val="100"/>
        <c:tickLblSkip val="1"/>
        <c:tickMarkSkip val="1"/>
        <c:noMultiLvlLbl val="0"/>
      </c:catAx>
      <c:valAx>
        <c:axId val="212173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853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MICS11!$R$15:$AC$15</c:f>
              <c:strCache>
                <c:ptCount val="12"/>
                <c:pt idx="0">
                  <c:v>Adrar</c:v>
                </c:pt>
                <c:pt idx="1">
                  <c:v>Assaba</c:v>
                </c:pt>
                <c:pt idx="2">
                  <c:v>Brakna</c:v>
                </c:pt>
                <c:pt idx="3">
                  <c:v>Dakhlett Nouadibou</c:v>
                </c:pt>
                <c:pt idx="4">
                  <c:v>Gorgol</c:v>
                </c:pt>
                <c:pt idx="5">
                  <c:v>Guidimagha</c:v>
                </c:pt>
                <c:pt idx="6">
                  <c:v>Hodh charghy</c:v>
                </c:pt>
                <c:pt idx="7">
                  <c:v>Hodh Gharby</c:v>
                </c:pt>
                <c:pt idx="8">
                  <c:v>Nouakchott</c:v>
                </c:pt>
                <c:pt idx="9">
                  <c:v>Tagant</c:v>
                </c:pt>
                <c:pt idx="10">
                  <c:v>Tirs-ezemour</c:v>
                </c:pt>
                <c:pt idx="11">
                  <c:v>Trarza</c:v>
                </c:pt>
              </c:strCache>
            </c:strRef>
          </c:cat>
          <c:val>
            <c:numRef>
              <c:f>MICS11!$R$18:$AC$18</c:f>
              <c:numCache>
                <c:formatCode>###0.0</c:formatCode>
                <c:ptCount val="12"/>
                <c:pt idx="0">
                  <c:v>53.023446565484328</c:v>
                </c:pt>
                <c:pt idx="1">
                  <c:v>43.761589397046336</c:v>
                </c:pt>
                <c:pt idx="2">
                  <c:v>61.828516748493669</c:v>
                </c:pt>
                <c:pt idx="3">
                  <c:v>96.725960937663288</c:v>
                </c:pt>
                <c:pt idx="4">
                  <c:v>43.29089500371596</c:v>
                </c:pt>
                <c:pt idx="5">
                  <c:v>29.102773212945444</c:v>
                </c:pt>
                <c:pt idx="6">
                  <c:v>45.761370331359828</c:v>
                </c:pt>
                <c:pt idx="7">
                  <c:v>30.308820473652805</c:v>
                </c:pt>
                <c:pt idx="8">
                  <c:v>87.379237385483009</c:v>
                </c:pt>
                <c:pt idx="9">
                  <c:v>50.230559523927496</c:v>
                </c:pt>
                <c:pt idx="10">
                  <c:v>32.874715204983474</c:v>
                </c:pt>
                <c:pt idx="11">
                  <c:v>82.215585146367118</c:v>
                </c:pt>
              </c:numCache>
            </c:numRef>
          </c:val>
          <c:extLst>
            <c:ext xmlns:c16="http://schemas.microsoft.com/office/drawing/2014/chart" uri="{C3380CC4-5D6E-409C-BE32-E72D297353CC}">
              <c16:uniqueId val="{00000000-49C5-4545-9EF2-8DEDCF9F3399}"/>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MICS11!$R$15:$AC$15</c:f>
              <c:strCache>
                <c:ptCount val="12"/>
                <c:pt idx="0">
                  <c:v>Adrar</c:v>
                </c:pt>
                <c:pt idx="1">
                  <c:v>Assaba</c:v>
                </c:pt>
                <c:pt idx="2">
                  <c:v>Brakna</c:v>
                </c:pt>
                <c:pt idx="3">
                  <c:v>Dakhlett Nouadibou</c:v>
                </c:pt>
                <c:pt idx="4">
                  <c:v>Gorgol</c:v>
                </c:pt>
                <c:pt idx="5">
                  <c:v>Guidimagha</c:v>
                </c:pt>
                <c:pt idx="6">
                  <c:v>Hodh charghy</c:v>
                </c:pt>
                <c:pt idx="7">
                  <c:v>Hodh Gharby</c:v>
                </c:pt>
                <c:pt idx="8">
                  <c:v>Nouakchott</c:v>
                </c:pt>
                <c:pt idx="9">
                  <c:v>Tagant</c:v>
                </c:pt>
                <c:pt idx="10">
                  <c:v>Tirs-ezemour</c:v>
                </c:pt>
                <c:pt idx="11">
                  <c:v>Trarza</c:v>
                </c:pt>
              </c:strCache>
            </c:strRef>
          </c:cat>
          <c:val>
            <c:numRef>
              <c:f>MICS11!$R$19:$AC$19</c:f>
              <c:numCache>
                <c:formatCode>###0.0</c:formatCode>
                <c:ptCount val="12"/>
                <c:pt idx="0">
                  <c:v>20.097213607611096</c:v>
                </c:pt>
                <c:pt idx="1">
                  <c:v>25.821964101319544</c:v>
                </c:pt>
                <c:pt idx="2">
                  <c:v>10.982271199676015</c:v>
                </c:pt>
                <c:pt idx="3">
                  <c:v>2.5689307918169573</c:v>
                </c:pt>
                <c:pt idx="4">
                  <c:v>13.166721915799888</c:v>
                </c:pt>
                <c:pt idx="5">
                  <c:v>7.7564780874836607</c:v>
                </c:pt>
                <c:pt idx="6">
                  <c:v>11.208185662228104</c:v>
                </c:pt>
                <c:pt idx="7">
                  <c:v>6.7095494681412688</c:v>
                </c:pt>
                <c:pt idx="8">
                  <c:v>12.182216559792129</c:v>
                </c:pt>
                <c:pt idx="9">
                  <c:v>4.1182910093697593</c:v>
                </c:pt>
                <c:pt idx="10">
                  <c:v>66.90091961734089</c:v>
                </c:pt>
                <c:pt idx="11">
                  <c:v>6.1762100394244985</c:v>
                </c:pt>
              </c:numCache>
            </c:numRef>
          </c:val>
          <c:extLst>
            <c:ext xmlns:c16="http://schemas.microsoft.com/office/drawing/2014/chart" uri="{C3380CC4-5D6E-409C-BE32-E72D297353CC}">
              <c16:uniqueId val="{00000001-49C5-4545-9EF2-8DEDCF9F3399}"/>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MICS11!$R$15:$AC$15</c:f>
              <c:strCache>
                <c:ptCount val="12"/>
                <c:pt idx="0">
                  <c:v>Adrar</c:v>
                </c:pt>
                <c:pt idx="1">
                  <c:v>Assaba</c:v>
                </c:pt>
                <c:pt idx="2">
                  <c:v>Brakna</c:v>
                </c:pt>
                <c:pt idx="3">
                  <c:v>Dakhlett Nouadibou</c:v>
                </c:pt>
                <c:pt idx="4">
                  <c:v>Gorgol</c:v>
                </c:pt>
                <c:pt idx="5">
                  <c:v>Guidimagha</c:v>
                </c:pt>
                <c:pt idx="6">
                  <c:v>Hodh charghy</c:v>
                </c:pt>
                <c:pt idx="7">
                  <c:v>Hodh Gharby</c:v>
                </c:pt>
                <c:pt idx="8">
                  <c:v>Nouakchott</c:v>
                </c:pt>
                <c:pt idx="9">
                  <c:v>Tagant</c:v>
                </c:pt>
                <c:pt idx="10">
                  <c:v>Tirs-ezemour</c:v>
                </c:pt>
                <c:pt idx="11">
                  <c:v>Trarza</c:v>
                </c:pt>
              </c:strCache>
            </c:strRef>
          </c:cat>
          <c:val>
            <c:numRef>
              <c:f>MICS11!$R$20:$AC$20</c:f>
              <c:numCache>
                <c:formatCode>###0.0</c:formatCode>
                <c:ptCount val="12"/>
                <c:pt idx="0">
                  <c:v>26.779718824469548</c:v>
                </c:pt>
                <c:pt idx="1">
                  <c:v>29.997456029323526</c:v>
                </c:pt>
                <c:pt idx="2">
                  <c:v>25.065807058493775</c:v>
                </c:pt>
                <c:pt idx="3">
                  <c:v>0.70510827051975467</c:v>
                </c:pt>
                <c:pt idx="4">
                  <c:v>40.590543416418541</c:v>
                </c:pt>
                <c:pt idx="5">
                  <c:v>57.637516375431446</c:v>
                </c:pt>
                <c:pt idx="6">
                  <c:v>43.030444006412068</c:v>
                </c:pt>
                <c:pt idx="7">
                  <c:v>62.793845527724713</c:v>
                </c:pt>
                <c:pt idx="8">
                  <c:v>0.43854605472486163</c:v>
                </c:pt>
                <c:pt idx="9">
                  <c:v>42.235329804564245</c:v>
                </c:pt>
                <c:pt idx="10">
                  <c:v>0.22436517767563657</c:v>
                </c:pt>
                <c:pt idx="11">
                  <c:v>8.2428698395292166</c:v>
                </c:pt>
              </c:numCache>
            </c:numRef>
          </c:val>
          <c:extLst>
            <c:ext xmlns:c16="http://schemas.microsoft.com/office/drawing/2014/chart" uri="{C3380CC4-5D6E-409C-BE32-E72D297353CC}">
              <c16:uniqueId val="{00000002-49C5-4545-9EF2-8DEDCF9F3399}"/>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MICS11!$R$15:$AC$15</c:f>
              <c:strCache>
                <c:ptCount val="12"/>
                <c:pt idx="0">
                  <c:v>Adrar</c:v>
                </c:pt>
                <c:pt idx="1">
                  <c:v>Assaba</c:v>
                </c:pt>
                <c:pt idx="2">
                  <c:v>Brakna</c:v>
                </c:pt>
                <c:pt idx="3">
                  <c:v>Dakhlett Nouadibou</c:v>
                </c:pt>
                <c:pt idx="4">
                  <c:v>Gorgol</c:v>
                </c:pt>
                <c:pt idx="5">
                  <c:v>Guidimagha</c:v>
                </c:pt>
                <c:pt idx="6">
                  <c:v>Hodh charghy</c:v>
                </c:pt>
                <c:pt idx="7">
                  <c:v>Hodh Gharby</c:v>
                </c:pt>
                <c:pt idx="8">
                  <c:v>Nouakchott</c:v>
                </c:pt>
                <c:pt idx="9">
                  <c:v>Tagant</c:v>
                </c:pt>
                <c:pt idx="10">
                  <c:v>Tirs-ezemour</c:v>
                </c:pt>
                <c:pt idx="11">
                  <c:v>Trarza</c:v>
                </c:pt>
              </c:strCache>
            </c:strRef>
          </c:cat>
          <c:val>
            <c:numRef>
              <c:f>MICS11!$R$21:$AC$21</c:f>
              <c:numCache>
                <c:formatCode>###0.0</c:formatCode>
                <c:ptCount val="12"/>
                <c:pt idx="0">
                  <c:v>9.9621002435028833E-2</c:v>
                </c:pt>
                <c:pt idx="1">
                  <c:v>0.41899047231059255</c:v>
                </c:pt>
                <c:pt idx="2">
                  <c:v>2.1234049933365426</c:v>
                </c:pt>
                <c:pt idx="3">
                  <c:v>0</c:v>
                </c:pt>
                <c:pt idx="4">
                  <c:v>2.9518396640656088</c:v>
                </c:pt>
                <c:pt idx="5">
                  <c:v>5.5032323241394616</c:v>
                </c:pt>
                <c:pt idx="6">
                  <c:v>0</c:v>
                </c:pt>
                <c:pt idx="7">
                  <c:v>0.1877845304812204</c:v>
                </c:pt>
                <c:pt idx="8">
                  <c:v>0</c:v>
                </c:pt>
                <c:pt idx="9">
                  <c:v>3.4158196621385031</c:v>
                </c:pt>
                <c:pt idx="10">
                  <c:v>0</c:v>
                </c:pt>
                <c:pt idx="11">
                  <c:v>3.3653349746791656</c:v>
                </c:pt>
              </c:numCache>
            </c:numRef>
          </c:val>
          <c:extLst>
            <c:ext xmlns:c16="http://schemas.microsoft.com/office/drawing/2014/chart" uri="{C3380CC4-5D6E-409C-BE32-E72D297353CC}">
              <c16:uniqueId val="{00000003-49C5-4545-9EF2-8DEDCF9F3399}"/>
            </c:ext>
          </c:extLst>
        </c:ser>
        <c:dLbls>
          <c:showLegendKey val="0"/>
          <c:showVal val="0"/>
          <c:showCatName val="0"/>
          <c:showSerName val="0"/>
          <c:showPercent val="0"/>
          <c:showBubbleSize val="0"/>
        </c:dLbls>
        <c:gapWidth val="50"/>
        <c:overlap val="100"/>
        <c:axId val="212296064"/>
        <c:axId val="212297600"/>
      </c:barChart>
      <c:catAx>
        <c:axId val="212296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97600"/>
        <c:crosses val="autoZero"/>
        <c:auto val="1"/>
        <c:lblAlgn val="ctr"/>
        <c:lblOffset val="100"/>
        <c:tickLblSkip val="1"/>
        <c:tickMarkSkip val="1"/>
        <c:noMultiLvlLbl val="0"/>
      </c:catAx>
      <c:valAx>
        <c:axId val="212297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960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MICS11!$C$18:$G$18</c:f>
              <c:numCache>
                <c:formatCode>###0.0</c:formatCode>
                <c:ptCount val="5"/>
                <c:pt idx="0">
                  <c:v>24.411950436469041</c:v>
                </c:pt>
                <c:pt idx="1">
                  <c:v>39.096632470300513</c:v>
                </c:pt>
                <c:pt idx="2">
                  <c:v>63.156344707257624</c:v>
                </c:pt>
                <c:pt idx="3">
                  <c:v>83.158770315369935</c:v>
                </c:pt>
                <c:pt idx="4">
                  <c:v>91.252210802387182</c:v>
                </c:pt>
              </c:numCache>
            </c:numRef>
          </c:val>
          <c:extLst>
            <c:ext xmlns:c16="http://schemas.microsoft.com/office/drawing/2014/chart" uri="{C3380CC4-5D6E-409C-BE32-E72D297353CC}">
              <c16:uniqueId val="{00000000-79C3-4EB8-9E3C-861FEA141BB6}"/>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MICS11!$C$19:$G$19</c:f>
              <c:numCache>
                <c:formatCode>###0.0</c:formatCode>
                <c:ptCount val="5"/>
                <c:pt idx="0">
                  <c:v>18.511396019294189</c:v>
                </c:pt>
                <c:pt idx="1">
                  <c:v>13.10931543140078</c:v>
                </c:pt>
                <c:pt idx="2">
                  <c:v>12.622008842080538</c:v>
                </c:pt>
                <c:pt idx="3">
                  <c:v>12.581691420756115</c:v>
                </c:pt>
                <c:pt idx="4">
                  <c:v>8.026665408812848</c:v>
                </c:pt>
              </c:numCache>
            </c:numRef>
          </c:val>
          <c:extLst>
            <c:ext xmlns:c16="http://schemas.microsoft.com/office/drawing/2014/chart" uri="{C3380CC4-5D6E-409C-BE32-E72D297353CC}">
              <c16:uniqueId val="{00000001-79C3-4EB8-9E3C-861FEA141BB6}"/>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MICS11!$C$20:$G$20</c:f>
              <c:numCache>
                <c:formatCode>###0.0</c:formatCode>
                <c:ptCount val="5"/>
                <c:pt idx="0">
                  <c:v>54.380065969479276</c:v>
                </c:pt>
                <c:pt idx="1">
                  <c:v>44.932414517130908</c:v>
                </c:pt>
                <c:pt idx="2">
                  <c:v>23.161756184354072</c:v>
                </c:pt>
                <c:pt idx="3">
                  <c:v>4.2429156221649142</c:v>
                </c:pt>
                <c:pt idx="4">
                  <c:v>0.72112378879996974</c:v>
                </c:pt>
              </c:numCache>
            </c:numRef>
          </c:val>
          <c:extLst>
            <c:ext xmlns:c16="http://schemas.microsoft.com/office/drawing/2014/chart" uri="{C3380CC4-5D6E-409C-BE32-E72D297353CC}">
              <c16:uniqueId val="{00000002-79C3-4EB8-9E3C-861FEA141BB6}"/>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MICS11!$C$21:$G$21</c:f>
              <c:numCache>
                <c:formatCode>###0.0</c:formatCode>
                <c:ptCount val="5"/>
                <c:pt idx="0">
                  <c:v>2.6965875747574937</c:v>
                </c:pt>
                <c:pt idx="1">
                  <c:v>2.8616375811677979</c:v>
                </c:pt>
                <c:pt idx="2">
                  <c:v>1.0598902663077636</c:v>
                </c:pt>
                <c:pt idx="3">
                  <c:v>1.662264170903538E-2</c:v>
                </c:pt>
                <c:pt idx="4">
                  <c:v>0</c:v>
                </c:pt>
              </c:numCache>
            </c:numRef>
          </c:val>
          <c:extLst>
            <c:ext xmlns:c16="http://schemas.microsoft.com/office/drawing/2014/chart" uri="{C3380CC4-5D6E-409C-BE32-E72D297353CC}">
              <c16:uniqueId val="{00000003-79C3-4EB8-9E3C-861FEA141BB6}"/>
            </c:ext>
          </c:extLst>
        </c:ser>
        <c:dLbls>
          <c:showLegendKey val="0"/>
          <c:showVal val="0"/>
          <c:showCatName val="0"/>
          <c:showSerName val="0"/>
          <c:showPercent val="0"/>
          <c:showBubbleSize val="0"/>
        </c:dLbls>
        <c:gapWidth val="50"/>
        <c:overlap val="100"/>
        <c:axId val="212470016"/>
        <c:axId val="212480000"/>
      </c:barChart>
      <c:catAx>
        <c:axId val="2124700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480000"/>
        <c:crosses val="autoZero"/>
        <c:auto val="1"/>
        <c:lblAlgn val="ctr"/>
        <c:lblOffset val="100"/>
        <c:tickLblSkip val="1"/>
        <c:tickMarkSkip val="1"/>
        <c:noMultiLvlLbl val="0"/>
      </c:catAx>
      <c:valAx>
        <c:axId val="2124800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4700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MICS11!$R$121:$AC$121</c:f>
              <c:strCache>
                <c:ptCount val="12"/>
                <c:pt idx="0">
                  <c:v>Adrar</c:v>
                </c:pt>
                <c:pt idx="1">
                  <c:v>Assaba</c:v>
                </c:pt>
                <c:pt idx="2">
                  <c:v>Brakna</c:v>
                </c:pt>
                <c:pt idx="3">
                  <c:v>Dakhlett Nouadibou</c:v>
                </c:pt>
                <c:pt idx="4">
                  <c:v>Gorgol</c:v>
                </c:pt>
                <c:pt idx="5">
                  <c:v>Guidimagha</c:v>
                </c:pt>
                <c:pt idx="6">
                  <c:v>Hodh charghy</c:v>
                </c:pt>
                <c:pt idx="7">
                  <c:v>Hodh Gharby</c:v>
                </c:pt>
                <c:pt idx="8">
                  <c:v>Nouakchott</c:v>
                </c:pt>
                <c:pt idx="9">
                  <c:v>Tagant</c:v>
                </c:pt>
                <c:pt idx="10">
                  <c:v>Tirs-ezemour</c:v>
                </c:pt>
                <c:pt idx="11">
                  <c:v>Trarza</c:v>
                </c:pt>
              </c:strCache>
            </c:strRef>
          </c:cat>
          <c:val>
            <c:numRef>
              <c:f>MICS11!$R$124:$AC$124</c:f>
              <c:numCache>
                <c:formatCode>###0.0</c:formatCode>
                <c:ptCount val="12"/>
                <c:pt idx="0">
                  <c:v>41.112876399810382</c:v>
                </c:pt>
                <c:pt idx="1">
                  <c:v>22.125756027559351</c:v>
                </c:pt>
                <c:pt idx="2">
                  <c:v>25.509999834951785</c:v>
                </c:pt>
                <c:pt idx="3">
                  <c:v>72.380538903309812</c:v>
                </c:pt>
                <c:pt idx="4">
                  <c:v>13.688576415837902</c:v>
                </c:pt>
                <c:pt idx="5">
                  <c:v>10.798653635264618</c:v>
                </c:pt>
                <c:pt idx="6">
                  <c:v>9.4137928902639292</c:v>
                </c:pt>
                <c:pt idx="7">
                  <c:v>6.1846272430155294</c:v>
                </c:pt>
                <c:pt idx="8">
                  <c:v>54.678120748927931</c:v>
                </c:pt>
                <c:pt idx="9">
                  <c:v>25.969166778853847</c:v>
                </c:pt>
                <c:pt idx="10">
                  <c:v>73.443251156812963</c:v>
                </c:pt>
                <c:pt idx="11">
                  <c:v>44.222785337704124</c:v>
                </c:pt>
              </c:numCache>
            </c:numRef>
          </c:val>
          <c:extLst>
            <c:ext xmlns:c16="http://schemas.microsoft.com/office/drawing/2014/chart" uri="{C3380CC4-5D6E-409C-BE32-E72D297353CC}">
              <c16:uniqueId val="{00000000-6159-4480-A777-33AC8552F65C}"/>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MICS11!$R$121:$AC$121</c:f>
              <c:strCache>
                <c:ptCount val="12"/>
                <c:pt idx="0">
                  <c:v>Adrar</c:v>
                </c:pt>
                <c:pt idx="1">
                  <c:v>Assaba</c:v>
                </c:pt>
                <c:pt idx="2">
                  <c:v>Brakna</c:v>
                </c:pt>
                <c:pt idx="3">
                  <c:v>Dakhlett Nouadibou</c:v>
                </c:pt>
                <c:pt idx="4">
                  <c:v>Gorgol</c:v>
                </c:pt>
                <c:pt idx="5">
                  <c:v>Guidimagha</c:v>
                </c:pt>
                <c:pt idx="6">
                  <c:v>Hodh charghy</c:v>
                </c:pt>
                <c:pt idx="7">
                  <c:v>Hodh Gharby</c:v>
                </c:pt>
                <c:pt idx="8">
                  <c:v>Nouakchott</c:v>
                </c:pt>
                <c:pt idx="9">
                  <c:v>Tagant</c:v>
                </c:pt>
                <c:pt idx="10">
                  <c:v>Tirs-ezemour</c:v>
                </c:pt>
                <c:pt idx="11">
                  <c:v>Trarza</c:v>
                </c:pt>
              </c:strCache>
            </c:strRef>
          </c:cat>
          <c:val>
            <c:numRef>
              <c:f>MICS11!$R$125:$AC$125</c:f>
              <c:numCache>
                <c:formatCode>###0.0</c:formatCode>
                <c:ptCount val="12"/>
                <c:pt idx="0">
                  <c:v>7.0208691752459131</c:v>
                </c:pt>
                <c:pt idx="1">
                  <c:v>5.7661978223655854</c:v>
                </c:pt>
                <c:pt idx="2">
                  <c:v>12.958034033622768</c:v>
                </c:pt>
                <c:pt idx="3">
                  <c:v>12.345508771068854</c:v>
                </c:pt>
                <c:pt idx="4">
                  <c:v>2.3353113894626762</c:v>
                </c:pt>
                <c:pt idx="5">
                  <c:v>8.6762624305331819</c:v>
                </c:pt>
                <c:pt idx="6">
                  <c:v>3.9024807852829873</c:v>
                </c:pt>
                <c:pt idx="7">
                  <c:v>1.6706223526363002</c:v>
                </c:pt>
                <c:pt idx="8">
                  <c:v>25.573172208364241</c:v>
                </c:pt>
                <c:pt idx="9">
                  <c:v>7.2910535064279456</c:v>
                </c:pt>
                <c:pt idx="10">
                  <c:v>12.25183329908652</c:v>
                </c:pt>
                <c:pt idx="11">
                  <c:v>18.29242783117672</c:v>
                </c:pt>
              </c:numCache>
            </c:numRef>
          </c:val>
          <c:extLst>
            <c:ext xmlns:c16="http://schemas.microsoft.com/office/drawing/2014/chart" uri="{C3380CC4-5D6E-409C-BE32-E72D297353CC}">
              <c16:uniqueId val="{00000001-6159-4480-A777-33AC8552F65C}"/>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MICS11!$R$121:$AC$121</c:f>
              <c:strCache>
                <c:ptCount val="12"/>
                <c:pt idx="0">
                  <c:v>Adrar</c:v>
                </c:pt>
                <c:pt idx="1">
                  <c:v>Assaba</c:v>
                </c:pt>
                <c:pt idx="2">
                  <c:v>Brakna</c:v>
                </c:pt>
                <c:pt idx="3">
                  <c:v>Dakhlett Nouadibou</c:v>
                </c:pt>
                <c:pt idx="4">
                  <c:v>Gorgol</c:v>
                </c:pt>
                <c:pt idx="5">
                  <c:v>Guidimagha</c:v>
                </c:pt>
                <c:pt idx="6">
                  <c:v>Hodh charghy</c:v>
                </c:pt>
                <c:pt idx="7">
                  <c:v>Hodh Gharby</c:v>
                </c:pt>
                <c:pt idx="8">
                  <c:v>Nouakchott</c:v>
                </c:pt>
                <c:pt idx="9">
                  <c:v>Tagant</c:v>
                </c:pt>
                <c:pt idx="10">
                  <c:v>Tirs-ezemour</c:v>
                </c:pt>
                <c:pt idx="11">
                  <c:v>Trarza</c:v>
                </c:pt>
              </c:strCache>
            </c:strRef>
          </c:cat>
          <c:val>
            <c:numRef>
              <c:f>MICS11!$R$126:$AC$126</c:f>
              <c:numCache>
                <c:formatCode>###0.0</c:formatCode>
                <c:ptCount val="12"/>
                <c:pt idx="0">
                  <c:v>20.148994783732412</c:v>
                </c:pt>
                <c:pt idx="1">
                  <c:v>4.1295566548518821</c:v>
                </c:pt>
                <c:pt idx="2">
                  <c:v>21.215106496076658</c:v>
                </c:pt>
                <c:pt idx="3">
                  <c:v>9.8211100442821078</c:v>
                </c:pt>
                <c:pt idx="4">
                  <c:v>31.805983557287121</c:v>
                </c:pt>
                <c:pt idx="5">
                  <c:v>34.889123491304716</c:v>
                </c:pt>
                <c:pt idx="6">
                  <c:v>14.911595138007755</c:v>
                </c:pt>
                <c:pt idx="7">
                  <c:v>4.2838562247943628</c:v>
                </c:pt>
                <c:pt idx="8">
                  <c:v>11.226563312589574</c:v>
                </c:pt>
                <c:pt idx="9">
                  <c:v>2.7644604153930388</c:v>
                </c:pt>
                <c:pt idx="10">
                  <c:v>8.674969013361558</c:v>
                </c:pt>
                <c:pt idx="11">
                  <c:v>10.271982475904704</c:v>
                </c:pt>
              </c:numCache>
            </c:numRef>
          </c:val>
          <c:extLst>
            <c:ext xmlns:c16="http://schemas.microsoft.com/office/drawing/2014/chart" uri="{C3380CC4-5D6E-409C-BE32-E72D297353CC}">
              <c16:uniqueId val="{00000002-6159-4480-A777-33AC8552F65C}"/>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MICS11!$R$121:$AC$121</c:f>
              <c:strCache>
                <c:ptCount val="12"/>
                <c:pt idx="0">
                  <c:v>Adrar</c:v>
                </c:pt>
                <c:pt idx="1">
                  <c:v>Assaba</c:v>
                </c:pt>
                <c:pt idx="2">
                  <c:v>Brakna</c:v>
                </c:pt>
                <c:pt idx="3">
                  <c:v>Dakhlett Nouadibou</c:v>
                </c:pt>
                <c:pt idx="4">
                  <c:v>Gorgol</c:v>
                </c:pt>
                <c:pt idx="5">
                  <c:v>Guidimagha</c:v>
                </c:pt>
                <c:pt idx="6">
                  <c:v>Hodh charghy</c:v>
                </c:pt>
                <c:pt idx="7">
                  <c:v>Hodh Gharby</c:v>
                </c:pt>
                <c:pt idx="8">
                  <c:v>Nouakchott</c:v>
                </c:pt>
                <c:pt idx="9">
                  <c:v>Tagant</c:v>
                </c:pt>
                <c:pt idx="10">
                  <c:v>Tirs-ezemour</c:v>
                </c:pt>
                <c:pt idx="11">
                  <c:v>Trarza</c:v>
                </c:pt>
              </c:strCache>
            </c:strRef>
          </c:cat>
          <c:val>
            <c:numRef>
              <c:f>MICS11!$R$127:$AC$127</c:f>
              <c:numCache>
                <c:formatCode>###0.0</c:formatCode>
                <c:ptCount val="12"/>
                <c:pt idx="0">
                  <c:v>31.717259641211292</c:v>
                </c:pt>
                <c:pt idx="1">
                  <c:v>67.978489495223187</c:v>
                </c:pt>
                <c:pt idx="2">
                  <c:v>40.316859635348791</c:v>
                </c:pt>
                <c:pt idx="3">
                  <c:v>5.4528422813392252</c:v>
                </c:pt>
                <c:pt idx="4">
                  <c:v>52.170128637412304</c:v>
                </c:pt>
                <c:pt idx="5">
                  <c:v>45.635960442897485</c:v>
                </c:pt>
                <c:pt idx="6">
                  <c:v>71.772131186445321</c:v>
                </c:pt>
                <c:pt idx="7">
                  <c:v>87.86089417955381</c:v>
                </c:pt>
                <c:pt idx="8">
                  <c:v>8.5221437301182537</c:v>
                </c:pt>
                <c:pt idx="9">
                  <c:v>63.975319299325172</c:v>
                </c:pt>
                <c:pt idx="10">
                  <c:v>5.629946530738958</c:v>
                </c:pt>
                <c:pt idx="11">
                  <c:v>27.212804355214448</c:v>
                </c:pt>
              </c:numCache>
            </c:numRef>
          </c:val>
          <c:extLst>
            <c:ext xmlns:c16="http://schemas.microsoft.com/office/drawing/2014/chart" uri="{C3380CC4-5D6E-409C-BE32-E72D297353CC}">
              <c16:uniqueId val="{00000003-6159-4480-A777-33AC8552F65C}"/>
            </c:ext>
          </c:extLst>
        </c:ser>
        <c:dLbls>
          <c:showLegendKey val="0"/>
          <c:showVal val="0"/>
          <c:showCatName val="0"/>
          <c:showSerName val="0"/>
          <c:showPercent val="0"/>
          <c:showBubbleSize val="0"/>
        </c:dLbls>
        <c:gapWidth val="50"/>
        <c:overlap val="100"/>
        <c:axId val="212669952"/>
        <c:axId val="212671488"/>
      </c:barChart>
      <c:catAx>
        <c:axId val="212669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671488"/>
        <c:crosses val="autoZero"/>
        <c:auto val="1"/>
        <c:lblAlgn val="ctr"/>
        <c:lblOffset val="100"/>
        <c:tickLblSkip val="1"/>
        <c:tickMarkSkip val="1"/>
        <c:noMultiLvlLbl val="0"/>
      </c:catAx>
      <c:valAx>
        <c:axId val="212671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6699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MICS11!$M$222:$Q$222</c:f>
              <c:numCache>
                <c:formatCode>###0.0</c:formatCode>
                <c:ptCount val="5"/>
                <c:pt idx="0">
                  <c:v>12.805007846296077</c:v>
                </c:pt>
                <c:pt idx="1">
                  <c:v>15.998694898136209</c:v>
                </c:pt>
                <c:pt idx="2">
                  <c:v>22.645911780149884</c:v>
                </c:pt>
                <c:pt idx="3">
                  <c:v>32.848452626935241</c:v>
                </c:pt>
                <c:pt idx="4">
                  <c:v>35.212036498902776</c:v>
                </c:pt>
              </c:numCache>
            </c:numRef>
          </c:val>
          <c:extLst>
            <c:ext xmlns:c16="http://schemas.microsoft.com/office/drawing/2014/chart" uri="{C3380CC4-5D6E-409C-BE32-E72D297353CC}">
              <c16:uniqueId val="{00000000-0353-43DE-A337-E0A95367AD3B}"/>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MICS11!$M$223:$Q$223</c:f>
              <c:numCache>
                <c:formatCode>###0.0</c:formatCode>
                <c:ptCount val="5"/>
                <c:pt idx="0">
                  <c:v>18.790709989136829</c:v>
                </c:pt>
                <c:pt idx="1">
                  <c:v>21.479696288955651</c:v>
                </c:pt>
                <c:pt idx="2">
                  <c:v>24.078003868246217</c:v>
                </c:pt>
                <c:pt idx="3">
                  <c:v>25.291602521271866</c:v>
                </c:pt>
                <c:pt idx="4">
                  <c:v>30.710685787811808</c:v>
                </c:pt>
              </c:numCache>
            </c:numRef>
          </c:val>
          <c:extLst>
            <c:ext xmlns:c16="http://schemas.microsoft.com/office/drawing/2014/chart" uri="{C3380CC4-5D6E-409C-BE32-E72D297353CC}">
              <c16:uniqueId val="{00000001-0353-43DE-A337-E0A95367AD3B}"/>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MICS11!$M$224:$Q$224</c:f>
              <c:numCache>
                <c:formatCode>###0.0</c:formatCode>
                <c:ptCount val="5"/>
                <c:pt idx="0">
                  <c:v>68.404282164567192</c:v>
                </c:pt>
                <c:pt idx="1">
                  <c:v>62.521608812908312</c:v>
                </c:pt>
                <c:pt idx="2">
                  <c:v>53.276084351603913</c:v>
                </c:pt>
                <c:pt idx="3">
                  <c:v>41.859944851792974</c:v>
                </c:pt>
                <c:pt idx="4">
                  <c:v>34.077277713285305</c:v>
                </c:pt>
              </c:numCache>
            </c:numRef>
          </c:val>
          <c:extLst>
            <c:ext xmlns:c16="http://schemas.microsoft.com/office/drawing/2014/chart" uri="{C3380CC4-5D6E-409C-BE32-E72D297353CC}">
              <c16:uniqueId val="{00000002-0353-43DE-A337-E0A95367AD3B}"/>
            </c:ext>
          </c:extLst>
        </c:ser>
        <c:dLbls>
          <c:showLegendKey val="0"/>
          <c:showVal val="0"/>
          <c:showCatName val="0"/>
          <c:showSerName val="0"/>
          <c:showPercent val="0"/>
          <c:showBubbleSize val="0"/>
        </c:dLbls>
        <c:gapWidth val="50"/>
        <c:overlap val="100"/>
        <c:axId val="212897152"/>
        <c:axId val="212915328"/>
      </c:barChart>
      <c:catAx>
        <c:axId val="21289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15328"/>
        <c:crosses val="autoZero"/>
        <c:auto val="1"/>
        <c:lblAlgn val="ctr"/>
        <c:lblOffset val="100"/>
        <c:tickLblSkip val="1"/>
        <c:tickMarkSkip val="1"/>
        <c:noMultiLvlLbl val="0"/>
      </c:catAx>
      <c:valAx>
        <c:axId val="2129153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89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MICS11!$R$221:$AC$221</c:f>
              <c:strCache>
                <c:ptCount val="12"/>
                <c:pt idx="0">
                  <c:v>Adrar</c:v>
                </c:pt>
                <c:pt idx="1">
                  <c:v>Assaba</c:v>
                </c:pt>
                <c:pt idx="2">
                  <c:v>Brakna</c:v>
                </c:pt>
                <c:pt idx="3">
                  <c:v>Dakhlett Nouadibou</c:v>
                </c:pt>
                <c:pt idx="4">
                  <c:v>Gorgol</c:v>
                </c:pt>
                <c:pt idx="5">
                  <c:v>Guidimagha</c:v>
                </c:pt>
                <c:pt idx="6">
                  <c:v>Hodh charghy</c:v>
                </c:pt>
                <c:pt idx="7">
                  <c:v>Hodh Gharby</c:v>
                </c:pt>
                <c:pt idx="8">
                  <c:v>Nouakchott</c:v>
                </c:pt>
                <c:pt idx="9">
                  <c:v>Tagant</c:v>
                </c:pt>
                <c:pt idx="10">
                  <c:v>Tirs-ezemour</c:v>
                </c:pt>
                <c:pt idx="11">
                  <c:v>Trarza</c:v>
                </c:pt>
              </c:strCache>
            </c:strRef>
          </c:cat>
          <c:val>
            <c:numRef>
              <c:f>MICS11!$R$222:$AC$222</c:f>
              <c:numCache>
                <c:formatCode>###0.0</c:formatCode>
                <c:ptCount val="12"/>
                <c:pt idx="0">
                  <c:v>22.268422726429531</c:v>
                </c:pt>
                <c:pt idx="1">
                  <c:v>30.629682988678127</c:v>
                </c:pt>
                <c:pt idx="2">
                  <c:v>39.421708209047665</c:v>
                </c:pt>
                <c:pt idx="3">
                  <c:v>51.228999045937684</c:v>
                </c:pt>
                <c:pt idx="4">
                  <c:v>26.229145180359513</c:v>
                </c:pt>
                <c:pt idx="5">
                  <c:v>19.686978580923846</c:v>
                </c:pt>
                <c:pt idx="6">
                  <c:v>30.754602090127513</c:v>
                </c:pt>
                <c:pt idx="7">
                  <c:v>13.038269307429061</c:v>
                </c:pt>
                <c:pt idx="8">
                  <c:v>48.200045229470653</c:v>
                </c:pt>
                <c:pt idx="9">
                  <c:v>8.2232708683827873</c:v>
                </c:pt>
                <c:pt idx="10">
                  <c:v>50.468535171326359</c:v>
                </c:pt>
                <c:pt idx="11">
                  <c:v>21.014890608503599</c:v>
                </c:pt>
              </c:numCache>
            </c:numRef>
          </c:val>
          <c:extLst>
            <c:ext xmlns:c16="http://schemas.microsoft.com/office/drawing/2014/chart" uri="{C3380CC4-5D6E-409C-BE32-E72D297353CC}">
              <c16:uniqueId val="{00000000-4F1A-4630-84D1-87CCDC823726}"/>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MICS11!$R$221:$AC$221</c:f>
              <c:strCache>
                <c:ptCount val="12"/>
                <c:pt idx="0">
                  <c:v>Adrar</c:v>
                </c:pt>
                <c:pt idx="1">
                  <c:v>Assaba</c:v>
                </c:pt>
                <c:pt idx="2">
                  <c:v>Brakna</c:v>
                </c:pt>
                <c:pt idx="3">
                  <c:v>Dakhlett Nouadibou</c:v>
                </c:pt>
                <c:pt idx="4">
                  <c:v>Gorgol</c:v>
                </c:pt>
                <c:pt idx="5">
                  <c:v>Guidimagha</c:v>
                </c:pt>
                <c:pt idx="6">
                  <c:v>Hodh charghy</c:v>
                </c:pt>
                <c:pt idx="7">
                  <c:v>Hodh Gharby</c:v>
                </c:pt>
                <c:pt idx="8">
                  <c:v>Nouakchott</c:v>
                </c:pt>
                <c:pt idx="9">
                  <c:v>Tagant</c:v>
                </c:pt>
                <c:pt idx="10">
                  <c:v>Tirs-ezemour</c:v>
                </c:pt>
                <c:pt idx="11">
                  <c:v>Trarza</c:v>
                </c:pt>
              </c:strCache>
            </c:strRef>
          </c:cat>
          <c:val>
            <c:numRef>
              <c:f>MICS11!$R$223:$AC$223</c:f>
              <c:numCache>
                <c:formatCode>###0.0</c:formatCode>
                <c:ptCount val="12"/>
                <c:pt idx="0">
                  <c:v>30.76163554296626</c:v>
                </c:pt>
                <c:pt idx="1">
                  <c:v>24.407111135787304</c:v>
                </c:pt>
                <c:pt idx="2">
                  <c:v>33.339298716998364</c:v>
                </c:pt>
                <c:pt idx="3">
                  <c:v>25.727238183398963</c:v>
                </c:pt>
                <c:pt idx="4">
                  <c:v>43.112623679416039</c:v>
                </c:pt>
                <c:pt idx="5">
                  <c:v>40.764773419847273</c:v>
                </c:pt>
                <c:pt idx="6">
                  <c:v>7.7854713449190065</c:v>
                </c:pt>
                <c:pt idx="7">
                  <c:v>5.7473136762411885</c:v>
                </c:pt>
                <c:pt idx="8">
                  <c:v>29.373375852549081</c:v>
                </c:pt>
                <c:pt idx="9">
                  <c:v>12.594878592911629</c:v>
                </c:pt>
                <c:pt idx="10">
                  <c:v>11.665512301564787</c:v>
                </c:pt>
                <c:pt idx="11">
                  <c:v>29.087359699245287</c:v>
                </c:pt>
              </c:numCache>
            </c:numRef>
          </c:val>
          <c:extLst>
            <c:ext xmlns:c16="http://schemas.microsoft.com/office/drawing/2014/chart" uri="{C3380CC4-5D6E-409C-BE32-E72D297353CC}">
              <c16:uniqueId val="{00000001-4F1A-4630-84D1-87CCDC823726}"/>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MICS11!$R$221:$AC$221</c:f>
              <c:strCache>
                <c:ptCount val="12"/>
                <c:pt idx="0">
                  <c:v>Adrar</c:v>
                </c:pt>
                <c:pt idx="1">
                  <c:v>Assaba</c:v>
                </c:pt>
                <c:pt idx="2">
                  <c:v>Brakna</c:v>
                </c:pt>
                <c:pt idx="3">
                  <c:v>Dakhlett Nouadibou</c:v>
                </c:pt>
                <c:pt idx="4">
                  <c:v>Gorgol</c:v>
                </c:pt>
                <c:pt idx="5">
                  <c:v>Guidimagha</c:v>
                </c:pt>
                <c:pt idx="6">
                  <c:v>Hodh charghy</c:v>
                </c:pt>
                <c:pt idx="7">
                  <c:v>Hodh Gharby</c:v>
                </c:pt>
                <c:pt idx="8">
                  <c:v>Nouakchott</c:v>
                </c:pt>
                <c:pt idx="9">
                  <c:v>Tagant</c:v>
                </c:pt>
                <c:pt idx="10">
                  <c:v>Tirs-ezemour</c:v>
                </c:pt>
                <c:pt idx="11">
                  <c:v>Trarza</c:v>
                </c:pt>
              </c:strCache>
            </c:strRef>
          </c:cat>
          <c:val>
            <c:numRef>
              <c:f>MICS11!$R$224:$AC$224</c:f>
              <c:numCache>
                <c:formatCode>###0.0</c:formatCode>
                <c:ptCount val="12"/>
                <c:pt idx="0">
                  <c:v>46.969941730604134</c:v>
                </c:pt>
                <c:pt idx="1">
                  <c:v>44.963205875534541</c:v>
                </c:pt>
                <c:pt idx="2">
                  <c:v>27.238993073954131</c:v>
                </c:pt>
                <c:pt idx="3">
                  <c:v>23.043762770663403</c:v>
                </c:pt>
                <c:pt idx="4">
                  <c:v>30.658231140224501</c:v>
                </c:pt>
                <c:pt idx="5">
                  <c:v>39.548247999228678</c:v>
                </c:pt>
                <c:pt idx="6">
                  <c:v>61.459926564953527</c:v>
                </c:pt>
                <c:pt idx="7">
                  <c:v>81.214417016329733</c:v>
                </c:pt>
                <c:pt idx="8">
                  <c:v>22.426578917980155</c:v>
                </c:pt>
                <c:pt idx="9">
                  <c:v>79.181850538705632</c:v>
                </c:pt>
                <c:pt idx="10">
                  <c:v>37.865952527108767</c:v>
                </c:pt>
                <c:pt idx="11">
                  <c:v>49.897749692251168</c:v>
                </c:pt>
              </c:numCache>
            </c:numRef>
          </c:val>
          <c:extLst>
            <c:ext xmlns:c16="http://schemas.microsoft.com/office/drawing/2014/chart" uri="{C3380CC4-5D6E-409C-BE32-E72D297353CC}">
              <c16:uniqueId val="{00000002-4F1A-4630-84D1-87CCDC823726}"/>
            </c:ext>
          </c:extLst>
        </c:ser>
        <c:dLbls>
          <c:showLegendKey val="0"/>
          <c:showVal val="0"/>
          <c:showCatName val="0"/>
          <c:showSerName val="0"/>
          <c:showPercent val="0"/>
          <c:showBubbleSize val="0"/>
        </c:dLbls>
        <c:gapWidth val="50"/>
        <c:overlap val="100"/>
        <c:axId val="214564864"/>
        <c:axId val="214566400"/>
      </c:barChart>
      <c:catAx>
        <c:axId val="2145648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4566400"/>
        <c:crosses val="autoZero"/>
        <c:auto val="1"/>
        <c:lblAlgn val="ctr"/>
        <c:lblOffset val="100"/>
        <c:tickLblSkip val="1"/>
        <c:tickMarkSkip val="1"/>
        <c:noMultiLvlLbl val="0"/>
      </c:catAx>
      <c:valAx>
        <c:axId val="2145664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45648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MICS11!$C$222:$G$222</c:f>
              <c:numCache>
                <c:formatCode>###0.0</c:formatCode>
                <c:ptCount val="5"/>
                <c:pt idx="0">
                  <c:v>14.161882312727444</c:v>
                </c:pt>
                <c:pt idx="1">
                  <c:v>23.02290973069886</c:v>
                </c:pt>
                <c:pt idx="2">
                  <c:v>34.628750962902352</c:v>
                </c:pt>
                <c:pt idx="3">
                  <c:v>37.856491082932521</c:v>
                </c:pt>
                <c:pt idx="4">
                  <c:v>55.710409388896188</c:v>
                </c:pt>
              </c:numCache>
            </c:numRef>
          </c:val>
          <c:extLst>
            <c:ext xmlns:c16="http://schemas.microsoft.com/office/drawing/2014/chart" uri="{C3380CC4-5D6E-409C-BE32-E72D297353CC}">
              <c16:uniqueId val="{00000000-4B26-47CF-A7BA-94F07856D28E}"/>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MICS11!$C$223:$G$223</c:f>
              <c:numCache>
                <c:formatCode>###0.0</c:formatCode>
                <c:ptCount val="5"/>
                <c:pt idx="0">
                  <c:v>20.273563027361892</c:v>
                </c:pt>
                <c:pt idx="1">
                  <c:v>23.82333359076614</c:v>
                </c:pt>
                <c:pt idx="2">
                  <c:v>28.349928894931491</c:v>
                </c:pt>
                <c:pt idx="3">
                  <c:v>34.043396336436281</c:v>
                </c:pt>
                <c:pt idx="4">
                  <c:v>25.107465240348461</c:v>
                </c:pt>
              </c:numCache>
            </c:numRef>
          </c:val>
          <c:extLst>
            <c:ext xmlns:c16="http://schemas.microsoft.com/office/drawing/2014/chart" uri="{C3380CC4-5D6E-409C-BE32-E72D297353CC}">
              <c16:uniqueId val="{00000001-4B26-47CF-A7BA-94F07856D28E}"/>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MICS11!$C$224:$G$224</c:f>
              <c:numCache>
                <c:formatCode>###0.0</c:formatCode>
                <c:ptCount val="5"/>
                <c:pt idx="0">
                  <c:v>65.564554659910968</c:v>
                </c:pt>
                <c:pt idx="1">
                  <c:v>53.153756678535146</c:v>
                </c:pt>
                <c:pt idx="2">
                  <c:v>37.021320142166189</c:v>
                </c:pt>
                <c:pt idx="3">
                  <c:v>28.100112580631126</c:v>
                </c:pt>
                <c:pt idx="4">
                  <c:v>19.182125370755109</c:v>
                </c:pt>
              </c:numCache>
            </c:numRef>
          </c:val>
          <c:extLst>
            <c:ext xmlns:c16="http://schemas.microsoft.com/office/drawing/2014/chart" uri="{C3380CC4-5D6E-409C-BE32-E72D297353CC}">
              <c16:uniqueId val="{00000002-4B26-47CF-A7BA-94F07856D28E}"/>
            </c:ext>
          </c:extLst>
        </c:ser>
        <c:dLbls>
          <c:showLegendKey val="0"/>
          <c:showVal val="0"/>
          <c:showCatName val="0"/>
          <c:showSerName val="0"/>
          <c:showPercent val="0"/>
          <c:showBubbleSize val="0"/>
        </c:dLbls>
        <c:gapWidth val="50"/>
        <c:overlap val="100"/>
        <c:axId val="215126400"/>
        <c:axId val="215127936"/>
      </c:barChart>
      <c:catAx>
        <c:axId val="2151264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27936"/>
        <c:crosses val="autoZero"/>
        <c:auto val="1"/>
        <c:lblAlgn val="ctr"/>
        <c:lblOffset val="100"/>
        <c:tickLblSkip val="1"/>
        <c:tickMarkSkip val="1"/>
        <c:noMultiLvlLbl val="0"/>
      </c:catAx>
      <c:valAx>
        <c:axId val="2151279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264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MICS11!$H$18:$L$18</c:f>
              <c:numCache>
                <c:formatCode>###0.0</c:formatCode>
                <c:ptCount val="5"/>
                <c:pt idx="0">
                  <c:v>67.545864527389284</c:v>
                </c:pt>
                <c:pt idx="1">
                  <c:v>81.517093164121619</c:v>
                </c:pt>
                <c:pt idx="2">
                  <c:v>86.221021876906704</c:v>
                </c:pt>
                <c:pt idx="3">
                  <c:v>89.037652607448038</c:v>
                </c:pt>
                <c:pt idx="4">
                  <c:v>94.311330195257099</c:v>
                </c:pt>
              </c:numCache>
            </c:numRef>
          </c:val>
          <c:extLst>
            <c:ext xmlns:c16="http://schemas.microsoft.com/office/drawing/2014/chart" uri="{C3380CC4-5D6E-409C-BE32-E72D297353CC}">
              <c16:uniqueId val="{00000000-112B-4768-82A4-3A03888D732C}"/>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MICS11!$H$19:$L$19</c:f>
              <c:numCache>
                <c:formatCode>###0.0</c:formatCode>
                <c:ptCount val="5"/>
                <c:pt idx="0">
                  <c:v>22.828149302217415</c:v>
                </c:pt>
                <c:pt idx="1">
                  <c:v>16.60067212040375</c:v>
                </c:pt>
                <c:pt idx="2">
                  <c:v>13.15961709186125</c:v>
                </c:pt>
                <c:pt idx="3">
                  <c:v>10.806718512657708</c:v>
                </c:pt>
                <c:pt idx="4">
                  <c:v>5.6729177369989934</c:v>
                </c:pt>
              </c:numCache>
            </c:numRef>
          </c:val>
          <c:extLst>
            <c:ext xmlns:c16="http://schemas.microsoft.com/office/drawing/2014/chart" uri="{C3380CC4-5D6E-409C-BE32-E72D297353CC}">
              <c16:uniqueId val="{00000001-112B-4768-82A4-3A03888D732C}"/>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MICS11!$H$20:$L$20</c:f>
              <c:numCache>
                <c:formatCode>###0.0</c:formatCode>
                <c:ptCount val="5"/>
                <c:pt idx="0">
                  <c:v>9.6259861703933005</c:v>
                </c:pt>
                <c:pt idx="1">
                  <c:v>1.8822347154746311</c:v>
                </c:pt>
                <c:pt idx="2">
                  <c:v>0.61936103123204589</c:v>
                </c:pt>
                <c:pt idx="3">
                  <c:v>0.15562887989425356</c:v>
                </c:pt>
                <c:pt idx="4">
                  <c:v>1.5752067743907361E-2</c:v>
                </c:pt>
              </c:numCache>
            </c:numRef>
          </c:val>
          <c:extLst>
            <c:ext xmlns:c16="http://schemas.microsoft.com/office/drawing/2014/chart" uri="{C3380CC4-5D6E-409C-BE32-E72D297353CC}">
              <c16:uniqueId val="{00000002-112B-4768-82A4-3A03888D732C}"/>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112B-4768-82A4-3A03888D732C}"/>
            </c:ext>
          </c:extLst>
        </c:ser>
        <c:dLbls>
          <c:showLegendKey val="0"/>
          <c:showVal val="0"/>
          <c:showCatName val="0"/>
          <c:showSerName val="0"/>
          <c:showPercent val="0"/>
          <c:showBubbleSize val="0"/>
        </c:dLbls>
        <c:gapWidth val="50"/>
        <c:overlap val="100"/>
        <c:axId val="215181184"/>
        <c:axId val="215182720"/>
      </c:barChart>
      <c:catAx>
        <c:axId val="215181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82720"/>
        <c:crosses val="autoZero"/>
        <c:auto val="1"/>
        <c:lblAlgn val="ctr"/>
        <c:lblOffset val="100"/>
        <c:tickLblSkip val="1"/>
        <c:tickMarkSkip val="1"/>
        <c:noMultiLvlLbl val="0"/>
      </c:catAx>
      <c:valAx>
        <c:axId val="215182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81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MICS11!$H$124:$L$124</c:f>
              <c:numCache>
                <c:formatCode>###0.0</c:formatCode>
                <c:ptCount val="5"/>
                <c:pt idx="0">
                  <c:v>21.228937479534402</c:v>
                </c:pt>
                <c:pt idx="1">
                  <c:v>45.829978482477721</c:v>
                </c:pt>
                <c:pt idx="2">
                  <c:v>56.013086033954359</c:v>
                </c:pt>
                <c:pt idx="3">
                  <c:v>62.322236879579663</c:v>
                </c:pt>
                <c:pt idx="4">
                  <c:v>80.162317938189105</c:v>
                </c:pt>
              </c:numCache>
            </c:numRef>
          </c:val>
          <c:extLst>
            <c:ext xmlns:c16="http://schemas.microsoft.com/office/drawing/2014/chart" uri="{C3380CC4-5D6E-409C-BE32-E72D297353CC}">
              <c16:uniqueId val="{00000000-0930-4E6E-B116-3DF3B9E47A2C}"/>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MICS11!$H$125:$L$125</c:f>
              <c:numCache>
                <c:formatCode>###0.0</c:formatCode>
                <c:ptCount val="5"/>
                <c:pt idx="0">
                  <c:v>12.851766907461892</c:v>
                </c:pt>
                <c:pt idx="1">
                  <c:v>22.677484253697322</c:v>
                </c:pt>
                <c:pt idx="2">
                  <c:v>26.017036709963108</c:v>
                </c:pt>
                <c:pt idx="3">
                  <c:v>27.921925285940212</c:v>
                </c:pt>
                <c:pt idx="4">
                  <c:v>13.342388571003069</c:v>
                </c:pt>
              </c:numCache>
            </c:numRef>
          </c:val>
          <c:extLst>
            <c:ext xmlns:c16="http://schemas.microsoft.com/office/drawing/2014/chart" uri="{C3380CC4-5D6E-409C-BE32-E72D297353CC}">
              <c16:uniqueId val="{00000001-0930-4E6E-B116-3DF3B9E47A2C}"/>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MICS11!$H$126:$L$126</c:f>
              <c:numCache>
                <c:formatCode>###0.0</c:formatCode>
                <c:ptCount val="5"/>
                <c:pt idx="0">
                  <c:v>23.954928851516492</c:v>
                </c:pt>
                <c:pt idx="1">
                  <c:v>19.241258932462561</c:v>
                </c:pt>
                <c:pt idx="2">
                  <c:v>15.381097626468833</c:v>
                </c:pt>
                <c:pt idx="3">
                  <c:v>8.7239267860451424</c:v>
                </c:pt>
                <c:pt idx="4">
                  <c:v>6.3731752502092265</c:v>
                </c:pt>
              </c:numCache>
            </c:numRef>
          </c:val>
          <c:extLst>
            <c:ext xmlns:c16="http://schemas.microsoft.com/office/drawing/2014/chart" uri="{C3380CC4-5D6E-409C-BE32-E72D297353CC}">
              <c16:uniqueId val="{00000002-0930-4E6E-B116-3DF3B9E47A2C}"/>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MICS11!$H$127:$L$127</c:f>
              <c:numCache>
                <c:formatCode>###0.0</c:formatCode>
                <c:ptCount val="5"/>
                <c:pt idx="0">
                  <c:v>41.964366761487206</c:v>
                </c:pt>
                <c:pt idx="1">
                  <c:v>12.251278331362396</c:v>
                </c:pt>
                <c:pt idx="2">
                  <c:v>2.5887796296137005</c:v>
                </c:pt>
                <c:pt idx="3">
                  <c:v>1.0319110484349832</c:v>
                </c:pt>
                <c:pt idx="4">
                  <c:v>0.12211824059860037</c:v>
                </c:pt>
              </c:numCache>
            </c:numRef>
          </c:val>
          <c:extLst>
            <c:ext xmlns:c16="http://schemas.microsoft.com/office/drawing/2014/chart" uri="{C3380CC4-5D6E-409C-BE32-E72D297353CC}">
              <c16:uniqueId val="{00000003-0930-4E6E-B116-3DF3B9E47A2C}"/>
            </c:ext>
          </c:extLst>
        </c:ser>
        <c:dLbls>
          <c:showLegendKey val="0"/>
          <c:showVal val="0"/>
          <c:showCatName val="0"/>
          <c:showSerName val="0"/>
          <c:showPercent val="0"/>
          <c:showBubbleSize val="0"/>
        </c:dLbls>
        <c:gapWidth val="50"/>
        <c:overlap val="100"/>
        <c:axId val="215223680"/>
        <c:axId val="215229568"/>
      </c:barChart>
      <c:catAx>
        <c:axId val="2152236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29568"/>
        <c:crosses val="autoZero"/>
        <c:auto val="1"/>
        <c:lblAlgn val="ctr"/>
        <c:lblOffset val="100"/>
        <c:tickLblSkip val="1"/>
        <c:tickMarkSkip val="1"/>
        <c:noMultiLvlLbl val="0"/>
      </c:catAx>
      <c:valAx>
        <c:axId val="2152295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236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MICS11!$H$222:$L$222</c:f>
              <c:numCache>
                <c:formatCode>###0.0</c:formatCode>
                <c:ptCount val="5"/>
                <c:pt idx="0">
                  <c:v>34.619465278645812</c:v>
                </c:pt>
                <c:pt idx="1">
                  <c:v>36.065899829022726</c:v>
                </c:pt>
                <c:pt idx="2">
                  <c:v>41.333561673680279</c:v>
                </c:pt>
                <c:pt idx="3">
                  <c:v>52.556980203784676</c:v>
                </c:pt>
                <c:pt idx="4">
                  <c:v>63.132108726571978</c:v>
                </c:pt>
              </c:numCache>
            </c:numRef>
          </c:val>
          <c:extLst>
            <c:ext xmlns:c16="http://schemas.microsoft.com/office/drawing/2014/chart" uri="{C3380CC4-5D6E-409C-BE32-E72D297353CC}">
              <c16:uniqueId val="{00000000-1DC9-4A21-BAF3-40A4CB7CD4FD}"/>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MICS11!$H$223:$L$223</c:f>
              <c:numCache>
                <c:formatCode>###0.0</c:formatCode>
                <c:ptCount val="5"/>
                <c:pt idx="0">
                  <c:v>28.101900565232167</c:v>
                </c:pt>
                <c:pt idx="1">
                  <c:v>35.724932375019129</c:v>
                </c:pt>
                <c:pt idx="2">
                  <c:v>35.134267872553529</c:v>
                </c:pt>
                <c:pt idx="3">
                  <c:v>28.308626581006624</c:v>
                </c:pt>
                <c:pt idx="4">
                  <c:v>19.73417055573216</c:v>
                </c:pt>
              </c:numCache>
            </c:numRef>
          </c:val>
          <c:extLst>
            <c:ext xmlns:c16="http://schemas.microsoft.com/office/drawing/2014/chart" uri="{C3380CC4-5D6E-409C-BE32-E72D297353CC}">
              <c16:uniqueId val="{00000001-1DC9-4A21-BAF3-40A4CB7CD4FD}"/>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MICS11!$H$224:$L$224</c:f>
              <c:numCache>
                <c:formatCode>###0.0</c:formatCode>
                <c:ptCount val="5"/>
                <c:pt idx="0">
                  <c:v>37.278634156121946</c:v>
                </c:pt>
                <c:pt idx="1">
                  <c:v>28.209167795958212</c:v>
                </c:pt>
                <c:pt idx="2">
                  <c:v>23.53217045376612</c:v>
                </c:pt>
                <c:pt idx="3">
                  <c:v>19.134393215208707</c:v>
                </c:pt>
                <c:pt idx="4">
                  <c:v>17.133720717695784</c:v>
                </c:pt>
              </c:numCache>
            </c:numRef>
          </c:val>
          <c:extLst>
            <c:ext xmlns:c16="http://schemas.microsoft.com/office/drawing/2014/chart" uri="{C3380CC4-5D6E-409C-BE32-E72D297353CC}">
              <c16:uniqueId val="{00000002-1DC9-4A21-BAF3-40A4CB7CD4FD}"/>
            </c:ext>
          </c:extLst>
        </c:ser>
        <c:dLbls>
          <c:showLegendKey val="0"/>
          <c:showVal val="0"/>
          <c:showCatName val="0"/>
          <c:showSerName val="0"/>
          <c:showPercent val="0"/>
          <c:showBubbleSize val="0"/>
        </c:dLbls>
        <c:gapWidth val="50"/>
        <c:overlap val="100"/>
        <c:axId val="215326720"/>
        <c:axId val="215328256"/>
      </c:barChart>
      <c:catAx>
        <c:axId val="215326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28256"/>
        <c:crosses val="autoZero"/>
        <c:auto val="1"/>
        <c:lblAlgn val="ctr"/>
        <c:lblOffset val="100"/>
        <c:tickLblSkip val="1"/>
        <c:tickMarkSkip val="1"/>
        <c:noMultiLvlLbl val="0"/>
      </c:catAx>
      <c:valAx>
        <c:axId val="2153282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26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MICS11!$C$124:$G$124</c:f>
              <c:numCache>
                <c:formatCode>###0.0</c:formatCode>
                <c:ptCount val="5"/>
                <c:pt idx="0">
                  <c:v>4.6618604513457509</c:v>
                </c:pt>
                <c:pt idx="1">
                  <c:v>9.575762902088254</c:v>
                </c:pt>
                <c:pt idx="2">
                  <c:v>26.727218268198349</c:v>
                </c:pt>
                <c:pt idx="3">
                  <c:v>48.902737467518691</c:v>
                </c:pt>
                <c:pt idx="4">
                  <c:v>69.207982176515742</c:v>
                </c:pt>
              </c:numCache>
            </c:numRef>
          </c:val>
          <c:extLst>
            <c:ext xmlns:c16="http://schemas.microsoft.com/office/drawing/2014/chart" uri="{C3380CC4-5D6E-409C-BE32-E72D297353CC}">
              <c16:uniqueId val="{00000000-AC53-4C03-A00F-279D47CF73ED}"/>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MICS11!$C$125:$G$125</c:f>
              <c:numCache>
                <c:formatCode>###0.0</c:formatCode>
                <c:ptCount val="5"/>
                <c:pt idx="0">
                  <c:v>1.4853896406349421</c:v>
                </c:pt>
                <c:pt idx="1">
                  <c:v>4.8786372238455993</c:v>
                </c:pt>
                <c:pt idx="2">
                  <c:v>12.409372061165909</c:v>
                </c:pt>
                <c:pt idx="3">
                  <c:v>22.916602292967049</c:v>
                </c:pt>
                <c:pt idx="4">
                  <c:v>21.07506168818934</c:v>
                </c:pt>
              </c:numCache>
            </c:numRef>
          </c:val>
          <c:extLst>
            <c:ext xmlns:c16="http://schemas.microsoft.com/office/drawing/2014/chart" uri="{C3380CC4-5D6E-409C-BE32-E72D297353CC}">
              <c16:uniqueId val="{00000001-AC53-4C03-A00F-279D47CF73ED}"/>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MICS11!$C$126:$G$126</c:f>
              <c:numCache>
                <c:formatCode>###0.0</c:formatCode>
                <c:ptCount val="5"/>
                <c:pt idx="0">
                  <c:v>8.0310694754302716</c:v>
                </c:pt>
                <c:pt idx="1">
                  <c:v>12.572619874617047</c:v>
                </c:pt>
                <c:pt idx="2">
                  <c:v>24.670708661474116</c:v>
                </c:pt>
                <c:pt idx="3">
                  <c:v>18.996993711206891</c:v>
                </c:pt>
                <c:pt idx="4">
                  <c:v>8.8009350989836985</c:v>
                </c:pt>
              </c:numCache>
            </c:numRef>
          </c:val>
          <c:extLst>
            <c:ext xmlns:c16="http://schemas.microsoft.com/office/drawing/2014/chart" uri="{C3380CC4-5D6E-409C-BE32-E72D297353CC}">
              <c16:uniqueId val="{00000002-AC53-4C03-A00F-279D47CF73ED}"/>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MICS11!$C$127:$G$127</c:f>
              <c:numCache>
                <c:formatCode>###0.0</c:formatCode>
                <c:ptCount val="5"/>
                <c:pt idx="0">
                  <c:v>85.821680432589048</c:v>
                </c:pt>
                <c:pt idx="1">
                  <c:v>72.972979999449095</c:v>
                </c:pt>
                <c:pt idx="2">
                  <c:v>36.192701009161617</c:v>
                </c:pt>
                <c:pt idx="3">
                  <c:v>9.1836665283073682</c:v>
                </c:pt>
                <c:pt idx="4">
                  <c:v>0.91602103631121956</c:v>
                </c:pt>
              </c:numCache>
            </c:numRef>
          </c:val>
          <c:extLst>
            <c:ext xmlns:c16="http://schemas.microsoft.com/office/drawing/2014/chart" uri="{C3380CC4-5D6E-409C-BE32-E72D297353CC}">
              <c16:uniqueId val="{00000003-AC53-4C03-A00F-279D47CF73ED}"/>
            </c:ext>
          </c:extLst>
        </c:ser>
        <c:dLbls>
          <c:showLegendKey val="0"/>
          <c:showVal val="0"/>
          <c:showCatName val="0"/>
          <c:showSerName val="0"/>
          <c:showPercent val="0"/>
          <c:showBubbleSize val="0"/>
        </c:dLbls>
        <c:gapWidth val="50"/>
        <c:overlap val="100"/>
        <c:axId val="212765696"/>
        <c:axId val="212869888"/>
      </c:barChart>
      <c:catAx>
        <c:axId val="212765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869888"/>
        <c:crosses val="autoZero"/>
        <c:auto val="1"/>
        <c:lblAlgn val="ctr"/>
        <c:lblOffset val="100"/>
        <c:tickLblSkip val="1"/>
        <c:tickMarkSkip val="1"/>
        <c:noMultiLvlLbl val="0"/>
      </c:catAx>
      <c:valAx>
        <c:axId val="2128698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765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MICS11!$M$124:$Q$124</c:f>
              <c:numCache>
                <c:formatCode>###0.0</c:formatCode>
                <c:ptCount val="5"/>
                <c:pt idx="0">
                  <c:v>3.116631514511639</c:v>
                </c:pt>
                <c:pt idx="1">
                  <c:v>6.503780515584233</c:v>
                </c:pt>
                <c:pt idx="2">
                  <c:v>8.4456255908470919</c:v>
                </c:pt>
                <c:pt idx="3">
                  <c:v>18.055003225529457</c:v>
                </c:pt>
                <c:pt idx="4">
                  <c:v>44.479754668112221</c:v>
                </c:pt>
              </c:numCache>
            </c:numRef>
          </c:val>
          <c:extLst>
            <c:ext xmlns:c16="http://schemas.microsoft.com/office/drawing/2014/chart" uri="{C3380CC4-5D6E-409C-BE32-E72D297353CC}">
              <c16:uniqueId val="{00000000-3F9A-41FA-BAC6-86A429F56DD7}"/>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MICS11!$M$125:$Q$125</c:f>
              <c:numCache>
                <c:formatCode>###0.0</c:formatCode>
                <c:ptCount val="5"/>
                <c:pt idx="0">
                  <c:v>1.5440600947894232</c:v>
                </c:pt>
                <c:pt idx="1">
                  <c:v>1.6795216082723314</c:v>
                </c:pt>
                <c:pt idx="2">
                  <c:v>3.6637780555348542</c:v>
                </c:pt>
                <c:pt idx="3">
                  <c:v>9.5795395509971399</c:v>
                </c:pt>
                <c:pt idx="4">
                  <c:v>16.757207219791315</c:v>
                </c:pt>
              </c:numCache>
            </c:numRef>
          </c:val>
          <c:extLst>
            <c:ext xmlns:c16="http://schemas.microsoft.com/office/drawing/2014/chart" uri="{C3380CC4-5D6E-409C-BE32-E72D297353CC}">
              <c16:uniqueId val="{00000001-3F9A-41FA-BAC6-86A429F56DD7}"/>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MICS11!$M$126:$Q$126</c:f>
              <c:numCache>
                <c:formatCode>###0.0</c:formatCode>
                <c:ptCount val="5"/>
                <c:pt idx="0">
                  <c:v>6.6463454427953934</c:v>
                </c:pt>
                <c:pt idx="1">
                  <c:v>8.0053350359132764</c:v>
                </c:pt>
                <c:pt idx="2">
                  <c:v>12.562181114797639</c:v>
                </c:pt>
                <c:pt idx="3">
                  <c:v>23.34751550885079</c:v>
                </c:pt>
                <c:pt idx="4">
                  <c:v>22.066901671659771</c:v>
                </c:pt>
              </c:numCache>
            </c:numRef>
          </c:val>
          <c:extLst>
            <c:ext xmlns:c16="http://schemas.microsoft.com/office/drawing/2014/chart" uri="{C3380CC4-5D6E-409C-BE32-E72D297353CC}">
              <c16:uniqueId val="{00000002-3F9A-41FA-BAC6-86A429F56DD7}"/>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MICS11!$M$127:$Q$127</c:f>
              <c:numCache>
                <c:formatCode>###0.0</c:formatCode>
                <c:ptCount val="5"/>
                <c:pt idx="0">
                  <c:v>88.692962947903538</c:v>
                </c:pt>
                <c:pt idx="1">
                  <c:v>83.811362840230146</c:v>
                </c:pt>
                <c:pt idx="2">
                  <c:v>75.328415238820426</c:v>
                </c:pt>
                <c:pt idx="3">
                  <c:v>49.017941714622609</c:v>
                </c:pt>
                <c:pt idx="4">
                  <c:v>16.696136440436696</c:v>
                </c:pt>
              </c:numCache>
            </c:numRef>
          </c:val>
          <c:extLst>
            <c:ext xmlns:c16="http://schemas.microsoft.com/office/drawing/2014/chart" uri="{C3380CC4-5D6E-409C-BE32-E72D297353CC}">
              <c16:uniqueId val="{00000003-3F9A-41FA-BAC6-86A429F56DD7}"/>
            </c:ext>
          </c:extLst>
        </c:ser>
        <c:dLbls>
          <c:showLegendKey val="0"/>
          <c:showVal val="0"/>
          <c:showCatName val="0"/>
          <c:showSerName val="0"/>
          <c:showPercent val="0"/>
          <c:showBubbleSize val="0"/>
        </c:dLbls>
        <c:gapWidth val="50"/>
        <c:overlap val="100"/>
        <c:axId val="212553728"/>
        <c:axId val="212555264"/>
      </c:barChart>
      <c:catAx>
        <c:axId val="212553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555264"/>
        <c:crosses val="autoZero"/>
        <c:auto val="1"/>
        <c:lblAlgn val="ctr"/>
        <c:lblOffset val="100"/>
        <c:tickLblSkip val="1"/>
        <c:tickMarkSkip val="1"/>
        <c:noMultiLvlLbl val="0"/>
      </c:catAx>
      <c:valAx>
        <c:axId val="212555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553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MICS15!$M$15:$Q$15</c:f>
              <c:strCache>
                <c:ptCount val="5"/>
                <c:pt idx="0">
                  <c:v>Poorest</c:v>
                </c:pt>
                <c:pt idx="1">
                  <c:v>Poor</c:v>
                </c:pt>
                <c:pt idx="2">
                  <c:v>Middle</c:v>
                </c:pt>
                <c:pt idx="3">
                  <c:v>Rich</c:v>
                </c:pt>
                <c:pt idx="4">
                  <c:v>Richest</c:v>
                </c:pt>
              </c:strCache>
            </c:strRef>
          </c:cat>
          <c:val>
            <c:numRef>
              <c:f>MICS15!$M$18:$Q$18</c:f>
              <c:numCache>
                <c:formatCode>###0.0</c:formatCode>
                <c:ptCount val="5"/>
                <c:pt idx="0">
                  <c:v>31.929075393931267</c:v>
                </c:pt>
                <c:pt idx="1">
                  <c:v>33.380774017396959</c:v>
                </c:pt>
                <c:pt idx="2">
                  <c:v>47.034281932853155</c:v>
                </c:pt>
                <c:pt idx="3">
                  <c:v>54.375360411582243</c:v>
                </c:pt>
                <c:pt idx="4">
                  <c:v>77.118456004439395</c:v>
                </c:pt>
              </c:numCache>
            </c:numRef>
          </c:val>
          <c:extLst>
            <c:ext xmlns:c16="http://schemas.microsoft.com/office/drawing/2014/chart" uri="{C3380CC4-5D6E-409C-BE32-E72D297353CC}">
              <c16:uniqueId val="{00000000-C519-4575-96E0-4B3DB71FA7A9}"/>
            </c:ext>
          </c:extLst>
        </c:ser>
        <c:ser>
          <c:idx val="1"/>
          <c:order val="1"/>
          <c:tx>
            <c:strRef>
              <c:f>MICS15!$B$19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MICS15!$M$15:$Q$15</c:f>
              <c:strCache>
                <c:ptCount val="5"/>
                <c:pt idx="0">
                  <c:v>Poorest</c:v>
                </c:pt>
                <c:pt idx="1">
                  <c:v>Poor</c:v>
                </c:pt>
                <c:pt idx="2">
                  <c:v>Middle</c:v>
                </c:pt>
                <c:pt idx="3">
                  <c:v>Rich</c:v>
                </c:pt>
                <c:pt idx="4">
                  <c:v>Richest</c:v>
                </c:pt>
              </c:strCache>
            </c:strRef>
          </c:cat>
          <c:val>
            <c:numRef>
              <c:f>MICS15!$M$19:$Q$19</c:f>
              <c:numCache>
                <c:formatCode>###0.0</c:formatCode>
                <c:ptCount val="5"/>
                <c:pt idx="0">
                  <c:v>26.034762878166003</c:v>
                </c:pt>
                <c:pt idx="1">
                  <c:v>27.358018664544652</c:v>
                </c:pt>
                <c:pt idx="2">
                  <c:v>18.641732715774793</c:v>
                </c:pt>
                <c:pt idx="3">
                  <c:v>16.681298595487689</c:v>
                </c:pt>
                <c:pt idx="4">
                  <c:v>9.0564956843858528</c:v>
                </c:pt>
              </c:numCache>
            </c:numRef>
          </c:val>
          <c:extLst>
            <c:ext xmlns:c16="http://schemas.microsoft.com/office/drawing/2014/chart" uri="{C3380CC4-5D6E-409C-BE32-E72D297353CC}">
              <c16:uniqueId val="{00000001-C519-4575-96E0-4B3DB71FA7A9}"/>
            </c:ext>
          </c:extLst>
        </c:ser>
        <c:ser>
          <c:idx val="2"/>
          <c:order val="2"/>
          <c:tx>
            <c:strRef>
              <c:f>MICS15!$B$20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MICS15!$M$15:$Q$15</c:f>
              <c:strCache>
                <c:ptCount val="5"/>
                <c:pt idx="0">
                  <c:v>Poorest</c:v>
                </c:pt>
                <c:pt idx="1">
                  <c:v>Poor</c:v>
                </c:pt>
                <c:pt idx="2">
                  <c:v>Middle</c:v>
                </c:pt>
                <c:pt idx="3">
                  <c:v>Rich</c:v>
                </c:pt>
                <c:pt idx="4">
                  <c:v>Richest</c:v>
                </c:pt>
              </c:strCache>
            </c:strRef>
          </c:cat>
          <c:val>
            <c:numRef>
              <c:f>MICS15!$M$20:$Q$20</c:f>
              <c:numCache>
                <c:formatCode>###0.0</c:formatCode>
                <c:ptCount val="5"/>
                <c:pt idx="0">
                  <c:v>40.011690649887242</c:v>
                </c:pt>
                <c:pt idx="1">
                  <c:v>36.202037792412064</c:v>
                </c:pt>
                <c:pt idx="2">
                  <c:v>32.924900549399183</c:v>
                </c:pt>
                <c:pt idx="3">
                  <c:v>27.508472693948761</c:v>
                </c:pt>
                <c:pt idx="4">
                  <c:v>13.274245937852562</c:v>
                </c:pt>
              </c:numCache>
            </c:numRef>
          </c:val>
          <c:extLst>
            <c:ext xmlns:c16="http://schemas.microsoft.com/office/drawing/2014/chart" uri="{C3380CC4-5D6E-409C-BE32-E72D297353CC}">
              <c16:uniqueId val="{00000002-C519-4575-96E0-4B3DB71FA7A9}"/>
            </c:ext>
          </c:extLst>
        </c:ser>
        <c:ser>
          <c:idx val="3"/>
          <c:order val="3"/>
          <c:tx>
            <c:strRef>
              <c:f>MICS15!$B$21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MICS15!$M$15:$Q$15</c:f>
              <c:strCache>
                <c:ptCount val="5"/>
                <c:pt idx="0">
                  <c:v>Poorest</c:v>
                </c:pt>
                <c:pt idx="1">
                  <c:v>Poor</c:v>
                </c:pt>
                <c:pt idx="2">
                  <c:v>Middle</c:v>
                </c:pt>
                <c:pt idx="3">
                  <c:v>Rich</c:v>
                </c:pt>
                <c:pt idx="4">
                  <c:v>Richest</c:v>
                </c:pt>
              </c:strCache>
            </c:strRef>
          </c:cat>
          <c:val>
            <c:numRef>
              <c:f>MICS15!$M$21:$Q$21</c:f>
              <c:numCache>
                <c:formatCode>###0.0</c:formatCode>
                <c:ptCount val="5"/>
                <c:pt idx="0">
                  <c:v>2.0244710780154778</c:v>
                </c:pt>
                <c:pt idx="1">
                  <c:v>3.0591695256463227</c:v>
                </c:pt>
                <c:pt idx="2">
                  <c:v>1.3990848019728723</c:v>
                </c:pt>
                <c:pt idx="3">
                  <c:v>1.434868298981306</c:v>
                </c:pt>
                <c:pt idx="4">
                  <c:v>0.5508023733221894</c:v>
                </c:pt>
              </c:numCache>
            </c:numRef>
          </c:val>
          <c:extLst>
            <c:ext xmlns:c16="http://schemas.microsoft.com/office/drawing/2014/chart" uri="{C3380CC4-5D6E-409C-BE32-E72D297353CC}">
              <c16:uniqueId val="{00000003-C519-4575-96E0-4B3DB71FA7A9}"/>
            </c:ext>
          </c:extLst>
        </c:ser>
        <c:dLbls>
          <c:showLegendKey val="0"/>
          <c:showVal val="0"/>
          <c:showCatName val="0"/>
          <c:showSerName val="0"/>
          <c:showPercent val="0"/>
          <c:showBubbleSize val="0"/>
        </c:dLbls>
        <c:gapWidth val="50"/>
        <c:overlap val="100"/>
        <c:axId val="215820160"/>
        <c:axId val="215821696"/>
      </c:barChart>
      <c:catAx>
        <c:axId val="215820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821696"/>
        <c:crosses val="autoZero"/>
        <c:auto val="1"/>
        <c:lblAlgn val="ctr"/>
        <c:lblOffset val="100"/>
        <c:tickLblSkip val="1"/>
        <c:tickMarkSkip val="1"/>
        <c:noMultiLvlLbl val="0"/>
      </c:catAx>
      <c:valAx>
        <c:axId val="215821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8201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MICS15!$R$15:$AD$15</c:f>
              <c:strCache>
                <c:ptCount val="13"/>
                <c:pt idx="0">
                  <c:v>Adrar</c:v>
                </c:pt>
                <c:pt idx="1">
                  <c:v>Assaba</c:v>
                </c:pt>
                <c:pt idx="2">
                  <c:v>Brakna</c:v>
                </c:pt>
                <c:pt idx="3">
                  <c:v>Dakhlett Nouadibou</c:v>
                </c:pt>
                <c:pt idx="4">
                  <c:v>Gorgol</c:v>
                </c:pt>
                <c:pt idx="5">
                  <c:v>Guidimagha</c:v>
                </c:pt>
                <c:pt idx="6">
                  <c:v>Hodh charghy</c:v>
                </c:pt>
                <c:pt idx="7">
                  <c:v>Hodh Gharby</c:v>
                </c:pt>
                <c:pt idx="8">
                  <c:v>Inchiri</c:v>
                </c:pt>
                <c:pt idx="9">
                  <c:v>Nouakchott</c:v>
                </c:pt>
                <c:pt idx="10">
                  <c:v>Tagant</c:v>
                </c:pt>
                <c:pt idx="11">
                  <c:v>Tirs-ezemour</c:v>
                </c:pt>
                <c:pt idx="12">
                  <c:v>Trarza</c:v>
                </c:pt>
              </c:strCache>
            </c:strRef>
          </c:cat>
          <c:val>
            <c:numRef>
              <c:f>MICS15!$R$18:$AD$18</c:f>
              <c:numCache>
                <c:formatCode>###0.0</c:formatCode>
                <c:ptCount val="13"/>
                <c:pt idx="0">
                  <c:v>67.051554426841179</c:v>
                </c:pt>
                <c:pt idx="1">
                  <c:v>56.241021589355157</c:v>
                </c:pt>
                <c:pt idx="2">
                  <c:v>76.492641235319283</c:v>
                </c:pt>
                <c:pt idx="3">
                  <c:v>99.156683351814138</c:v>
                </c:pt>
                <c:pt idx="4">
                  <c:v>50.866557860332414</c:v>
                </c:pt>
                <c:pt idx="5">
                  <c:v>42.009273838474179</c:v>
                </c:pt>
                <c:pt idx="6">
                  <c:v>46.148616512318611</c:v>
                </c:pt>
                <c:pt idx="7">
                  <c:v>46.35107198571751</c:v>
                </c:pt>
                <c:pt idx="8">
                  <c:v>91.506313839563859</c:v>
                </c:pt>
                <c:pt idx="9">
                  <c:v>92.078780506363856</c:v>
                </c:pt>
                <c:pt idx="10">
                  <c:v>64.304653799767451</c:v>
                </c:pt>
                <c:pt idx="11">
                  <c:v>85.097760707593849</c:v>
                </c:pt>
                <c:pt idx="12">
                  <c:v>87.650411317984606</c:v>
                </c:pt>
              </c:numCache>
            </c:numRef>
          </c:val>
          <c:extLst>
            <c:ext xmlns:c16="http://schemas.microsoft.com/office/drawing/2014/chart" uri="{C3380CC4-5D6E-409C-BE32-E72D297353CC}">
              <c16:uniqueId val="{00000000-88BC-4DDF-A3F7-6CEBE616A5B3}"/>
            </c:ext>
          </c:extLst>
        </c:ser>
        <c:ser>
          <c:idx val="1"/>
          <c:order val="1"/>
          <c:tx>
            <c:strRef>
              <c:f>MICS15!$B$19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MICS15!$R$15:$AD$15</c:f>
              <c:strCache>
                <c:ptCount val="13"/>
                <c:pt idx="0">
                  <c:v>Adrar</c:v>
                </c:pt>
                <c:pt idx="1">
                  <c:v>Assaba</c:v>
                </c:pt>
                <c:pt idx="2">
                  <c:v>Brakna</c:v>
                </c:pt>
                <c:pt idx="3">
                  <c:v>Dakhlett Nouadibou</c:v>
                </c:pt>
                <c:pt idx="4">
                  <c:v>Gorgol</c:v>
                </c:pt>
                <c:pt idx="5">
                  <c:v>Guidimagha</c:v>
                </c:pt>
                <c:pt idx="6">
                  <c:v>Hodh charghy</c:v>
                </c:pt>
                <c:pt idx="7">
                  <c:v>Hodh Gharby</c:v>
                </c:pt>
                <c:pt idx="8">
                  <c:v>Inchiri</c:v>
                </c:pt>
                <c:pt idx="9">
                  <c:v>Nouakchott</c:v>
                </c:pt>
                <c:pt idx="10">
                  <c:v>Tagant</c:v>
                </c:pt>
                <c:pt idx="11">
                  <c:v>Tirs-ezemour</c:v>
                </c:pt>
                <c:pt idx="12">
                  <c:v>Trarza</c:v>
                </c:pt>
              </c:strCache>
            </c:strRef>
          </c:cat>
          <c:val>
            <c:numRef>
              <c:f>MICS15!$R$19:$AD$19</c:f>
              <c:numCache>
                <c:formatCode>###0.0</c:formatCode>
                <c:ptCount val="13"/>
                <c:pt idx="0">
                  <c:v>17.513241834778349</c:v>
                </c:pt>
                <c:pt idx="1">
                  <c:v>22.079902911906615</c:v>
                </c:pt>
                <c:pt idx="2">
                  <c:v>11.763861482552363</c:v>
                </c:pt>
                <c:pt idx="3">
                  <c:v>0.34978214024544529</c:v>
                </c:pt>
                <c:pt idx="4">
                  <c:v>24.760466469603863</c:v>
                </c:pt>
                <c:pt idx="5">
                  <c:v>18.634972832234268</c:v>
                </c:pt>
                <c:pt idx="6">
                  <c:v>20.540057359160841</c:v>
                </c:pt>
                <c:pt idx="7">
                  <c:v>19.230063603758786</c:v>
                </c:pt>
                <c:pt idx="8">
                  <c:v>2.2315570390840138</c:v>
                </c:pt>
                <c:pt idx="9">
                  <c:v>7.2201237107805873</c:v>
                </c:pt>
                <c:pt idx="10">
                  <c:v>15.606163545245947</c:v>
                </c:pt>
                <c:pt idx="11">
                  <c:v>14.031914111691906</c:v>
                </c:pt>
                <c:pt idx="12">
                  <c:v>1.6673473368619836</c:v>
                </c:pt>
              </c:numCache>
            </c:numRef>
          </c:val>
          <c:extLst>
            <c:ext xmlns:c16="http://schemas.microsoft.com/office/drawing/2014/chart" uri="{C3380CC4-5D6E-409C-BE32-E72D297353CC}">
              <c16:uniqueId val="{00000001-88BC-4DDF-A3F7-6CEBE616A5B3}"/>
            </c:ext>
          </c:extLst>
        </c:ser>
        <c:ser>
          <c:idx val="2"/>
          <c:order val="2"/>
          <c:tx>
            <c:strRef>
              <c:f>MICS15!$B$20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MICS15!$R$15:$AD$15</c:f>
              <c:strCache>
                <c:ptCount val="13"/>
                <c:pt idx="0">
                  <c:v>Adrar</c:v>
                </c:pt>
                <c:pt idx="1">
                  <c:v>Assaba</c:v>
                </c:pt>
                <c:pt idx="2">
                  <c:v>Brakna</c:v>
                </c:pt>
                <c:pt idx="3">
                  <c:v>Dakhlett Nouadibou</c:v>
                </c:pt>
                <c:pt idx="4">
                  <c:v>Gorgol</c:v>
                </c:pt>
                <c:pt idx="5">
                  <c:v>Guidimagha</c:v>
                </c:pt>
                <c:pt idx="6">
                  <c:v>Hodh charghy</c:v>
                </c:pt>
                <c:pt idx="7">
                  <c:v>Hodh Gharby</c:v>
                </c:pt>
                <c:pt idx="8">
                  <c:v>Inchiri</c:v>
                </c:pt>
                <c:pt idx="9">
                  <c:v>Nouakchott</c:v>
                </c:pt>
                <c:pt idx="10">
                  <c:v>Tagant</c:v>
                </c:pt>
                <c:pt idx="11">
                  <c:v>Tirs-ezemour</c:v>
                </c:pt>
                <c:pt idx="12">
                  <c:v>Trarza</c:v>
                </c:pt>
              </c:strCache>
            </c:strRef>
          </c:cat>
          <c:val>
            <c:numRef>
              <c:f>MICS15!$R$20:$AD$20</c:f>
              <c:numCache>
                <c:formatCode>###0.0</c:formatCode>
                <c:ptCount val="13"/>
                <c:pt idx="0">
                  <c:v>15.365943127959403</c:v>
                </c:pt>
                <c:pt idx="1">
                  <c:v>21.387531940022825</c:v>
                </c:pt>
                <c:pt idx="2">
                  <c:v>11.436597974842581</c:v>
                </c:pt>
                <c:pt idx="3">
                  <c:v>0.49353450794041676</c:v>
                </c:pt>
                <c:pt idx="4">
                  <c:v>21.474994022742987</c:v>
                </c:pt>
                <c:pt idx="5">
                  <c:v>37.907388292029736</c:v>
                </c:pt>
                <c:pt idx="6">
                  <c:v>33.202043016017349</c:v>
                </c:pt>
                <c:pt idx="7">
                  <c:v>32.584972226173754</c:v>
                </c:pt>
                <c:pt idx="8">
                  <c:v>3.8608918515106394</c:v>
                </c:pt>
                <c:pt idx="9">
                  <c:v>0.12813598186669872</c:v>
                </c:pt>
                <c:pt idx="10">
                  <c:v>19.867698701755749</c:v>
                </c:pt>
                <c:pt idx="11">
                  <c:v>0.70680297205101938</c:v>
                </c:pt>
                <c:pt idx="12">
                  <c:v>7.4403452287394698</c:v>
                </c:pt>
              </c:numCache>
            </c:numRef>
          </c:val>
          <c:extLst>
            <c:ext xmlns:c16="http://schemas.microsoft.com/office/drawing/2014/chart" uri="{C3380CC4-5D6E-409C-BE32-E72D297353CC}">
              <c16:uniqueId val="{00000002-88BC-4DDF-A3F7-6CEBE616A5B3}"/>
            </c:ext>
          </c:extLst>
        </c:ser>
        <c:ser>
          <c:idx val="3"/>
          <c:order val="3"/>
          <c:tx>
            <c:strRef>
              <c:f>MICS15!$B$21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MICS15!$R$15:$AD$15</c:f>
              <c:strCache>
                <c:ptCount val="13"/>
                <c:pt idx="0">
                  <c:v>Adrar</c:v>
                </c:pt>
                <c:pt idx="1">
                  <c:v>Assaba</c:v>
                </c:pt>
                <c:pt idx="2">
                  <c:v>Brakna</c:v>
                </c:pt>
                <c:pt idx="3">
                  <c:v>Dakhlett Nouadibou</c:v>
                </c:pt>
                <c:pt idx="4">
                  <c:v>Gorgol</c:v>
                </c:pt>
                <c:pt idx="5">
                  <c:v>Guidimagha</c:v>
                </c:pt>
                <c:pt idx="6">
                  <c:v>Hodh charghy</c:v>
                </c:pt>
                <c:pt idx="7">
                  <c:v>Hodh Gharby</c:v>
                </c:pt>
                <c:pt idx="8">
                  <c:v>Inchiri</c:v>
                </c:pt>
                <c:pt idx="9">
                  <c:v>Nouakchott</c:v>
                </c:pt>
                <c:pt idx="10">
                  <c:v>Tagant</c:v>
                </c:pt>
                <c:pt idx="11">
                  <c:v>Tirs-ezemour</c:v>
                </c:pt>
                <c:pt idx="12">
                  <c:v>Trarza</c:v>
                </c:pt>
              </c:strCache>
            </c:strRef>
          </c:cat>
          <c:val>
            <c:numRef>
              <c:f>MICS15!$R$21:$AD$21</c:f>
              <c:numCache>
                <c:formatCode>###0.0</c:formatCode>
                <c:ptCount val="13"/>
                <c:pt idx="0">
                  <c:v>6.9260610421070262E-2</c:v>
                </c:pt>
                <c:pt idx="1">
                  <c:v>0.291543558715402</c:v>
                </c:pt>
                <c:pt idx="2">
                  <c:v>0.30689930728577247</c:v>
                </c:pt>
                <c:pt idx="3">
                  <c:v>0</c:v>
                </c:pt>
                <c:pt idx="4">
                  <c:v>2.8979816473207385</c:v>
                </c:pt>
                <c:pt idx="5">
                  <c:v>1.4483650372618122</c:v>
                </c:pt>
                <c:pt idx="6">
                  <c:v>0.10928311250320165</c:v>
                </c:pt>
                <c:pt idx="7">
                  <c:v>1.8338921843499483</c:v>
                </c:pt>
                <c:pt idx="8">
                  <c:v>2.4012372698414879</c:v>
                </c:pt>
                <c:pt idx="9">
                  <c:v>0.57295980098885813</c:v>
                </c:pt>
                <c:pt idx="10">
                  <c:v>0.22148395323085332</c:v>
                </c:pt>
                <c:pt idx="11">
                  <c:v>0.16352220866322537</c:v>
                </c:pt>
                <c:pt idx="12">
                  <c:v>3.2418961164139413</c:v>
                </c:pt>
              </c:numCache>
            </c:numRef>
          </c:val>
          <c:extLst>
            <c:ext xmlns:c16="http://schemas.microsoft.com/office/drawing/2014/chart" uri="{C3380CC4-5D6E-409C-BE32-E72D297353CC}">
              <c16:uniqueId val="{00000003-88BC-4DDF-A3F7-6CEBE616A5B3}"/>
            </c:ext>
          </c:extLst>
        </c:ser>
        <c:dLbls>
          <c:showLegendKey val="0"/>
          <c:showVal val="0"/>
          <c:showCatName val="0"/>
          <c:showSerName val="0"/>
          <c:showPercent val="0"/>
          <c:showBubbleSize val="0"/>
        </c:dLbls>
        <c:gapWidth val="50"/>
        <c:overlap val="100"/>
        <c:axId val="217374080"/>
        <c:axId val="217392256"/>
      </c:barChart>
      <c:catAx>
        <c:axId val="217374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92256"/>
        <c:crosses val="autoZero"/>
        <c:auto val="1"/>
        <c:lblAlgn val="ctr"/>
        <c:lblOffset val="100"/>
        <c:tickLblSkip val="1"/>
        <c:tickMarkSkip val="1"/>
        <c:noMultiLvlLbl val="0"/>
      </c:catAx>
      <c:valAx>
        <c:axId val="2173922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74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MICS15!$C$15:$G$15</c:f>
              <c:strCache>
                <c:ptCount val="5"/>
                <c:pt idx="0">
                  <c:v>Poorest</c:v>
                </c:pt>
                <c:pt idx="1">
                  <c:v>Poor</c:v>
                </c:pt>
                <c:pt idx="2">
                  <c:v>Middle</c:v>
                </c:pt>
                <c:pt idx="3">
                  <c:v>Rich</c:v>
                </c:pt>
                <c:pt idx="4">
                  <c:v>Richest</c:v>
                </c:pt>
              </c:strCache>
            </c:strRef>
          </c:cat>
          <c:val>
            <c:numRef>
              <c:f>MICS15!$C$18:$G$18</c:f>
              <c:numCache>
                <c:formatCode>###0.0</c:formatCode>
                <c:ptCount val="5"/>
                <c:pt idx="0">
                  <c:v>34.051511448414907</c:v>
                </c:pt>
                <c:pt idx="1">
                  <c:v>49.263804099042019</c:v>
                </c:pt>
                <c:pt idx="2">
                  <c:v>71.783077464091775</c:v>
                </c:pt>
                <c:pt idx="3">
                  <c:v>88.817757340804633</c:v>
                </c:pt>
                <c:pt idx="4">
                  <c:v>95.042808660736043</c:v>
                </c:pt>
              </c:numCache>
            </c:numRef>
          </c:val>
          <c:extLst>
            <c:ext xmlns:c16="http://schemas.microsoft.com/office/drawing/2014/chart" uri="{C3380CC4-5D6E-409C-BE32-E72D297353CC}">
              <c16:uniqueId val="{00000000-7D40-4169-9FD9-73EBCF6ACC3B}"/>
            </c:ext>
          </c:extLst>
        </c:ser>
        <c:ser>
          <c:idx val="1"/>
          <c:order val="1"/>
          <c:tx>
            <c:strRef>
              <c:f>MICS15!$B$19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MICS15!$C$15:$G$15</c:f>
              <c:strCache>
                <c:ptCount val="5"/>
                <c:pt idx="0">
                  <c:v>Poorest</c:v>
                </c:pt>
                <c:pt idx="1">
                  <c:v>Poor</c:v>
                </c:pt>
                <c:pt idx="2">
                  <c:v>Middle</c:v>
                </c:pt>
                <c:pt idx="3">
                  <c:v>Rich</c:v>
                </c:pt>
                <c:pt idx="4">
                  <c:v>Richest</c:v>
                </c:pt>
              </c:strCache>
            </c:strRef>
          </c:cat>
          <c:val>
            <c:numRef>
              <c:f>MICS15!$C$19:$G$19</c:f>
              <c:numCache>
                <c:formatCode>###0.0</c:formatCode>
                <c:ptCount val="5"/>
                <c:pt idx="0">
                  <c:v>26.512131675325858</c:v>
                </c:pt>
                <c:pt idx="1">
                  <c:v>19.449209242978217</c:v>
                </c:pt>
                <c:pt idx="2">
                  <c:v>12.81517989896118</c:v>
                </c:pt>
                <c:pt idx="3">
                  <c:v>9.0614469367200474</c:v>
                </c:pt>
                <c:pt idx="4">
                  <c:v>3.6937300839733278</c:v>
                </c:pt>
              </c:numCache>
            </c:numRef>
          </c:val>
          <c:extLst>
            <c:ext xmlns:c16="http://schemas.microsoft.com/office/drawing/2014/chart" uri="{C3380CC4-5D6E-409C-BE32-E72D297353CC}">
              <c16:uniqueId val="{00000001-7D40-4169-9FD9-73EBCF6ACC3B}"/>
            </c:ext>
          </c:extLst>
        </c:ser>
        <c:ser>
          <c:idx val="2"/>
          <c:order val="2"/>
          <c:tx>
            <c:strRef>
              <c:f>MICS15!$B$20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MICS15!$C$15:$G$15</c:f>
              <c:strCache>
                <c:ptCount val="5"/>
                <c:pt idx="0">
                  <c:v>Poorest</c:v>
                </c:pt>
                <c:pt idx="1">
                  <c:v>Poor</c:v>
                </c:pt>
                <c:pt idx="2">
                  <c:v>Middle</c:v>
                </c:pt>
                <c:pt idx="3">
                  <c:v>Rich</c:v>
                </c:pt>
                <c:pt idx="4">
                  <c:v>Richest</c:v>
                </c:pt>
              </c:strCache>
            </c:strRef>
          </c:cat>
          <c:val>
            <c:numRef>
              <c:f>MICS15!$C$20:$G$20</c:f>
              <c:numCache>
                <c:formatCode>###0.0</c:formatCode>
                <c:ptCount val="5"/>
                <c:pt idx="0">
                  <c:v>37.208389022073568</c:v>
                </c:pt>
                <c:pt idx="1">
                  <c:v>29.682058317867234</c:v>
                </c:pt>
                <c:pt idx="2">
                  <c:v>14.466621226726259</c:v>
                </c:pt>
                <c:pt idx="3">
                  <c:v>1.987344123962975</c:v>
                </c:pt>
                <c:pt idx="4">
                  <c:v>0.83664722556250126</c:v>
                </c:pt>
              </c:numCache>
            </c:numRef>
          </c:val>
          <c:extLst>
            <c:ext xmlns:c16="http://schemas.microsoft.com/office/drawing/2014/chart" uri="{C3380CC4-5D6E-409C-BE32-E72D297353CC}">
              <c16:uniqueId val="{00000002-7D40-4169-9FD9-73EBCF6ACC3B}"/>
            </c:ext>
          </c:extLst>
        </c:ser>
        <c:ser>
          <c:idx val="3"/>
          <c:order val="3"/>
          <c:tx>
            <c:strRef>
              <c:f>MICS15!$B$21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MICS15!$C$15:$G$15</c:f>
              <c:strCache>
                <c:ptCount val="5"/>
                <c:pt idx="0">
                  <c:v>Poorest</c:v>
                </c:pt>
                <c:pt idx="1">
                  <c:v>Poor</c:v>
                </c:pt>
                <c:pt idx="2">
                  <c:v>Middle</c:v>
                </c:pt>
                <c:pt idx="3">
                  <c:v>Rich</c:v>
                </c:pt>
                <c:pt idx="4">
                  <c:v>Richest</c:v>
                </c:pt>
              </c:strCache>
            </c:strRef>
          </c:cat>
          <c:val>
            <c:numRef>
              <c:f>MICS15!$C$21:$G$21</c:f>
              <c:numCache>
                <c:formatCode>###0.0</c:formatCode>
                <c:ptCount val="5"/>
                <c:pt idx="0">
                  <c:v>2.227967854185656</c:v>
                </c:pt>
                <c:pt idx="1">
                  <c:v>1.6049283401125307</c:v>
                </c:pt>
                <c:pt idx="2">
                  <c:v>0.93512141022078588</c:v>
                </c:pt>
                <c:pt idx="3">
                  <c:v>0.1334515985123447</c:v>
                </c:pt>
                <c:pt idx="4">
                  <c:v>0.42681402972812821</c:v>
                </c:pt>
              </c:numCache>
            </c:numRef>
          </c:val>
          <c:extLst>
            <c:ext xmlns:c16="http://schemas.microsoft.com/office/drawing/2014/chart" uri="{C3380CC4-5D6E-409C-BE32-E72D297353CC}">
              <c16:uniqueId val="{00000003-7D40-4169-9FD9-73EBCF6ACC3B}"/>
            </c:ext>
          </c:extLst>
        </c:ser>
        <c:dLbls>
          <c:showLegendKey val="0"/>
          <c:showVal val="0"/>
          <c:showCatName val="0"/>
          <c:showSerName val="0"/>
          <c:showPercent val="0"/>
          <c:showBubbleSize val="0"/>
        </c:dLbls>
        <c:gapWidth val="50"/>
        <c:overlap val="100"/>
        <c:axId val="217495040"/>
        <c:axId val="217496576"/>
      </c:barChart>
      <c:catAx>
        <c:axId val="217495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96576"/>
        <c:crosses val="autoZero"/>
        <c:auto val="1"/>
        <c:lblAlgn val="ctr"/>
        <c:lblOffset val="100"/>
        <c:tickLblSkip val="1"/>
        <c:tickMarkSkip val="1"/>
        <c:noMultiLvlLbl val="0"/>
      </c:catAx>
      <c:valAx>
        <c:axId val="217496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950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MICS15!$R$121:$AD$121</c:f>
              <c:strCache>
                <c:ptCount val="13"/>
                <c:pt idx="0">
                  <c:v>Adrar</c:v>
                </c:pt>
                <c:pt idx="1">
                  <c:v>Assaba</c:v>
                </c:pt>
                <c:pt idx="2">
                  <c:v>Brakna</c:v>
                </c:pt>
                <c:pt idx="3">
                  <c:v>Dakhlett Nouadibou</c:v>
                </c:pt>
                <c:pt idx="4">
                  <c:v>Gorgol</c:v>
                </c:pt>
                <c:pt idx="5">
                  <c:v>Guidimagha</c:v>
                </c:pt>
                <c:pt idx="6">
                  <c:v>Hodh charghy</c:v>
                </c:pt>
                <c:pt idx="7">
                  <c:v>Hodh Gharby</c:v>
                </c:pt>
                <c:pt idx="8">
                  <c:v>Inchiri</c:v>
                </c:pt>
                <c:pt idx="9">
                  <c:v>Nouakchott</c:v>
                </c:pt>
                <c:pt idx="10">
                  <c:v>Tagant</c:v>
                </c:pt>
                <c:pt idx="11">
                  <c:v>Tirs-ezemour</c:v>
                </c:pt>
                <c:pt idx="12">
                  <c:v>Trarza</c:v>
                </c:pt>
              </c:strCache>
            </c:strRef>
          </c:cat>
          <c:val>
            <c:numRef>
              <c:f>MICS15!$R$124:$AD$124</c:f>
              <c:numCache>
                <c:formatCode>###0.0</c:formatCode>
                <c:ptCount val="13"/>
                <c:pt idx="0">
                  <c:v>52.884102274994667</c:v>
                </c:pt>
                <c:pt idx="1">
                  <c:v>26.655414274230846</c:v>
                </c:pt>
                <c:pt idx="2">
                  <c:v>30.97611244361865</c:v>
                </c:pt>
                <c:pt idx="3">
                  <c:v>88.820780439161496</c:v>
                </c:pt>
                <c:pt idx="4">
                  <c:v>17.198865770611647</c:v>
                </c:pt>
                <c:pt idx="5">
                  <c:v>37.521289532798235</c:v>
                </c:pt>
                <c:pt idx="6">
                  <c:v>12.480953336591437</c:v>
                </c:pt>
                <c:pt idx="7">
                  <c:v>12.283397242981252</c:v>
                </c:pt>
                <c:pt idx="8">
                  <c:v>79.736003139559188</c:v>
                </c:pt>
                <c:pt idx="9">
                  <c:v>74.810848373229376</c:v>
                </c:pt>
                <c:pt idx="10">
                  <c:v>41.704208896406435</c:v>
                </c:pt>
                <c:pt idx="11">
                  <c:v>90.692399570476809</c:v>
                </c:pt>
                <c:pt idx="12">
                  <c:v>44.403339008488359</c:v>
                </c:pt>
              </c:numCache>
            </c:numRef>
          </c:val>
          <c:extLst>
            <c:ext xmlns:c16="http://schemas.microsoft.com/office/drawing/2014/chart" uri="{C3380CC4-5D6E-409C-BE32-E72D297353CC}">
              <c16:uniqueId val="{00000000-B69F-40E3-8A91-14C2B95F2114}"/>
            </c:ext>
          </c:extLst>
        </c:ser>
        <c:ser>
          <c:idx val="1"/>
          <c:order val="1"/>
          <c:tx>
            <c:strRef>
              <c:f>MICS15!$B$125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MICS15!$R$121:$AD$121</c:f>
              <c:strCache>
                <c:ptCount val="13"/>
                <c:pt idx="0">
                  <c:v>Adrar</c:v>
                </c:pt>
                <c:pt idx="1">
                  <c:v>Assaba</c:v>
                </c:pt>
                <c:pt idx="2">
                  <c:v>Brakna</c:v>
                </c:pt>
                <c:pt idx="3">
                  <c:v>Dakhlett Nouadibou</c:v>
                </c:pt>
                <c:pt idx="4">
                  <c:v>Gorgol</c:v>
                </c:pt>
                <c:pt idx="5">
                  <c:v>Guidimagha</c:v>
                </c:pt>
                <c:pt idx="6">
                  <c:v>Hodh charghy</c:v>
                </c:pt>
                <c:pt idx="7">
                  <c:v>Hodh Gharby</c:v>
                </c:pt>
                <c:pt idx="8">
                  <c:v>Inchiri</c:v>
                </c:pt>
                <c:pt idx="9">
                  <c:v>Nouakchott</c:v>
                </c:pt>
                <c:pt idx="10">
                  <c:v>Tagant</c:v>
                </c:pt>
                <c:pt idx="11">
                  <c:v>Tirs-ezemour</c:v>
                </c:pt>
                <c:pt idx="12">
                  <c:v>Trarza</c:v>
                </c:pt>
              </c:strCache>
            </c:strRef>
          </c:cat>
          <c:val>
            <c:numRef>
              <c:f>MICS15!$R$125:$AD$125</c:f>
              <c:numCache>
                <c:formatCode>###0.0</c:formatCode>
                <c:ptCount val="13"/>
                <c:pt idx="0">
                  <c:v>4.6565561199354253</c:v>
                </c:pt>
                <c:pt idx="1">
                  <c:v>4.8416517680191955</c:v>
                </c:pt>
                <c:pt idx="2">
                  <c:v>4.7655657971226031</c:v>
                </c:pt>
                <c:pt idx="3">
                  <c:v>6.4024980353578451</c:v>
                </c:pt>
                <c:pt idx="4">
                  <c:v>12.242796354139609</c:v>
                </c:pt>
                <c:pt idx="5">
                  <c:v>3.373107520209301</c:v>
                </c:pt>
                <c:pt idx="6">
                  <c:v>4.425062630745745</c:v>
                </c:pt>
                <c:pt idx="7">
                  <c:v>5.9700889341725665</c:v>
                </c:pt>
                <c:pt idx="8">
                  <c:v>4.0073987687239363</c:v>
                </c:pt>
                <c:pt idx="9">
                  <c:v>9.4196883266572851</c:v>
                </c:pt>
                <c:pt idx="10">
                  <c:v>4.9596020824062181</c:v>
                </c:pt>
                <c:pt idx="11">
                  <c:v>4.4392288621288012</c:v>
                </c:pt>
                <c:pt idx="12">
                  <c:v>11.09804648658676</c:v>
                </c:pt>
              </c:numCache>
            </c:numRef>
          </c:val>
          <c:extLst>
            <c:ext xmlns:c16="http://schemas.microsoft.com/office/drawing/2014/chart" uri="{C3380CC4-5D6E-409C-BE32-E72D297353CC}">
              <c16:uniqueId val="{00000001-B69F-40E3-8A91-14C2B95F2114}"/>
            </c:ext>
          </c:extLst>
        </c:ser>
        <c:ser>
          <c:idx val="2"/>
          <c:order val="2"/>
          <c:tx>
            <c:strRef>
              <c:f>MICS15!$B$126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MICS15!$R$121:$AD$121</c:f>
              <c:strCache>
                <c:ptCount val="13"/>
                <c:pt idx="0">
                  <c:v>Adrar</c:v>
                </c:pt>
                <c:pt idx="1">
                  <c:v>Assaba</c:v>
                </c:pt>
                <c:pt idx="2">
                  <c:v>Brakna</c:v>
                </c:pt>
                <c:pt idx="3">
                  <c:v>Dakhlett Nouadibou</c:v>
                </c:pt>
                <c:pt idx="4">
                  <c:v>Gorgol</c:v>
                </c:pt>
                <c:pt idx="5">
                  <c:v>Guidimagha</c:v>
                </c:pt>
                <c:pt idx="6">
                  <c:v>Hodh charghy</c:v>
                </c:pt>
                <c:pt idx="7">
                  <c:v>Hodh Gharby</c:v>
                </c:pt>
                <c:pt idx="8">
                  <c:v>Inchiri</c:v>
                </c:pt>
                <c:pt idx="9">
                  <c:v>Nouakchott</c:v>
                </c:pt>
                <c:pt idx="10">
                  <c:v>Tagant</c:v>
                </c:pt>
                <c:pt idx="11">
                  <c:v>Tirs-ezemour</c:v>
                </c:pt>
                <c:pt idx="12">
                  <c:v>Trarza</c:v>
                </c:pt>
              </c:strCache>
            </c:strRef>
          </c:cat>
          <c:val>
            <c:numRef>
              <c:f>MICS15!$R$126:$AD$126</c:f>
              <c:numCache>
                <c:formatCode>###0.0</c:formatCode>
                <c:ptCount val="13"/>
                <c:pt idx="0">
                  <c:v>8.3495961858416905</c:v>
                </c:pt>
                <c:pt idx="1">
                  <c:v>6.8888527094848229</c:v>
                </c:pt>
                <c:pt idx="2">
                  <c:v>39.329820515279472</c:v>
                </c:pt>
                <c:pt idx="3">
                  <c:v>1.3063981526039572</c:v>
                </c:pt>
                <c:pt idx="4">
                  <c:v>21.327498507749176</c:v>
                </c:pt>
                <c:pt idx="5">
                  <c:v>16.477366895911253</c:v>
                </c:pt>
                <c:pt idx="6">
                  <c:v>4.0366642638068555</c:v>
                </c:pt>
                <c:pt idx="7">
                  <c:v>6.7173296054525196</c:v>
                </c:pt>
                <c:pt idx="8">
                  <c:v>8.478600342010612</c:v>
                </c:pt>
                <c:pt idx="9">
                  <c:v>9.1781993331890135</c:v>
                </c:pt>
                <c:pt idx="10">
                  <c:v>4.0416262808408661</c:v>
                </c:pt>
                <c:pt idx="11">
                  <c:v>3.4968075137192578</c:v>
                </c:pt>
                <c:pt idx="12">
                  <c:v>23.558691814245822</c:v>
                </c:pt>
              </c:numCache>
            </c:numRef>
          </c:val>
          <c:extLst>
            <c:ext xmlns:c16="http://schemas.microsoft.com/office/drawing/2014/chart" uri="{C3380CC4-5D6E-409C-BE32-E72D297353CC}">
              <c16:uniqueId val="{00000002-B69F-40E3-8A91-14C2B95F2114}"/>
            </c:ext>
          </c:extLst>
        </c:ser>
        <c:ser>
          <c:idx val="3"/>
          <c:order val="3"/>
          <c:tx>
            <c:strRef>
              <c:f>MICS15!$B$127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MICS15!$R$121:$AD$121</c:f>
              <c:strCache>
                <c:ptCount val="13"/>
                <c:pt idx="0">
                  <c:v>Adrar</c:v>
                </c:pt>
                <c:pt idx="1">
                  <c:v>Assaba</c:v>
                </c:pt>
                <c:pt idx="2">
                  <c:v>Brakna</c:v>
                </c:pt>
                <c:pt idx="3">
                  <c:v>Dakhlett Nouadibou</c:v>
                </c:pt>
                <c:pt idx="4">
                  <c:v>Gorgol</c:v>
                </c:pt>
                <c:pt idx="5">
                  <c:v>Guidimagha</c:v>
                </c:pt>
                <c:pt idx="6">
                  <c:v>Hodh charghy</c:v>
                </c:pt>
                <c:pt idx="7">
                  <c:v>Hodh Gharby</c:v>
                </c:pt>
                <c:pt idx="8">
                  <c:v>Inchiri</c:v>
                </c:pt>
                <c:pt idx="9">
                  <c:v>Nouakchott</c:v>
                </c:pt>
                <c:pt idx="10">
                  <c:v>Tagant</c:v>
                </c:pt>
                <c:pt idx="11">
                  <c:v>Tirs-ezemour</c:v>
                </c:pt>
                <c:pt idx="12">
                  <c:v>Trarza</c:v>
                </c:pt>
              </c:strCache>
            </c:strRef>
          </c:cat>
          <c:val>
            <c:numRef>
              <c:f>MICS15!$R$127:$AD$127</c:f>
              <c:numCache>
                <c:formatCode>###0.0</c:formatCode>
                <c:ptCount val="13"/>
                <c:pt idx="0">
                  <c:v>34.109745419228219</c:v>
                </c:pt>
                <c:pt idx="1">
                  <c:v>61.614081248265137</c:v>
                </c:pt>
                <c:pt idx="2">
                  <c:v>24.928501243979277</c:v>
                </c:pt>
                <c:pt idx="3">
                  <c:v>3.470323372876702</c:v>
                </c:pt>
                <c:pt idx="4">
                  <c:v>49.230839367499563</c:v>
                </c:pt>
                <c:pt idx="5">
                  <c:v>42.62823605108121</c:v>
                </c:pt>
                <c:pt idx="6">
                  <c:v>79.057319768855962</c:v>
                </c:pt>
                <c:pt idx="7">
                  <c:v>75.029184217393663</c:v>
                </c:pt>
                <c:pt idx="8">
                  <c:v>7.7779977497062616</c:v>
                </c:pt>
                <c:pt idx="9">
                  <c:v>6.5912639669243251</c:v>
                </c:pt>
                <c:pt idx="10">
                  <c:v>49.294562740346478</c:v>
                </c:pt>
                <c:pt idx="11">
                  <c:v>1.3715640536751319</c:v>
                </c:pt>
                <c:pt idx="12">
                  <c:v>20.939922690679058</c:v>
                </c:pt>
              </c:numCache>
            </c:numRef>
          </c:val>
          <c:extLst>
            <c:ext xmlns:c16="http://schemas.microsoft.com/office/drawing/2014/chart" uri="{C3380CC4-5D6E-409C-BE32-E72D297353CC}">
              <c16:uniqueId val="{00000003-B69F-40E3-8A91-14C2B95F2114}"/>
            </c:ext>
          </c:extLst>
        </c:ser>
        <c:dLbls>
          <c:showLegendKey val="0"/>
          <c:showVal val="0"/>
          <c:showCatName val="0"/>
          <c:showSerName val="0"/>
          <c:showPercent val="0"/>
          <c:showBubbleSize val="0"/>
        </c:dLbls>
        <c:gapWidth val="50"/>
        <c:overlap val="100"/>
        <c:axId val="218796800"/>
        <c:axId val="218798336"/>
      </c:barChart>
      <c:catAx>
        <c:axId val="2187968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798336"/>
        <c:crosses val="autoZero"/>
        <c:auto val="1"/>
        <c:lblAlgn val="ctr"/>
        <c:lblOffset val="100"/>
        <c:tickLblSkip val="1"/>
        <c:tickMarkSkip val="1"/>
        <c:noMultiLvlLbl val="0"/>
      </c:catAx>
      <c:valAx>
        <c:axId val="2187983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7968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MICS15!$M$221:$Q$221</c:f>
              <c:strCache>
                <c:ptCount val="5"/>
                <c:pt idx="0">
                  <c:v>Poorest</c:v>
                </c:pt>
                <c:pt idx="1">
                  <c:v>Poor</c:v>
                </c:pt>
                <c:pt idx="2">
                  <c:v>Middle</c:v>
                </c:pt>
                <c:pt idx="3">
                  <c:v>Rich</c:v>
                </c:pt>
                <c:pt idx="4">
                  <c:v>Richest</c:v>
                </c:pt>
              </c:strCache>
            </c:strRef>
          </c:cat>
          <c:val>
            <c:numRef>
              <c:f>MICS15!$M$222:$Q$222</c:f>
              <c:numCache>
                <c:formatCode>0.0</c:formatCode>
                <c:ptCount val="5"/>
                <c:pt idx="0">
                  <c:v>29.198255207735212</c:v>
                </c:pt>
                <c:pt idx="1">
                  <c:v>31.923124503802043</c:v>
                </c:pt>
                <c:pt idx="2">
                  <c:v>39.085500460564006</c:v>
                </c:pt>
                <c:pt idx="3">
                  <c:v>46.091071267357734</c:v>
                </c:pt>
                <c:pt idx="4">
                  <c:v>65.304734277580408</c:v>
                </c:pt>
              </c:numCache>
            </c:numRef>
          </c:val>
          <c:extLst>
            <c:ext xmlns:c16="http://schemas.microsoft.com/office/drawing/2014/chart" uri="{C3380CC4-5D6E-409C-BE32-E72D297353CC}">
              <c16:uniqueId val="{00000000-7094-4967-8ABA-EF5E8EBB50A0}"/>
            </c:ext>
          </c:extLst>
        </c:ser>
        <c:ser>
          <c:idx val="1"/>
          <c:order val="1"/>
          <c:tx>
            <c:strRef>
              <c:f>MICS15!$B$223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MICS15!$M$221:$Q$221</c:f>
              <c:strCache>
                <c:ptCount val="5"/>
                <c:pt idx="0">
                  <c:v>Poorest</c:v>
                </c:pt>
                <c:pt idx="1">
                  <c:v>Poor</c:v>
                </c:pt>
                <c:pt idx="2">
                  <c:v>Middle</c:v>
                </c:pt>
                <c:pt idx="3">
                  <c:v>Rich</c:v>
                </c:pt>
                <c:pt idx="4">
                  <c:v>Richest</c:v>
                </c:pt>
              </c:strCache>
            </c:strRef>
          </c:cat>
          <c:val>
            <c:numRef>
              <c:f>MICS15!$M$223:$Q$223</c:f>
              <c:numCache>
                <c:formatCode>###0.0</c:formatCode>
                <c:ptCount val="5"/>
                <c:pt idx="0">
                  <c:v>13.214984160421103</c:v>
                </c:pt>
                <c:pt idx="1">
                  <c:v>26.320415126170367</c:v>
                </c:pt>
                <c:pt idx="2">
                  <c:v>33.124868995685262</c:v>
                </c:pt>
                <c:pt idx="3">
                  <c:v>31.50492546714862</c:v>
                </c:pt>
                <c:pt idx="4">
                  <c:v>22.232552765520328</c:v>
                </c:pt>
              </c:numCache>
            </c:numRef>
          </c:val>
          <c:extLst>
            <c:ext xmlns:c16="http://schemas.microsoft.com/office/drawing/2014/chart" uri="{C3380CC4-5D6E-409C-BE32-E72D297353CC}">
              <c16:uniqueId val="{00000001-7094-4967-8ABA-EF5E8EBB50A0}"/>
            </c:ext>
          </c:extLst>
        </c:ser>
        <c:ser>
          <c:idx val="2"/>
          <c:order val="2"/>
          <c:tx>
            <c:strRef>
              <c:f>MICS15!$B$224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MICS15!$M$221:$Q$221</c:f>
              <c:strCache>
                <c:ptCount val="5"/>
                <c:pt idx="0">
                  <c:v>Poorest</c:v>
                </c:pt>
                <c:pt idx="1">
                  <c:v>Poor</c:v>
                </c:pt>
                <c:pt idx="2">
                  <c:v>Middle</c:v>
                </c:pt>
                <c:pt idx="3">
                  <c:v>Rich</c:v>
                </c:pt>
                <c:pt idx="4">
                  <c:v>Richest</c:v>
                </c:pt>
              </c:strCache>
            </c:strRef>
          </c:cat>
          <c:val>
            <c:numRef>
              <c:f>MICS15!$M$224:$Q$224</c:f>
              <c:numCache>
                <c:formatCode>###0.0</c:formatCode>
                <c:ptCount val="5"/>
                <c:pt idx="0">
                  <c:v>57.586760631843681</c:v>
                </c:pt>
                <c:pt idx="1">
                  <c:v>41.75646037002759</c:v>
                </c:pt>
                <c:pt idx="2">
                  <c:v>27.789630543750732</c:v>
                </c:pt>
                <c:pt idx="3">
                  <c:v>22.404003265493646</c:v>
                </c:pt>
                <c:pt idx="4">
                  <c:v>12.462712956899264</c:v>
                </c:pt>
              </c:numCache>
            </c:numRef>
          </c:val>
          <c:extLst>
            <c:ext xmlns:c16="http://schemas.microsoft.com/office/drawing/2014/chart" uri="{C3380CC4-5D6E-409C-BE32-E72D297353CC}">
              <c16:uniqueId val="{00000002-7094-4967-8ABA-EF5E8EBB50A0}"/>
            </c:ext>
          </c:extLst>
        </c:ser>
        <c:dLbls>
          <c:showLegendKey val="0"/>
          <c:showVal val="0"/>
          <c:showCatName val="0"/>
          <c:showSerName val="0"/>
          <c:showPercent val="0"/>
          <c:showBubbleSize val="0"/>
        </c:dLbls>
        <c:gapWidth val="50"/>
        <c:overlap val="100"/>
        <c:axId val="219273856"/>
        <c:axId val="219414912"/>
      </c:barChart>
      <c:catAx>
        <c:axId val="219273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14912"/>
        <c:crosses val="autoZero"/>
        <c:auto val="1"/>
        <c:lblAlgn val="ctr"/>
        <c:lblOffset val="100"/>
        <c:tickLblSkip val="1"/>
        <c:tickMarkSkip val="1"/>
        <c:noMultiLvlLbl val="0"/>
      </c:catAx>
      <c:valAx>
        <c:axId val="2194149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273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MICS15!$R$221:$AD$221</c:f>
              <c:strCache>
                <c:ptCount val="13"/>
                <c:pt idx="0">
                  <c:v>Adrar</c:v>
                </c:pt>
                <c:pt idx="1">
                  <c:v>Assaba</c:v>
                </c:pt>
                <c:pt idx="2">
                  <c:v>Brakna</c:v>
                </c:pt>
                <c:pt idx="3">
                  <c:v>Dakhlett Nouadibou</c:v>
                </c:pt>
                <c:pt idx="4">
                  <c:v>Gorgol</c:v>
                </c:pt>
                <c:pt idx="5">
                  <c:v>Guidimagha</c:v>
                </c:pt>
                <c:pt idx="6">
                  <c:v>Hodh charghy</c:v>
                </c:pt>
                <c:pt idx="7">
                  <c:v>Hodh Gharby</c:v>
                </c:pt>
                <c:pt idx="8">
                  <c:v>Inchiri</c:v>
                </c:pt>
                <c:pt idx="9">
                  <c:v>Nouakchott</c:v>
                </c:pt>
                <c:pt idx="10">
                  <c:v>Tagant</c:v>
                </c:pt>
                <c:pt idx="11">
                  <c:v>Tirs-ezemour</c:v>
                </c:pt>
                <c:pt idx="12">
                  <c:v>Trarza</c:v>
                </c:pt>
              </c:strCache>
            </c:strRef>
          </c:cat>
          <c:val>
            <c:numRef>
              <c:f>MICS15!$R$222:$AD$222</c:f>
              <c:numCache>
                <c:formatCode>0.0</c:formatCode>
                <c:ptCount val="13"/>
                <c:pt idx="0">
                  <c:v>58.011999164392215</c:v>
                </c:pt>
                <c:pt idx="1">
                  <c:v>32.717232147775213</c:v>
                </c:pt>
                <c:pt idx="2">
                  <c:v>80.513826290530773</c:v>
                </c:pt>
                <c:pt idx="3">
                  <c:v>68.423257197977023</c:v>
                </c:pt>
                <c:pt idx="4">
                  <c:v>47.428597846764085</c:v>
                </c:pt>
                <c:pt idx="5">
                  <c:v>48.432861954075499</c:v>
                </c:pt>
                <c:pt idx="6">
                  <c:v>14.08261865265963</c:v>
                </c:pt>
                <c:pt idx="7">
                  <c:v>33.807099713693852</c:v>
                </c:pt>
                <c:pt idx="8">
                  <c:v>50.944071366031253</c:v>
                </c:pt>
                <c:pt idx="9">
                  <c:v>71.323416395788399</c:v>
                </c:pt>
                <c:pt idx="10">
                  <c:v>65.560299630360859</c:v>
                </c:pt>
                <c:pt idx="11">
                  <c:v>84.874426724345454</c:v>
                </c:pt>
                <c:pt idx="12">
                  <c:v>90.658006797393995</c:v>
                </c:pt>
              </c:numCache>
            </c:numRef>
          </c:val>
          <c:extLst>
            <c:ext xmlns:c16="http://schemas.microsoft.com/office/drawing/2014/chart" uri="{C3380CC4-5D6E-409C-BE32-E72D297353CC}">
              <c16:uniqueId val="{00000000-27A3-4B62-A38A-7B93537047FD}"/>
            </c:ext>
          </c:extLst>
        </c:ser>
        <c:ser>
          <c:idx val="1"/>
          <c:order val="1"/>
          <c:tx>
            <c:strRef>
              <c:f>MICS15!$B$223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MICS15!$R$221:$AD$221</c:f>
              <c:strCache>
                <c:ptCount val="13"/>
                <c:pt idx="0">
                  <c:v>Adrar</c:v>
                </c:pt>
                <c:pt idx="1">
                  <c:v>Assaba</c:v>
                </c:pt>
                <c:pt idx="2">
                  <c:v>Brakna</c:v>
                </c:pt>
                <c:pt idx="3">
                  <c:v>Dakhlett Nouadibou</c:v>
                </c:pt>
                <c:pt idx="4">
                  <c:v>Gorgol</c:v>
                </c:pt>
                <c:pt idx="5">
                  <c:v>Guidimagha</c:v>
                </c:pt>
                <c:pt idx="6">
                  <c:v>Hodh charghy</c:v>
                </c:pt>
                <c:pt idx="7">
                  <c:v>Hodh Gharby</c:v>
                </c:pt>
                <c:pt idx="8">
                  <c:v>Inchiri</c:v>
                </c:pt>
                <c:pt idx="9">
                  <c:v>Nouakchott</c:v>
                </c:pt>
                <c:pt idx="10">
                  <c:v>Tagant</c:v>
                </c:pt>
                <c:pt idx="11">
                  <c:v>Tirs-ezemour</c:v>
                </c:pt>
                <c:pt idx="12">
                  <c:v>Trarza</c:v>
                </c:pt>
              </c:strCache>
            </c:strRef>
          </c:cat>
          <c:val>
            <c:numRef>
              <c:f>MICS15!$R$223:$AD$223</c:f>
              <c:numCache>
                <c:formatCode>###0.0</c:formatCode>
                <c:ptCount val="13"/>
                <c:pt idx="0">
                  <c:v>31.967129493761309</c:v>
                </c:pt>
                <c:pt idx="1">
                  <c:v>32.494817961270634</c:v>
                </c:pt>
                <c:pt idx="2">
                  <c:v>5.6807110518773136</c:v>
                </c:pt>
                <c:pt idx="3">
                  <c:v>29.073290580644915</c:v>
                </c:pt>
                <c:pt idx="4">
                  <c:v>26.293079014394824</c:v>
                </c:pt>
                <c:pt idx="5">
                  <c:v>39.872403592706576</c:v>
                </c:pt>
                <c:pt idx="6">
                  <c:v>46.788906371599005</c:v>
                </c:pt>
                <c:pt idx="7">
                  <c:v>15.554900416220796</c:v>
                </c:pt>
                <c:pt idx="8">
                  <c:v>45.97829050073657</c:v>
                </c:pt>
                <c:pt idx="9">
                  <c:v>23.998087129384849</c:v>
                </c:pt>
                <c:pt idx="10">
                  <c:v>13.994975997369849</c:v>
                </c:pt>
                <c:pt idx="11">
                  <c:v>11.558439340557962</c:v>
                </c:pt>
                <c:pt idx="12">
                  <c:v>3.7757723973710338</c:v>
                </c:pt>
              </c:numCache>
            </c:numRef>
          </c:val>
          <c:extLst>
            <c:ext xmlns:c16="http://schemas.microsoft.com/office/drawing/2014/chart" uri="{C3380CC4-5D6E-409C-BE32-E72D297353CC}">
              <c16:uniqueId val="{00000001-27A3-4B62-A38A-7B93537047FD}"/>
            </c:ext>
          </c:extLst>
        </c:ser>
        <c:ser>
          <c:idx val="2"/>
          <c:order val="2"/>
          <c:tx>
            <c:strRef>
              <c:f>MICS15!$B$224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MICS15!$R$221:$AD$221</c:f>
              <c:strCache>
                <c:ptCount val="13"/>
                <c:pt idx="0">
                  <c:v>Adrar</c:v>
                </c:pt>
                <c:pt idx="1">
                  <c:v>Assaba</c:v>
                </c:pt>
                <c:pt idx="2">
                  <c:v>Brakna</c:v>
                </c:pt>
                <c:pt idx="3">
                  <c:v>Dakhlett Nouadibou</c:v>
                </c:pt>
                <c:pt idx="4">
                  <c:v>Gorgol</c:v>
                </c:pt>
                <c:pt idx="5">
                  <c:v>Guidimagha</c:v>
                </c:pt>
                <c:pt idx="6">
                  <c:v>Hodh charghy</c:v>
                </c:pt>
                <c:pt idx="7">
                  <c:v>Hodh Gharby</c:v>
                </c:pt>
                <c:pt idx="8">
                  <c:v>Inchiri</c:v>
                </c:pt>
                <c:pt idx="9">
                  <c:v>Nouakchott</c:v>
                </c:pt>
                <c:pt idx="10">
                  <c:v>Tagant</c:v>
                </c:pt>
                <c:pt idx="11">
                  <c:v>Tirs-ezemour</c:v>
                </c:pt>
                <c:pt idx="12">
                  <c:v>Trarza</c:v>
                </c:pt>
              </c:strCache>
            </c:strRef>
          </c:cat>
          <c:val>
            <c:numRef>
              <c:f>MICS15!$R$224:$AD$224</c:f>
              <c:numCache>
                <c:formatCode>###0.0</c:formatCode>
                <c:ptCount val="13"/>
                <c:pt idx="0">
                  <c:v>10.020871341846476</c:v>
                </c:pt>
                <c:pt idx="1">
                  <c:v>34.78794989095416</c:v>
                </c:pt>
                <c:pt idx="2">
                  <c:v>13.805462657591914</c:v>
                </c:pt>
                <c:pt idx="3">
                  <c:v>2.503452221378061</c:v>
                </c:pt>
                <c:pt idx="4">
                  <c:v>26.278323138841092</c:v>
                </c:pt>
                <c:pt idx="5">
                  <c:v>11.694734453217928</c:v>
                </c:pt>
                <c:pt idx="6">
                  <c:v>39.128474975741362</c:v>
                </c:pt>
                <c:pt idx="7">
                  <c:v>50.637999870085359</c:v>
                </c:pt>
                <c:pt idx="8">
                  <c:v>3.0776381332321776</c:v>
                </c:pt>
                <c:pt idx="9">
                  <c:v>4.6784964748267512</c:v>
                </c:pt>
                <c:pt idx="10">
                  <c:v>20.444724372269292</c:v>
                </c:pt>
                <c:pt idx="11">
                  <c:v>3.5671339350965829</c:v>
                </c:pt>
                <c:pt idx="12">
                  <c:v>5.5662208052349715</c:v>
                </c:pt>
              </c:numCache>
            </c:numRef>
          </c:val>
          <c:extLst>
            <c:ext xmlns:c16="http://schemas.microsoft.com/office/drawing/2014/chart" uri="{C3380CC4-5D6E-409C-BE32-E72D297353CC}">
              <c16:uniqueId val="{00000002-27A3-4B62-A38A-7B93537047FD}"/>
            </c:ext>
          </c:extLst>
        </c:ser>
        <c:dLbls>
          <c:showLegendKey val="0"/>
          <c:showVal val="0"/>
          <c:showCatName val="0"/>
          <c:showSerName val="0"/>
          <c:showPercent val="0"/>
          <c:showBubbleSize val="0"/>
        </c:dLbls>
        <c:gapWidth val="50"/>
        <c:overlap val="100"/>
        <c:axId val="219487232"/>
        <c:axId val="219489024"/>
      </c:barChart>
      <c:catAx>
        <c:axId val="2194872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89024"/>
        <c:crosses val="autoZero"/>
        <c:auto val="1"/>
        <c:lblAlgn val="ctr"/>
        <c:lblOffset val="100"/>
        <c:tickLblSkip val="1"/>
        <c:tickMarkSkip val="1"/>
        <c:noMultiLvlLbl val="0"/>
      </c:catAx>
      <c:valAx>
        <c:axId val="2194890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872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MICS15!$C$221:$G$221</c:f>
              <c:strCache>
                <c:ptCount val="5"/>
                <c:pt idx="0">
                  <c:v>Poorest</c:v>
                </c:pt>
                <c:pt idx="1">
                  <c:v>Poor</c:v>
                </c:pt>
                <c:pt idx="2">
                  <c:v>Middle</c:v>
                </c:pt>
                <c:pt idx="3">
                  <c:v>Rich</c:v>
                </c:pt>
                <c:pt idx="4">
                  <c:v>Richest</c:v>
                </c:pt>
              </c:strCache>
            </c:strRef>
          </c:cat>
          <c:val>
            <c:numRef>
              <c:f>MICS15!$C$222:$G$222</c:f>
              <c:numCache>
                <c:formatCode>0.0</c:formatCode>
                <c:ptCount val="5"/>
                <c:pt idx="0">
                  <c:v>30.001456872659183</c:v>
                </c:pt>
                <c:pt idx="1">
                  <c:v>40.116091306261978</c:v>
                </c:pt>
                <c:pt idx="2">
                  <c:v>54.188645540037506</c:v>
                </c:pt>
                <c:pt idx="3">
                  <c:v>69.441997510367429</c:v>
                </c:pt>
                <c:pt idx="4">
                  <c:v>77.652332373757872</c:v>
                </c:pt>
              </c:numCache>
            </c:numRef>
          </c:val>
          <c:extLst>
            <c:ext xmlns:c16="http://schemas.microsoft.com/office/drawing/2014/chart" uri="{C3380CC4-5D6E-409C-BE32-E72D297353CC}">
              <c16:uniqueId val="{00000000-6DB5-44C4-B564-70883F37E3C6}"/>
            </c:ext>
          </c:extLst>
        </c:ser>
        <c:ser>
          <c:idx val="1"/>
          <c:order val="1"/>
          <c:tx>
            <c:strRef>
              <c:f>MICS15!$B$223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MICS15!$C$221:$G$221</c:f>
              <c:strCache>
                <c:ptCount val="5"/>
                <c:pt idx="0">
                  <c:v>Poorest</c:v>
                </c:pt>
                <c:pt idx="1">
                  <c:v>Poor</c:v>
                </c:pt>
                <c:pt idx="2">
                  <c:v>Middle</c:v>
                </c:pt>
                <c:pt idx="3">
                  <c:v>Rich</c:v>
                </c:pt>
                <c:pt idx="4">
                  <c:v>Richest</c:v>
                </c:pt>
              </c:strCache>
            </c:strRef>
          </c:cat>
          <c:val>
            <c:numRef>
              <c:f>MICS15!$C$223:$G$223</c:f>
              <c:numCache>
                <c:formatCode>###0.0</c:formatCode>
                <c:ptCount val="5"/>
                <c:pt idx="0">
                  <c:v>19.446827602822026</c:v>
                </c:pt>
                <c:pt idx="1">
                  <c:v>31.633479621475608</c:v>
                </c:pt>
                <c:pt idx="2">
                  <c:v>30.083598366718252</c:v>
                </c:pt>
                <c:pt idx="3">
                  <c:v>23.50669258018895</c:v>
                </c:pt>
                <c:pt idx="4">
                  <c:v>20.512854562665197</c:v>
                </c:pt>
              </c:numCache>
            </c:numRef>
          </c:val>
          <c:extLst>
            <c:ext xmlns:c16="http://schemas.microsoft.com/office/drawing/2014/chart" uri="{C3380CC4-5D6E-409C-BE32-E72D297353CC}">
              <c16:uniqueId val="{00000001-6DB5-44C4-B564-70883F37E3C6}"/>
            </c:ext>
          </c:extLst>
        </c:ser>
        <c:ser>
          <c:idx val="2"/>
          <c:order val="2"/>
          <c:tx>
            <c:strRef>
              <c:f>MICS15!$B$224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MICS15!$C$221:$G$221</c:f>
              <c:strCache>
                <c:ptCount val="5"/>
                <c:pt idx="0">
                  <c:v>Poorest</c:v>
                </c:pt>
                <c:pt idx="1">
                  <c:v>Poor</c:v>
                </c:pt>
                <c:pt idx="2">
                  <c:v>Middle</c:v>
                </c:pt>
                <c:pt idx="3">
                  <c:v>Rich</c:v>
                </c:pt>
                <c:pt idx="4">
                  <c:v>Richest</c:v>
                </c:pt>
              </c:strCache>
            </c:strRef>
          </c:cat>
          <c:val>
            <c:numRef>
              <c:f>MICS15!$C$224:$G$224</c:f>
              <c:numCache>
                <c:formatCode>###0.0</c:formatCode>
                <c:ptCount val="5"/>
                <c:pt idx="0">
                  <c:v>50.551715524518784</c:v>
                </c:pt>
                <c:pt idx="1">
                  <c:v>28.250429072262413</c:v>
                </c:pt>
                <c:pt idx="2">
                  <c:v>15.727756093244242</c:v>
                </c:pt>
                <c:pt idx="3">
                  <c:v>7.0513099094436207</c:v>
                </c:pt>
                <c:pt idx="4">
                  <c:v>1.83481306357693</c:v>
                </c:pt>
              </c:numCache>
            </c:numRef>
          </c:val>
          <c:extLst>
            <c:ext xmlns:c16="http://schemas.microsoft.com/office/drawing/2014/chart" uri="{C3380CC4-5D6E-409C-BE32-E72D297353CC}">
              <c16:uniqueId val="{00000002-6DB5-44C4-B564-70883F37E3C6}"/>
            </c:ext>
          </c:extLst>
        </c:ser>
        <c:dLbls>
          <c:showLegendKey val="0"/>
          <c:showVal val="0"/>
          <c:showCatName val="0"/>
          <c:showSerName val="0"/>
          <c:showPercent val="0"/>
          <c:showBubbleSize val="0"/>
        </c:dLbls>
        <c:gapWidth val="50"/>
        <c:overlap val="100"/>
        <c:axId val="219524480"/>
        <c:axId val="219534464"/>
      </c:barChart>
      <c:catAx>
        <c:axId val="219524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34464"/>
        <c:crosses val="autoZero"/>
        <c:auto val="1"/>
        <c:lblAlgn val="ctr"/>
        <c:lblOffset val="100"/>
        <c:tickLblSkip val="1"/>
        <c:tickMarkSkip val="1"/>
        <c:noMultiLvlLbl val="0"/>
      </c:catAx>
      <c:valAx>
        <c:axId val="2195344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24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MICS15!$H$15:$L$15</c:f>
              <c:strCache>
                <c:ptCount val="5"/>
                <c:pt idx="0">
                  <c:v>Poorest</c:v>
                </c:pt>
                <c:pt idx="1">
                  <c:v>Poor</c:v>
                </c:pt>
                <c:pt idx="2">
                  <c:v>Middle</c:v>
                </c:pt>
                <c:pt idx="3">
                  <c:v>Rich</c:v>
                </c:pt>
                <c:pt idx="4">
                  <c:v>Richest</c:v>
                </c:pt>
              </c:strCache>
            </c:strRef>
          </c:cat>
          <c:val>
            <c:numRef>
              <c:f>MICS15!$H$18:$L$18</c:f>
              <c:numCache>
                <c:formatCode>###0.0</c:formatCode>
                <c:ptCount val="5"/>
                <c:pt idx="0">
                  <c:v>76.111436824949848</c:v>
                </c:pt>
                <c:pt idx="1">
                  <c:v>88.937538836384661</c:v>
                </c:pt>
                <c:pt idx="2">
                  <c:v>89.832911718211321</c:v>
                </c:pt>
                <c:pt idx="3">
                  <c:v>93.024504161213031</c:v>
                </c:pt>
                <c:pt idx="4">
                  <c:v>96.959436109130323</c:v>
                </c:pt>
              </c:numCache>
            </c:numRef>
          </c:val>
          <c:extLst>
            <c:ext xmlns:c16="http://schemas.microsoft.com/office/drawing/2014/chart" uri="{C3380CC4-5D6E-409C-BE32-E72D297353CC}">
              <c16:uniqueId val="{00000000-1867-464E-888B-34D31232B269}"/>
            </c:ext>
          </c:extLst>
        </c:ser>
        <c:ser>
          <c:idx val="1"/>
          <c:order val="1"/>
          <c:tx>
            <c:strRef>
              <c:f>MICS15!$B$19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MICS15!$H$15:$L$15</c:f>
              <c:strCache>
                <c:ptCount val="5"/>
                <c:pt idx="0">
                  <c:v>Poorest</c:v>
                </c:pt>
                <c:pt idx="1">
                  <c:v>Poor</c:v>
                </c:pt>
                <c:pt idx="2">
                  <c:v>Middle</c:v>
                </c:pt>
                <c:pt idx="3">
                  <c:v>Rich</c:v>
                </c:pt>
                <c:pt idx="4">
                  <c:v>Richest</c:v>
                </c:pt>
              </c:strCache>
            </c:strRef>
          </c:cat>
          <c:val>
            <c:numRef>
              <c:f>MICS15!$H$19:$L$19</c:f>
              <c:numCache>
                <c:formatCode>###0.0</c:formatCode>
                <c:ptCount val="5"/>
                <c:pt idx="0">
                  <c:v>15.219888188698034</c:v>
                </c:pt>
                <c:pt idx="1">
                  <c:v>9.6174267455377951</c:v>
                </c:pt>
                <c:pt idx="2">
                  <c:v>9.7506532193240041</c:v>
                </c:pt>
                <c:pt idx="3">
                  <c:v>4.899048353296001</c:v>
                </c:pt>
                <c:pt idx="4">
                  <c:v>2.4542403695175254</c:v>
                </c:pt>
              </c:numCache>
            </c:numRef>
          </c:val>
          <c:extLst>
            <c:ext xmlns:c16="http://schemas.microsoft.com/office/drawing/2014/chart" uri="{C3380CC4-5D6E-409C-BE32-E72D297353CC}">
              <c16:uniqueId val="{00000001-1867-464E-888B-34D31232B269}"/>
            </c:ext>
          </c:extLst>
        </c:ser>
        <c:ser>
          <c:idx val="2"/>
          <c:order val="2"/>
          <c:tx>
            <c:strRef>
              <c:f>MICS15!$B$20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MICS15!$H$15:$L$15</c:f>
              <c:strCache>
                <c:ptCount val="5"/>
                <c:pt idx="0">
                  <c:v>Poorest</c:v>
                </c:pt>
                <c:pt idx="1">
                  <c:v>Poor</c:v>
                </c:pt>
                <c:pt idx="2">
                  <c:v>Middle</c:v>
                </c:pt>
                <c:pt idx="3">
                  <c:v>Rich</c:v>
                </c:pt>
                <c:pt idx="4">
                  <c:v>Richest</c:v>
                </c:pt>
              </c:strCache>
            </c:strRef>
          </c:cat>
          <c:val>
            <c:numRef>
              <c:f>MICS15!$H$20:$L$20</c:f>
              <c:numCache>
                <c:formatCode>###0.0</c:formatCode>
                <c:ptCount val="5"/>
                <c:pt idx="0">
                  <c:v>8.3211337035852235</c:v>
                </c:pt>
                <c:pt idx="1">
                  <c:v>1.1767398760796892</c:v>
                </c:pt>
                <c:pt idx="2">
                  <c:v>0.17558994086460639</c:v>
                </c:pt>
                <c:pt idx="3">
                  <c:v>1.2854302520760965</c:v>
                </c:pt>
                <c:pt idx="4">
                  <c:v>0.46279961505887435</c:v>
                </c:pt>
              </c:numCache>
            </c:numRef>
          </c:val>
          <c:extLst>
            <c:ext xmlns:c16="http://schemas.microsoft.com/office/drawing/2014/chart" uri="{C3380CC4-5D6E-409C-BE32-E72D297353CC}">
              <c16:uniqueId val="{00000002-1867-464E-888B-34D31232B269}"/>
            </c:ext>
          </c:extLst>
        </c:ser>
        <c:ser>
          <c:idx val="3"/>
          <c:order val="3"/>
          <c:tx>
            <c:strRef>
              <c:f>MICS15!$B$21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MICS15!$H$15:$L$15</c:f>
              <c:strCache>
                <c:ptCount val="5"/>
                <c:pt idx="0">
                  <c:v>Poorest</c:v>
                </c:pt>
                <c:pt idx="1">
                  <c:v>Poor</c:v>
                </c:pt>
                <c:pt idx="2">
                  <c:v>Middle</c:v>
                </c:pt>
                <c:pt idx="3">
                  <c:v>Rich</c:v>
                </c:pt>
                <c:pt idx="4">
                  <c:v>Richest</c:v>
                </c:pt>
              </c:strCache>
            </c:strRef>
          </c:cat>
          <c:val>
            <c:numRef>
              <c:f>MICS15!$H$21:$L$21</c:f>
              <c:numCache>
                <c:formatCode>###0.0</c:formatCode>
                <c:ptCount val="5"/>
                <c:pt idx="0">
                  <c:v>0.34754128276689333</c:v>
                </c:pt>
                <c:pt idx="1">
                  <c:v>0.26829454199785474</c:v>
                </c:pt>
                <c:pt idx="2">
                  <c:v>0.24084512160006871</c:v>
                </c:pt>
                <c:pt idx="3">
                  <c:v>0.79101723341487173</c:v>
                </c:pt>
                <c:pt idx="4">
                  <c:v>0.12352390629327746</c:v>
                </c:pt>
              </c:numCache>
            </c:numRef>
          </c:val>
          <c:extLst>
            <c:ext xmlns:c16="http://schemas.microsoft.com/office/drawing/2014/chart" uri="{C3380CC4-5D6E-409C-BE32-E72D297353CC}">
              <c16:uniqueId val="{00000003-1867-464E-888B-34D31232B269}"/>
            </c:ext>
          </c:extLst>
        </c:ser>
        <c:dLbls>
          <c:showLegendKey val="0"/>
          <c:showVal val="0"/>
          <c:showCatName val="0"/>
          <c:showSerName val="0"/>
          <c:showPercent val="0"/>
          <c:showBubbleSize val="0"/>
        </c:dLbls>
        <c:gapWidth val="50"/>
        <c:overlap val="100"/>
        <c:axId val="220865664"/>
        <c:axId val="220867200"/>
      </c:barChart>
      <c:catAx>
        <c:axId val="220865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67200"/>
        <c:crosses val="autoZero"/>
        <c:auto val="1"/>
        <c:lblAlgn val="ctr"/>
        <c:lblOffset val="100"/>
        <c:tickLblSkip val="1"/>
        <c:tickMarkSkip val="1"/>
        <c:noMultiLvlLbl val="0"/>
      </c:catAx>
      <c:valAx>
        <c:axId val="2208672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656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MICS15!$H$121:$L$121</c:f>
              <c:strCache>
                <c:ptCount val="5"/>
                <c:pt idx="0">
                  <c:v>Poorest</c:v>
                </c:pt>
                <c:pt idx="1">
                  <c:v>Poor</c:v>
                </c:pt>
                <c:pt idx="2">
                  <c:v>Middle</c:v>
                </c:pt>
                <c:pt idx="3">
                  <c:v>Rich</c:v>
                </c:pt>
                <c:pt idx="4">
                  <c:v>Richest</c:v>
                </c:pt>
              </c:strCache>
            </c:strRef>
          </c:cat>
          <c:val>
            <c:numRef>
              <c:f>MICS15!$H$124:$L$124</c:f>
              <c:numCache>
                <c:formatCode>###0.0</c:formatCode>
                <c:ptCount val="5"/>
                <c:pt idx="0">
                  <c:v>31.791968121675854</c:v>
                </c:pt>
                <c:pt idx="1">
                  <c:v>56.679376199630489</c:v>
                </c:pt>
                <c:pt idx="2">
                  <c:v>73.518754007822963</c:v>
                </c:pt>
                <c:pt idx="3">
                  <c:v>81.239561648342089</c:v>
                </c:pt>
                <c:pt idx="4">
                  <c:v>93.502479713988379</c:v>
                </c:pt>
              </c:numCache>
            </c:numRef>
          </c:val>
          <c:extLst>
            <c:ext xmlns:c16="http://schemas.microsoft.com/office/drawing/2014/chart" uri="{C3380CC4-5D6E-409C-BE32-E72D297353CC}">
              <c16:uniqueId val="{00000000-AFA5-4358-B637-31FB175EF0D0}"/>
            </c:ext>
          </c:extLst>
        </c:ser>
        <c:ser>
          <c:idx val="1"/>
          <c:order val="1"/>
          <c:tx>
            <c:strRef>
              <c:f>MICS15!$B$125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MICS15!$H$121:$L$121</c:f>
              <c:strCache>
                <c:ptCount val="5"/>
                <c:pt idx="0">
                  <c:v>Poorest</c:v>
                </c:pt>
                <c:pt idx="1">
                  <c:v>Poor</c:v>
                </c:pt>
                <c:pt idx="2">
                  <c:v>Middle</c:v>
                </c:pt>
                <c:pt idx="3">
                  <c:v>Rich</c:v>
                </c:pt>
                <c:pt idx="4">
                  <c:v>Richest</c:v>
                </c:pt>
              </c:strCache>
            </c:strRef>
          </c:cat>
          <c:val>
            <c:numRef>
              <c:f>MICS15!$H$125:$L$125</c:f>
              <c:numCache>
                <c:formatCode>###0.0</c:formatCode>
                <c:ptCount val="5"/>
                <c:pt idx="0">
                  <c:v>10.215433761668557</c:v>
                </c:pt>
                <c:pt idx="1">
                  <c:v>9.9076003559248438</c:v>
                </c:pt>
                <c:pt idx="2">
                  <c:v>10.514067490362917</c:v>
                </c:pt>
                <c:pt idx="3">
                  <c:v>11.038122570648749</c:v>
                </c:pt>
                <c:pt idx="4">
                  <c:v>4.205314817447726</c:v>
                </c:pt>
              </c:numCache>
            </c:numRef>
          </c:val>
          <c:extLst>
            <c:ext xmlns:c16="http://schemas.microsoft.com/office/drawing/2014/chart" uri="{C3380CC4-5D6E-409C-BE32-E72D297353CC}">
              <c16:uniqueId val="{00000001-AFA5-4358-B637-31FB175EF0D0}"/>
            </c:ext>
          </c:extLst>
        </c:ser>
        <c:ser>
          <c:idx val="2"/>
          <c:order val="2"/>
          <c:tx>
            <c:strRef>
              <c:f>MICS15!$B$126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MICS15!$H$121:$L$121</c:f>
              <c:strCache>
                <c:ptCount val="5"/>
                <c:pt idx="0">
                  <c:v>Poorest</c:v>
                </c:pt>
                <c:pt idx="1">
                  <c:v>Poor</c:v>
                </c:pt>
                <c:pt idx="2">
                  <c:v>Middle</c:v>
                </c:pt>
                <c:pt idx="3">
                  <c:v>Rich</c:v>
                </c:pt>
                <c:pt idx="4">
                  <c:v>Richest</c:v>
                </c:pt>
              </c:strCache>
            </c:strRef>
          </c:cat>
          <c:val>
            <c:numRef>
              <c:f>MICS15!$H$126:$L$126</c:f>
              <c:numCache>
                <c:formatCode>###0.0</c:formatCode>
                <c:ptCount val="5"/>
                <c:pt idx="0">
                  <c:v>20.822021639422694</c:v>
                </c:pt>
                <c:pt idx="1">
                  <c:v>19.921052117319412</c:v>
                </c:pt>
                <c:pt idx="2">
                  <c:v>11.73297416486888</c:v>
                </c:pt>
                <c:pt idx="3">
                  <c:v>7.4436234904727909</c:v>
                </c:pt>
                <c:pt idx="4">
                  <c:v>2.2922054685638953</c:v>
                </c:pt>
              </c:numCache>
            </c:numRef>
          </c:val>
          <c:extLst>
            <c:ext xmlns:c16="http://schemas.microsoft.com/office/drawing/2014/chart" uri="{C3380CC4-5D6E-409C-BE32-E72D297353CC}">
              <c16:uniqueId val="{00000002-AFA5-4358-B637-31FB175EF0D0}"/>
            </c:ext>
          </c:extLst>
        </c:ser>
        <c:ser>
          <c:idx val="3"/>
          <c:order val="3"/>
          <c:tx>
            <c:strRef>
              <c:f>MICS15!$B$127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MICS15!$H$121:$L$121</c:f>
              <c:strCache>
                <c:ptCount val="5"/>
                <c:pt idx="0">
                  <c:v>Poorest</c:v>
                </c:pt>
                <c:pt idx="1">
                  <c:v>Poor</c:v>
                </c:pt>
                <c:pt idx="2">
                  <c:v>Middle</c:v>
                </c:pt>
                <c:pt idx="3">
                  <c:v>Rich</c:v>
                </c:pt>
                <c:pt idx="4">
                  <c:v>Richest</c:v>
                </c:pt>
              </c:strCache>
            </c:strRef>
          </c:cat>
          <c:val>
            <c:numRef>
              <c:f>MICS15!$H$127:$L$127</c:f>
              <c:numCache>
                <c:formatCode>###0.0</c:formatCode>
                <c:ptCount val="5"/>
                <c:pt idx="0">
                  <c:v>37.170576477232899</c:v>
                </c:pt>
                <c:pt idx="1">
                  <c:v>13.491971327125254</c:v>
                </c:pt>
                <c:pt idx="2">
                  <c:v>4.2342043369452398</c:v>
                </c:pt>
                <c:pt idx="3">
                  <c:v>0.27869229053637079</c:v>
                </c:pt>
                <c:pt idx="4">
                  <c:v>0</c:v>
                </c:pt>
              </c:numCache>
            </c:numRef>
          </c:val>
          <c:extLst>
            <c:ext xmlns:c16="http://schemas.microsoft.com/office/drawing/2014/chart" uri="{C3380CC4-5D6E-409C-BE32-E72D297353CC}">
              <c16:uniqueId val="{00000003-AFA5-4358-B637-31FB175EF0D0}"/>
            </c:ext>
          </c:extLst>
        </c:ser>
        <c:dLbls>
          <c:showLegendKey val="0"/>
          <c:showVal val="0"/>
          <c:showCatName val="0"/>
          <c:showSerName val="0"/>
          <c:showPercent val="0"/>
          <c:showBubbleSize val="0"/>
        </c:dLbls>
        <c:gapWidth val="50"/>
        <c:overlap val="100"/>
        <c:axId val="220912256"/>
        <c:axId val="220930432"/>
      </c:barChart>
      <c:catAx>
        <c:axId val="220912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30432"/>
        <c:crosses val="autoZero"/>
        <c:auto val="1"/>
        <c:lblAlgn val="ctr"/>
        <c:lblOffset val="100"/>
        <c:tickLblSkip val="1"/>
        <c:tickMarkSkip val="1"/>
        <c:noMultiLvlLbl val="0"/>
      </c:catAx>
      <c:valAx>
        <c:axId val="220930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12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MICS15!$H$221:$L$221</c:f>
              <c:strCache>
                <c:ptCount val="5"/>
                <c:pt idx="0">
                  <c:v>Poorest</c:v>
                </c:pt>
                <c:pt idx="1">
                  <c:v>Poor</c:v>
                </c:pt>
                <c:pt idx="2">
                  <c:v>Middle</c:v>
                </c:pt>
                <c:pt idx="3">
                  <c:v>Rich</c:v>
                </c:pt>
                <c:pt idx="4">
                  <c:v>Richest</c:v>
                </c:pt>
              </c:strCache>
            </c:strRef>
          </c:cat>
          <c:val>
            <c:numRef>
              <c:f>MICS15!$H$222:$L$222</c:f>
              <c:numCache>
                <c:formatCode>0.0</c:formatCode>
                <c:ptCount val="5"/>
                <c:pt idx="0">
                  <c:v>47.718895414805232</c:v>
                </c:pt>
                <c:pt idx="1">
                  <c:v>64.755405366361813</c:v>
                </c:pt>
                <c:pt idx="2">
                  <c:v>73.963656782714082</c:v>
                </c:pt>
                <c:pt idx="3">
                  <c:v>73.541273000427964</c:v>
                </c:pt>
                <c:pt idx="4">
                  <c:v>78.755914770443596</c:v>
                </c:pt>
              </c:numCache>
            </c:numRef>
          </c:val>
          <c:extLst>
            <c:ext xmlns:c16="http://schemas.microsoft.com/office/drawing/2014/chart" uri="{C3380CC4-5D6E-409C-BE32-E72D297353CC}">
              <c16:uniqueId val="{00000000-8F59-47F9-B9DB-046463F24B60}"/>
            </c:ext>
          </c:extLst>
        </c:ser>
        <c:ser>
          <c:idx val="1"/>
          <c:order val="1"/>
          <c:tx>
            <c:strRef>
              <c:f>MICS15!$B$223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MICS15!$H$221:$L$221</c:f>
              <c:strCache>
                <c:ptCount val="5"/>
                <c:pt idx="0">
                  <c:v>Poorest</c:v>
                </c:pt>
                <c:pt idx="1">
                  <c:v>Poor</c:v>
                </c:pt>
                <c:pt idx="2">
                  <c:v>Middle</c:v>
                </c:pt>
                <c:pt idx="3">
                  <c:v>Rich</c:v>
                </c:pt>
                <c:pt idx="4">
                  <c:v>Richest</c:v>
                </c:pt>
              </c:strCache>
            </c:strRef>
          </c:cat>
          <c:val>
            <c:numRef>
              <c:f>MICS15!$H$223:$L$223</c:f>
              <c:numCache>
                <c:formatCode>###0.0</c:formatCode>
                <c:ptCount val="5"/>
                <c:pt idx="0">
                  <c:v>29.437003535773474</c:v>
                </c:pt>
                <c:pt idx="1">
                  <c:v>26.401921336775779</c:v>
                </c:pt>
                <c:pt idx="2">
                  <c:v>22.43499239665034</c:v>
                </c:pt>
                <c:pt idx="3">
                  <c:v>24.894453565595789</c:v>
                </c:pt>
                <c:pt idx="4">
                  <c:v>19.423564920673702</c:v>
                </c:pt>
              </c:numCache>
            </c:numRef>
          </c:val>
          <c:extLst>
            <c:ext xmlns:c16="http://schemas.microsoft.com/office/drawing/2014/chart" uri="{C3380CC4-5D6E-409C-BE32-E72D297353CC}">
              <c16:uniqueId val="{00000001-8F59-47F9-B9DB-046463F24B60}"/>
            </c:ext>
          </c:extLst>
        </c:ser>
        <c:ser>
          <c:idx val="2"/>
          <c:order val="2"/>
          <c:tx>
            <c:strRef>
              <c:f>MICS15!$B$224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MICS15!$H$221:$L$221</c:f>
              <c:strCache>
                <c:ptCount val="5"/>
                <c:pt idx="0">
                  <c:v>Poorest</c:v>
                </c:pt>
                <c:pt idx="1">
                  <c:v>Poor</c:v>
                </c:pt>
                <c:pt idx="2">
                  <c:v>Middle</c:v>
                </c:pt>
                <c:pt idx="3">
                  <c:v>Rich</c:v>
                </c:pt>
                <c:pt idx="4">
                  <c:v>Richest</c:v>
                </c:pt>
              </c:strCache>
            </c:strRef>
          </c:cat>
          <c:val>
            <c:numRef>
              <c:f>MICS15!$H$224:$L$224</c:f>
              <c:numCache>
                <c:formatCode>###0.0</c:formatCode>
                <c:ptCount val="5"/>
                <c:pt idx="0">
                  <c:v>22.844101049421294</c:v>
                </c:pt>
                <c:pt idx="1">
                  <c:v>8.8426732968624098</c:v>
                </c:pt>
                <c:pt idx="2">
                  <c:v>3.601350820635576</c:v>
                </c:pt>
                <c:pt idx="3">
                  <c:v>1.5642734339762487</c:v>
                </c:pt>
                <c:pt idx="4">
                  <c:v>1.8205203088827036</c:v>
                </c:pt>
              </c:numCache>
            </c:numRef>
          </c:val>
          <c:extLst>
            <c:ext xmlns:c16="http://schemas.microsoft.com/office/drawing/2014/chart" uri="{C3380CC4-5D6E-409C-BE32-E72D297353CC}">
              <c16:uniqueId val="{00000002-8F59-47F9-B9DB-046463F24B60}"/>
            </c:ext>
          </c:extLst>
        </c:ser>
        <c:dLbls>
          <c:showLegendKey val="0"/>
          <c:showVal val="0"/>
          <c:showCatName val="0"/>
          <c:showSerName val="0"/>
          <c:showPercent val="0"/>
          <c:showBubbleSize val="0"/>
        </c:dLbls>
        <c:gapWidth val="50"/>
        <c:overlap val="100"/>
        <c:axId val="220998656"/>
        <c:axId val="221016832"/>
      </c:barChart>
      <c:catAx>
        <c:axId val="220998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16832"/>
        <c:crosses val="autoZero"/>
        <c:auto val="1"/>
        <c:lblAlgn val="ctr"/>
        <c:lblOffset val="100"/>
        <c:tickLblSkip val="1"/>
        <c:tickMarkSkip val="1"/>
        <c:noMultiLvlLbl val="0"/>
      </c:catAx>
      <c:valAx>
        <c:axId val="221016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98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MICS15!$C$121:$G$121</c:f>
              <c:strCache>
                <c:ptCount val="5"/>
                <c:pt idx="0">
                  <c:v>Poorest</c:v>
                </c:pt>
                <c:pt idx="1">
                  <c:v>Poor</c:v>
                </c:pt>
                <c:pt idx="2">
                  <c:v>Middle</c:v>
                </c:pt>
                <c:pt idx="3">
                  <c:v>Rich</c:v>
                </c:pt>
                <c:pt idx="4">
                  <c:v>Richest</c:v>
                </c:pt>
              </c:strCache>
            </c:strRef>
          </c:cat>
          <c:val>
            <c:numRef>
              <c:f>MICS15!$C$124:$G$124</c:f>
              <c:numCache>
                <c:formatCode>###0.0</c:formatCode>
                <c:ptCount val="5"/>
                <c:pt idx="0">
                  <c:v>4.4324227344116238</c:v>
                </c:pt>
                <c:pt idx="1">
                  <c:v>11.83731417869887</c:v>
                </c:pt>
                <c:pt idx="2">
                  <c:v>34.171390867544353</c:v>
                </c:pt>
                <c:pt idx="3">
                  <c:v>64.546628461223179</c:v>
                </c:pt>
                <c:pt idx="4">
                  <c:v>86.778918414240991</c:v>
                </c:pt>
              </c:numCache>
            </c:numRef>
          </c:val>
          <c:extLst>
            <c:ext xmlns:c16="http://schemas.microsoft.com/office/drawing/2014/chart" uri="{C3380CC4-5D6E-409C-BE32-E72D297353CC}">
              <c16:uniqueId val="{00000000-717C-4F0B-B519-A46EBCD7A265}"/>
            </c:ext>
          </c:extLst>
        </c:ser>
        <c:ser>
          <c:idx val="1"/>
          <c:order val="1"/>
          <c:tx>
            <c:strRef>
              <c:f>MICS15!$B$125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MICS15!$C$121:$G$121</c:f>
              <c:strCache>
                <c:ptCount val="5"/>
                <c:pt idx="0">
                  <c:v>Poorest</c:v>
                </c:pt>
                <c:pt idx="1">
                  <c:v>Poor</c:v>
                </c:pt>
                <c:pt idx="2">
                  <c:v>Middle</c:v>
                </c:pt>
                <c:pt idx="3">
                  <c:v>Rich</c:v>
                </c:pt>
                <c:pt idx="4">
                  <c:v>Richest</c:v>
                </c:pt>
              </c:strCache>
            </c:strRef>
          </c:cat>
          <c:val>
            <c:numRef>
              <c:f>MICS15!$C$125:$G$125</c:f>
              <c:numCache>
                <c:formatCode>###0.0</c:formatCode>
                <c:ptCount val="5"/>
                <c:pt idx="0">
                  <c:v>1.4845300759806299</c:v>
                </c:pt>
                <c:pt idx="1">
                  <c:v>6.0421389524614302</c:v>
                </c:pt>
                <c:pt idx="2">
                  <c:v>10.904944537357601</c:v>
                </c:pt>
                <c:pt idx="3">
                  <c:v>10.349289165733692</c:v>
                </c:pt>
                <c:pt idx="4">
                  <c:v>7.6326778746374417</c:v>
                </c:pt>
              </c:numCache>
            </c:numRef>
          </c:val>
          <c:extLst>
            <c:ext xmlns:c16="http://schemas.microsoft.com/office/drawing/2014/chart" uri="{C3380CC4-5D6E-409C-BE32-E72D297353CC}">
              <c16:uniqueId val="{00000001-717C-4F0B-B519-A46EBCD7A265}"/>
            </c:ext>
          </c:extLst>
        </c:ser>
        <c:ser>
          <c:idx val="2"/>
          <c:order val="2"/>
          <c:tx>
            <c:strRef>
              <c:f>MICS15!$B$126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MICS15!$C$121:$G$121</c:f>
              <c:strCache>
                <c:ptCount val="5"/>
                <c:pt idx="0">
                  <c:v>Poorest</c:v>
                </c:pt>
                <c:pt idx="1">
                  <c:v>Poor</c:v>
                </c:pt>
                <c:pt idx="2">
                  <c:v>Middle</c:v>
                </c:pt>
                <c:pt idx="3">
                  <c:v>Rich</c:v>
                </c:pt>
                <c:pt idx="4">
                  <c:v>Richest</c:v>
                </c:pt>
              </c:strCache>
            </c:strRef>
          </c:cat>
          <c:val>
            <c:numRef>
              <c:f>MICS15!$C$126:$G$126</c:f>
              <c:numCache>
                <c:formatCode>###0.0</c:formatCode>
                <c:ptCount val="5"/>
                <c:pt idx="0">
                  <c:v>9.4436832702023139</c:v>
                </c:pt>
                <c:pt idx="1">
                  <c:v>19.092590526014568</c:v>
                </c:pt>
                <c:pt idx="2">
                  <c:v>18.213292872786681</c:v>
                </c:pt>
                <c:pt idx="3">
                  <c:v>15.369442399033693</c:v>
                </c:pt>
                <c:pt idx="4">
                  <c:v>5.4290203697112469</c:v>
                </c:pt>
              </c:numCache>
            </c:numRef>
          </c:val>
          <c:extLst>
            <c:ext xmlns:c16="http://schemas.microsoft.com/office/drawing/2014/chart" uri="{C3380CC4-5D6E-409C-BE32-E72D297353CC}">
              <c16:uniqueId val="{00000002-717C-4F0B-B519-A46EBCD7A265}"/>
            </c:ext>
          </c:extLst>
        </c:ser>
        <c:ser>
          <c:idx val="3"/>
          <c:order val="3"/>
          <c:tx>
            <c:strRef>
              <c:f>MICS15!$B$127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MICS15!$C$121:$G$121</c:f>
              <c:strCache>
                <c:ptCount val="5"/>
                <c:pt idx="0">
                  <c:v>Poorest</c:v>
                </c:pt>
                <c:pt idx="1">
                  <c:v>Poor</c:v>
                </c:pt>
                <c:pt idx="2">
                  <c:v>Middle</c:v>
                </c:pt>
                <c:pt idx="3">
                  <c:v>Rich</c:v>
                </c:pt>
                <c:pt idx="4">
                  <c:v>Richest</c:v>
                </c:pt>
              </c:strCache>
            </c:strRef>
          </c:cat>
          <c:val>
            <c:numRef>
              <c:f>MICS15!$C$127:$G$127</c:f>
              <c:numCache>
                <c:formatCode>###0.0</c:formatCode>
                <c:ptCount val="5"/>
                <c:pt idx="0">
                  <c:v>84.639363919405426</c:v>
                </c:pt>
                <c:pt idx="1">
                  <c:v>63.027956342825128</c:v>
                </c:pt>
                <c:pt idx="2">
                  <c:v>36.710371722311372</c:v>
                </c:pt>
                <c:pt idx="3">
                  <c:v>9.7346399740094345</c:v>
                </c:pt>
                <c:pt idx="4">
                  <c:v>0.15938334141032084</c:v>
                </c:pt>
              </c:numCache>
            </c:numRef>
          </c:val>
          <c:extLst>
            <c:ext xmlns:c16="http://schemas.microsoft.com/office/drawing/2014/chart" uri="{C3380CC4-5D6E-409C-BE32-E72D297353CC}">
              <c16:uniqueId val="{00000003-717C-4F0B-B519-A46EBCD7A265}"/>
            </c:ext>
          </c:extLst>
        </c:ser>
        <c:dLbls>
          <c:showLegendKey val="0"/>
          <c:showVal val="0"/>
          <c:showCatName val="0"/>
          <c:showSerName val="0"/>
          <c:showPercent val="0"/>
          <c:showBubbleSize val="0"/>
        </c:dLbls>
        <c:gapWidth val="50"/>
        <c:overlap val="100"/>
        <c:axId val="219154688"/>
        <c:axId val="219185152"/>
      </c:barChart>
      <c:catAx>
        <c:axId val="219154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85152"/>
        <c:crosses val="autoZero"/>
        <c:auto val="1"/>
        <c:lblAlgn val="ctr"/>
        <c:lblOffset val="100"/>
        <c:tickLblSkip val="1"/>
        <c:tickMarkSkip val="1"/>
        <c:noMultiLvlLbl val="0"/>
      </c:catAx>
      <c:valAx>
        <c:axId val="219185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54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MICS15!$M$121:$Q$121</c:f>
              <c:strCache>
                <c:ptCount val="5"/>
                <c:pt idx="0">
                  <c:v>Poorest</c:v>
                </c:pt>
                <c:pt idx="1">
                  <c:v>Poor</c:v>
                </c:pt>
                <c:pt idx="2">
                  <c:v>Middle</c:v>
                </c:pt>
                <c:pt idx="3">
                  <c:v>Rich</c:v>
                </c:pt>
                <c:pt idx="4">
                  <c:v>Richest</c:v>
                </c:pt>
              </c:strCache>
            </c:strRef>
          </c:cat>
          <c:val>
            <c:numRef>
              <c:f>MICS15!$M$124:$Q$124</c:f>
              <c:numCache>
                <c:formatCode>###0.0</c:formatCode>
                <c:ptCount val="5"/>
                <c:pt idx="0">
                  <c:v>3.1574805357715889</c:v>
                </c:pt>
                <c:pt idx="1">
                  <c:v>4.9730340987707367</c:v>
                </c:pt>
                <c:pt idx="2">
                  <c:v>9.0409686916402521</c:v>
                </c:pt>
                <c:pt idx="3">
                  <c:v>17.459619816411607</c:v>
                </c:pt>
                <c:pt idx="4">
                  <c:v>45.315267697716571</c:v>
                </c:pt>
              </c:numCache>
            </c:numRef>
          </c:val>
          <c:extLst>
            <c:ext xmlns:c16="http://schemas.microsoft.com/office/drawing/2014/chart" uri="{C3380CC4-5D6E-409C-BE32-E72D297353CC}">
              <c16:uniqueId val="{00000000-B62F-442D-989F-0F6BBA6918AF}"/>
            </c:ext>
          </c:extLst>
        </c:ser>
        <c:ser>
          <c:idx val="1"/>
          <c:order val="1"/>
          <c:tx>
            <c:strRef>
              <c:f>MICS15!$B$125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MICS15!$M$121:$Q$121</c:f>
              <c:strCache>
                <c:ptCount val="5"/>
                <c:pt idx="0">
                  <c:v>Poorest</c:v>
                </c:pt>
                <c:pt idx="1">
                  <c:v>Poor</c:v>
                </c:pt>
                <c:pt idx="2">
                  <c:v>Middle</c:v>
                </c:pt>
                <c:pt idx="3">
                  <c:v>Rich</c:v>
                </c:pt>
                <c:pt idx="4">
                  <c:v>Richest</c:v>
                </c:pt>
              </c:strCache>
            </c:strRef>
          </c:cat>
          <c:val>
            <c:numRef>
              <c:f>MICS15!$M$125:$Q$125</c:f>
              <c:numCache>
                <c:formatCode>###0.0</c:formatCode>
                <c:ptCount val="5"/>
                <c:pt idx="0">
                  <c:v>0.97248510402363575</c:v>
                </c:pt>
                <c:pt idx="1">
                  <c:v>1.7252681635389933</c:v>
                </c:pt>
                <c:pt idx="2">
                  <c:v>4.5536137815193314</c:v>
                </c:pt>
                <c:pt idx="3">
                  <c:v>8.6830526810201079</c:v>
                </c:pt>
                <c:pt idx="4">
                  <c:v>11.926656039590972</c:v>
                </c:pt>
              </c:numCache>
            </c:numRef>
          </c:val>
          <c:extLst>
            <c:ext xmlns:c16="http://schemas.microsoft.com/office/drawing/2014/chart" uri="{C3380CC4-5D6E-409C-BE32-E72D297353CC}">
              <c16:uniqueId val="{00000001-B62F-442D-989F-0F6BBA6918AF}"/>
            </c:ext>
          </c:extLst>
        </c:ser>
        <c:ser>
          <c:idx val="2"/>
          <c:order val="2"/>
          <c:tx>
            <c:strRef>
              <c:f>MICS15!$B$126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MICS15!$M$121:$Q$121</c:f>
              <c:strCache>
                <c:ptCount val="5"/>
                <c:pt idx="0">
                  <c:v>Poorest</c:v>
                </c:pt>
                <c:pt idx="1">
                  <c:v>Poor</c:v>
                </c:pt>
                <c:pt idx="2">
                  <c:v>Middle</c:v>
                </c:pt>
                <c:pt idx="3">
                  <c:v>Rich</c:v>
                </c:pt>
                <c:pt idx="4">
                  <c:v>Richest</c:v>
                </c:pt>
              </c:strCache>
            </c:strRef>
          </c:cat>
          <c:val>
            <c:numRef>
              <c:f>MICS15!$M$126:$Q$126</c:f>
              <c:numCache>
                <c:formatCode>###0.0</c:formatCode>
                <c:ptCount val="5"/>
                <c:pt idx="0">
                  <c:v>6.002792580397454</c:v>
                </c:pt>
                <c:pt idx="1">
                  <c:v>14.933633292828148</c:v>
                </c:pt>
                <c:pt idx="2">
                  <c:v>18.846235300277144</c:v>
                </c:pt>
                <c:pt idx="3">
                  <c:v>16.79828698733003</c:v>
                </c:pt>
                <c:pt idx="4">
                  <c:v>15.794732444023715</c:v>
                </c:pt>
              </c:numCache>
            </c:numRef>
          </c:val>
          <c:extLst>
            <c:ext xmlns:c16="http://schemas.microsoft.com/office/drawing/2014/chart" uri="{C3380CC4-5D6E-409C-BE32-E72D297353CC}">
              <c16:uniqueId val="{00000002-B62F-442D-989F-0F6BBA6918AF}"/>
            </c:ext>
          </c:extLst>
        </c:ser>
        <c:ser>
          <c:idx val="3"/>
          <c:order val="3"/>
          <c:tx>
            <c:strRef>
              <c:f>MICS15!$B$127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MICS15!$M$121:$Q$121</c:f>
              <c:strCache>
                <c:ptCount val="5"/>
                <c:pt idx="0">
                  <c:v>Poorest</c:v>
                </c:pt>
                <c:pt idx="1">
                  <c:v>Poor</c:v>
                </c:pt>
                <c:pt idx="2">
                  <c:v>Middle</c:v>
                </c:pt>
                <c:pt idx="3">
                  <c:v>Rich</c:v>
                </c:pt>
                <c:pt idx="4">
                  <c:v>Richest</c:v>
                </c:pt>
              </c:strCache>
            </c:strRef>
          </c:cat>
          <c:val>
            <c:numRef>
              <c:f>MICS15!$M$127:$Q$127</c:f>
              <c:numCache>
                <c:formatCode>###0.0</c:formatCode>
                <c:ptCount val="5"/>
                <c:pt idx="0">
                  <c:v>89.86724177980733</c:v>
                </c:pt>
                <c:pt idx="1">
                  <c:v>78.368064444862114</c:v>
                </c:pt>
                <c:pt idx="2">
                  <c:v>67.55918222656328</c:v>
                </c:pt>
                <c:pt idx="3">
                  <c:v>57.059040515238266</c:v>
                </c:pt>
                <c:pt idx="4">
                  <c:v>26.96334381866874</c:v>
                </c:pt>
              </c:numCache>
            </c:numRef>
          </c:val>
          <c:extLst>
            <c:ext xmlns:c16="http://schemas.microsoft.com/office/drawing/2014/chart" uri="{C3380CC4-5D6E-409C-BE32-E72D297353CC}">
              <c16:uniqueId val="{00000003-B62F-442D-989F-0F6BBA6918AF}"/>
            </c:ext>
          </c:extLst>
        </c:ser>
        <c:dLbls>
          <c:showLegendKey val="0"/>
          <c:showVal val="0"/>
          <c:showCatName val="0"/>
          <c:showSerName val="0"/>
          <c:showPercent val="0"/>
          <c:showBubbleSize val="0"/>
        </c:dLbls>
        <c:gapWidth val="50"/>
        <c:overlap val="100"/>
        <c:axId val="217959424"/>
        <c:axId val="218497792"/>
      </c:barChart>
      <c:catAx>
        <c:axId val="217959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497792"/>
        <c:crosses val="autoZero"/>
        <c:auto val="1"/>
        <c:lblAlgn val="ctr"/>
        <c:lblOffset val="100"/>
        <c:tickLblSkip val="1"/>
        <c:tickMarkSkip val="1"/>
        <c:noMultiLvlLbl val="0"/>
      </c:catAx>
      <c:valAx>
        <c:axId val="218497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959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4"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2.xml" Type="http://schemas.openxmlformats.org/officeDocument/2006/relationships/chart" Id="rId5"/><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4.xml" Type="http://schemas.openxmlformats.org/officeDocument/2006/relationships/chart" Id="rId8"/><Relationship Target="../charts/chart99.xml" Type="http://schemas.openxmlformats.org/officeDocument/2006/relationships/chart" Id="rId3"/><Relationship Target="../charts/chart103.xml" Type="http://schemas.openxmlformats.org/officeDocument/2006/relationships/chart" Id="rId7"/><Relationship Target="../charts/chart108.xml" Type="http://schemas.openxmlformats.org/officeDocument/2006/relationships/chart" Id="rId12"/><Relationship Target="../charts/chart98.xml" Type="http://schemas.openxmlformats.org/officeDocument/2006/relationships/chart" Id="rId2"/><Relationship Target="../charts/chart97.xml" Type="http://schemas.openxmlformats.org/officeDocument/2006/relationships/chart" Id="rId1"/><Relationship Target="../charts/chart102.xml" Type="http://schemas.openxmlformats.org/officeDocument/2006/relationships/chart" Id="rId6"/><Relationship Target="../charts/chart107.xml" Type="http://schemas.openxmlformats.org/officeDocument/2006/relationships/chart" Id="rId11"/><Relationship Target="../charts/chart101.xml" Type="http://schemas.openxmlformats.org/officeDocument/2006/relationships/chart" Id="rId5"/><Relationship Target="../charts/chart106.xml" Type="http://schemas.openxmlformats.org/officeDocument/2006/relationships/chart" Id="rId10"/><Relationship Target="../charts/chart100.xml" Type="http://schemas.openxmlformats.org/officeDocument/2006/relationships/chart" Id="rId4"/><Relationship Target="../charts/chart105.xml" Type="http://schemas.openxmlformats.org/officeDocument/2006/relationships/chart" Id="rId9"/></Relationships>
</file>

<file path=xl/drawings/_rels/drawing7.xml.rels><?xml version="1.0" encoding="UTF-8"?><Relationships xmlns="http://schemas.openxmlformats.org/package/2006/relationships"><Relationship Target="../charts/chart116.xml" Type="http://schemas.openxmlformats.org/officeDocument/2006/relationships/chart" Id="rId8"/><Relationship Target="../charts/chart111.xml" Type="http://schemas.openxmlformats.org/officeDocument/2006/relationships/chart" Id="rId3"/><Relationship Target="../charts/chart115.xml" Type="http://schemas.openxmlformats.org/officeDocument/2006/relationships/chart" Id="rId7"/><Relationship Target="../charts/chart120.xml" Type="http://schemas.openxmlformats.org/officeDocument/2006/relationships/chart" Id="rId12"/><Relationship Target="../charts/chart110.xml" Type="http://schemas.openxmlformats.org/officeDocument/2006/relationships/chart" Id="rId2"/><Relationship Target="../charts/chart109.xml" Type="http://schemas.openxmlformats.org/officeDocument/2006/relationships/chart" Id="rId1"/><Relationship Target="../charts/chart114.xml" Type="http://schemas.openxmlformats.org/officeDocument/2006/relationships/chart" Id="rId6"/><Relationship Target="../charts/chart119.xml" Type="http://schemas.openxmlformats.org/officeDocument/2006/relationships/chart" Id="rId11"/><Relationship Target="../charts/chart113.xml" Type="http://schemas.openxmlformats.org/officeDocument/2006/relationships/chart" Id="rId5"/><Relationship Target="../charts/chart118.xml" Type="http://schemas.openxmlformats.org/officeDocument/2006/relationships/chart" Id="rId10"/><Relationship Target="../charts/chart112.xml" Type="http://schemas.openxmlformats.org/officeDocument/2006/relationships/chart" Id="rId4"/><Relationship Target="../charts/chart117.xml" Type="http://schemas.openxmlformats.org/officeDocument/2006/relationships/chart" Id="rId9"/></Relationships>
</file>

<file path=xl/drawings/_rels/drawing8.xml.rels><?xml version="1.0" encoding="UTF-8"?><Relationships xmlns="http://schemas.openxmlformats.org/package/2006/relationships"><Relationship Target="../charts/chart128.xml" Type="http://schemas.openxmlformats.org/officeDocument/2006/relationships/chart" Id="rId8"/><Relationship Target="../charts/chart123.xml" Type="http://schemas.openxmlformats.org/officeDocument/2006/relationships/chart" Id="rId3"/><Relationship Target="../charts/chart127.xml" Type="http://schemas.openxmlformats.org/officeDocument/2006/relationships/chart" Id="rId7"/><Relationship Target="../charts/chart132.xml" Type="http://schemas.openxmlformats.org/officeDocument/2006/relationships/chart" Id="rId12"/><Relationship Target="../charts/chart122.xml" Type="http://schemas.openxmlformats.org/officeDocument/2006/relationships/chart" Id="rId2"/><Relationship Target="../charts/chart121.xml" Type="http://schemas.openxmlformats.org/officeDocument/2006/relationships/chart" Id="rId1"/><Relationship Target="../charts/chart126.xml" Type="http://schemas.openxmlformats.org/officeDocument/2006/relationships/chart" Id="rId6"/><Relationship Target="../charts/chart131.xml" Type="http://schemas.openxmlformats.org/officeDocument/2006/relationships/chart" Id="rId11"/><Relationship Target="../charts/chart125.xml" Type="http://schemas.openxmlformats.org/officeDocument/2006/relationships/chart" Id="rId5"/><Relationship Target="../charts/chart130.xml" Type="http://schemas.openxmlformats.org/officeDocument/2006/relationships/chart" Id="rId10"/><Relationship Target="../charts/chart124.xml" Type="http://schemas.openxmlformats.org/officeDocument/2006/relationships/chart" Id="rId4"/><Relationship Target="../charts/chart129.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5" name="Graphique W1">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9" name="Graphique H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819150</xdr:colOff>
      <xdr:row>3</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400-00000A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400-00000B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400-00000C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400-000014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400-000015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400-000016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26" name="Graphique W2">
          <a:extLst>
            <a:ext xmlns:a16="http://schemas.microsoft.com/office/drawing/2014/main" uri="{FF2B5EF4-FFF2-40B4-BE49-F238E27FC236}">
              <a16:creationId xmlns:a16="http://schemas.microsoft.com/office/drawing/2014/main" id="{00000000-0008-0000-04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27" name="Graphique S2">
          <a:extLst>
            <a:ext xmlns:a16="http://schemas.microsoft.com/office/drawing/2014/main" uri="{FF2B5EF4-FFF2-40B4-BE49-F238E27FC236}">
              <a16:creationId xmlns:a16="http://schemas.microsoft.com/office/drawing/2014/main" id="{00000000-0008-0000-04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28" name="Graphique H2">
          <a:extLst>
            <a:ext xmlns:a16="http://schemas.microsoft.com/office/drawing/2014/main" uri="{FF2B5EF4-FFF2-40B4-BE49-F238E27FC236}">
              <a16:creationId xmlns:a16="http://schemas.microsoft.com/office/drawing/2014/main" id="{00000000-0008-0000-04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39" name="B_Com1" hidden="1">
              <a:extLst>
                <a:ext uri="{63B3BB69-23CF-44E3-9099-C40C66FF867C}">
                  <a14:compatExt spid="_x0000_s252939"/>
                </a:ext>
                <a:ext uri="{FF2B5EF4-FFF2-40B4-BE49-F238E27FC236}">
                  <a16:creationId xmlns:a16="http://schemas.microsoft.com/office/drawing/2014/main" id="{00000000-0008-0000-0400-00000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0" name="B_San1" hidden="1">
              <a:extLst>
                <a:ext uri="{63B3BB69-23CF-44E3-9099-C40C66FF867C}">
                  <a14:compatExt spid="_x0000_s252940"/>
                </a:ext>
                <a:ext uri="{FF2B5EF4-FFF2-40B4-BE49-F238E27FC236}">
                  <a16:creationId xmlns:a16="http://schemas.microsoft.com/office/drawing/2014/main" id="{00000000-0008-0000-0400-00000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1" name="B_Hyg1" hidden="1">
              <a:extLst>
                <a:ext uri="{63B3BB69-23CF-44E3-9099-C40C66FF867C}">
                  <a14:compatExt spid="_x0000_s252941"/>
                </a:ext>
                <a:ext uri="{FF2B5EF4-FFF2-40B4-BE49-F238E27FC236}">
                  <a16:creationId xmlns:a16="http://schemas.microsoft.com/office/drawing/2014/main" id="{00000000-0008-0000-0400-00000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44" name="B_Com2" hidden="1">
              <a:extLst>
                <a:ext uri="{63B3BB69-23CF-44E3-9099-C40C66FF867C}">
                  <a14:compatExt spid="_x0000_s252944"/>
                </a:ext>
                <a:ext uri="{FF2B5EF4-FFF2-40B4-BE49-F238E27FC236}">
                  <a16:creationId xmlns:a16="http://schemas.microsoft.com/office/drawing/2014/main" id="{00000000-0008-0000-0400-00001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45" name="B_Hyg2"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46" name="B_Wat2"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49" name="B_Wat3"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0" name="B_San3"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1" name="B_Com3"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123825</xdr:rowOff>
        </xdr:from>
        <xdr:to>
          <xdr:col>1</xdr:col>
          <xdr:colOff>1704975</xdr:colOff>
          <xdr:row>400</xdr:row>
          <xdr:rowOff>123825</xdr:rowOff>
        </xdr:to>
        <xdr:sp macro="" textlink="">
          <xdr:nvSpPr>
            <xdr:cNvPr id="252954" name="B_Matrix"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55" name="Button 27"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59" name="Button 31"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3" name="Button 35" descr="   Go to MHH  "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66" name="Button 38" descr="   Go to MHH  "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69" name="Button 41"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0" name="Button 42" descr="   Go to MHH  "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2" name="Button 44"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3" name="Button 45" descr="   Go to MHH  "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76" name="Button 48"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79" name="Button 51"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0" name="Button 52" descr="   Go to MHH  "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0</xdr:colOff>
          <xdr:row>217</xdr:row>
          <xdr:rowOff>28575</xdr:rowOff>
        </xdr:from>
        <xdr:ext cx="1685925" cy="209550"/>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xdr:oneCellAnchor>
    <xdr:from>
      <xdr:col>1</xdr:col>
      <xdr:colOff>819150</xdr:colOff>
      <xdr:row>3</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7" name="Graphique S1">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6" name="Graphique S3">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30</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30</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30</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383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4529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383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383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4529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4529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4529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180975</xdr:rowOff>
        </xdr:from>
        <xdr:to>
          <xdr:col>1</xdr:col>
          <xdr:colOff>1704975</xdr:colOff>
          <xdr:row>400</xdr:row>
          <xdr:rowOff>180975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600-000002000000}"/>
            </a:ext>
          </a:extLst>
        </xdr:cNvPr>
        <xdr:cNvSpPr/>
      </xdr:nvSpPr>
      <xdr:spPr>
        <a:xfrm>
          <a:off x="9496425" y="2260282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29</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19048</xdr:colOff>
      <xdr:row>107</xdr:row>
      <xdr:rowOff>3301</xdr:rowOff>
    </xdr:from>
    <xdr:to>
      <xdr:col>29</xdr:col>
      <xdr:colOff>19048</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29</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431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4748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600-000013000000}"/>
            </a:ext>
          </a:extLst>
        </xdr:cNvPr>
        <xdr:cNvSpPr/>
      </xdr:nvSpPr>
      <xdr:spPr>
        <a:xfrm>
          <a:off x="876300" y="2260282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600-000014000000}"/>
            </a:ext>
          </a:extLst>
        </xdr:cNvPr>
        <xdr:cNvSpPr/>
      </xdr:nvSpPr>
      <xdr:spPr>
        <a:xfrm>
          <a:off x="2205038" y="226028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600-000015000000}"/>
            </a:ext>
          </a:extLst>
        </xdr:cNvPr>
        <xdr:cNvSpPr/>
      </xdr:nvSpPr>
      <xdr:spPr>
        <a:xfrm>
          <a:off x="942975" y="439197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600-000016000000}"/>
            </a:ext>
          </a:extLst>
        </xdr:cNvPr>
        <xdr:cNvSpPr/>
      </xdr:nvSpPr>
      <xdr:spPr>
        <a:xfrm>
          <a:off x="2205038" y="4391977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431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431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4748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4748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4748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600-00001F000000}"/>
            </a:ext>
          </a:extLst>
        </xdr:cNvPr>
        <xdr:cNvSpPr/>
      </xdr:nvSpPr>
      <xdr:spPr>
        <a:xfrm>
          <a:off x="2357438" y="8204835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600-000023000000}"/>
            </a:ext>
          </a:extLst>
        </xdr:cNvPr>
        <xdr:cNvSpPr/>
      </xdr:nvSpPr>
      <xdr:spPr>
        <a:xfrm>
          <a:off x="9429750" y="439197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600-000024000000}"/>
            </a:ext>
          </a:extLst>
        </xdr:cNvPr>
        <xdr:cNvSpPr/>
      </xdr:nvSpPr>
      <xdr:spPr>
        <a:xfrm>
          <a:off x="4533900" y="2260282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600-000025000000}"/>
            </a:ext>
          </a:extLst>
        </xdr:cNvPr>
        <xdr:cNvSpPr/>
      </xdr:nvSpPr>
      <xdr:spPr>
        <a:xfrm>
          <a:off x="4533900" y="4391977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600-000026000000}"/>
            </a:ext>
          </a:extLst>
        </xdr:cNvPr>
        <xdr:cNvSpPr/>
      </xdr:nvSpPr>
      <xdr:spPr>
        <a:xfrm>
          <a:off x="16073438" y="226028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600-000027000000}"/>
            </a:ext>
          </a:extLst>
        </xdr:cNvPr>
        <xdr:cNvSpPr/>
      </xdr:nvSpPr>
      <xdr:spPr>
        <a:xfrm>
          <a:off x="16054388" y="439197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600-00003A000000}"/>
            </a:ext>
          </a:extLst>
        </xdr:cNvPr>
        <xdr:cNvSpPr/>
      </xdr:nvSpPr>
      <xdr:spPr>
        <a:xfrm>
          <a:off x="2357438" y="8204835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190500</xdr:rowOff>
        </xdr:from>
        <xdr:to>
          <xdr:col>1</xdr:col>
          <xdr:colOff>1704975</xdr:colOff>
          <xdr:row>400</xdr:row>
          <xdr:rowOff>76200</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6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6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6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6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6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6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6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6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6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6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6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6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6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6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6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6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30</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30</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30</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407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4505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407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407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4505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4505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4505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95250</xdr:rowOff>
        </xdr:from>
        <xdr:to>
          <xdr:col>1</xdr:col>
          <xdr:colOff>1704975</xdr:colOff>
          <xdr:row>400</xdr:row>
          <xdr:rowOff>95250</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7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7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7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7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7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7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7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7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7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7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7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7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7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7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7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7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7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7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7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3.xml" Type="http://schemas.openxmlformats.org/officeDocument/2006/relationships/ctrlProp" Id="rId8"/><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s>
</file>

<file path=xl/worksheets/_rels/sheet6.xml.rels><?xml version="1.0" encoding="UTF-8"?><Relationships xmlns="http://schemas.openxmlformats.org/package/2006/relationships"><Relationship Target="../ctrlProps/ctrlProp85.xml" Type="http://schemas.openxmlformats.org/officeDocument/2006/relationships/ctrlProp" Id="rId13"/><Relationship Target="../ctrlProps/ctrlProp90.xml" Type="http://schemas.openxmlformats.org/officeDocument/2006/relationships/ctrlProp" Id="rId18"/><Relationship Target="../ctrlProps/ctrlProp98.xml" Type="http://schemas.openxmlformats.org/officeDocument/2006/relationships/ctrlProp" Id="rId26"/><Relationship Target="../ctrlProps/ctrlProp111.xml" Type="http://schemas.openxmlformats.org/officeDocument/2006/relationships/ctrlProp" Id="rId39"/><Relationship Target="../drawings/vmlDrawing5.vml" Type="http://schemas.openxmlformats.org/officeDocument/2006/relationships/vmlDrawing" Id="rId3"/><Relationship Target="../ctrlProps/ctrlProp93.xml" Type="http://schemas.openxmlformats.org/officeDocument/2006/relationships/ctrlProp" Id="rId21"/><Relationship Target="../ctrlProps/ctrlProp106.xml" Type="http://schemas.openxmlformats.org/officeDocument/2006/relationships/ctrlProp" Id="rId34"/><Relationship Target="../ctrlProps/ctrlProp114.xml" Type="http://schemas.openxmlformats.org/officeDocument/2006/relationships/ctrlProp" Id="rId42"/><Relationship Target="../ctrlProps/ctrlProp119.xml" Type="http://schemas.openxmlformats.org/officeDocument/2006/relationships/ctrlProp" Id="rId47"/><Relationship Target="../ctrlProps/ctrlProp122.xml" Type="http://schemas.openxmlformats.org/officeDocument/2006/relationships/ctrlProp" Id="rId50"/><Relationship Target="../ctrlProps/ctrlProp79.xml" Type="http://schemas.openxmlformats.org/officeDocument/2006/relationships/ctrlProp" Id="rId7"/><Relationship Target="../ctrlProps/ctrlProp84.xml" Type="http://schemas.openxmlformats.org/officeDocument/2006/relationships/ctrlProp" Id="rId12"/><Relationship Target="../ctrlProps/ctrlProp89.xml" Type="http://schemas.openxmlformats.org/officeDocument/2006/relationships/ctrlProp" Id="rId17"/><Relationship Target="../ctrlProps/ctrlProp97.xml" Type="http://schemas.openxmlformats.org/officeDocument/2006/relationships/ctrlProp" Id="rId25"/><Relationship Target="../ctrlProps/ctrlProp105.xml" Type="http://schemas.openxmlformats.org/officeDocument/2006/relationships/ctrlProp" Id="rId33"/><Relationship Target="../ctrlProps/ctrlProp110.xml" Type="http://schemas.openxmlformats.org/officeDocument/2006/relationships/ctrlProp" Id="rId38"/><Relationship Target="../ctrlProps/ctrlProp118.xml" Type="http://schemas.openxmlformats.org/officeDocument/2006/relationships/ctrlProp" Id="rId46"/><Relationship Target="../drawings/drawing6.xml" Type="http://schemas.openxmlformats.org/officeDocument/2006/relationships/drawing" Id="rId2"/><Relationship Target="../ctrlProps/ctrlProp88.xml" Type="http://schemas.openxmlformats.org/officeDocument/2006/relationships/ctrlProp" Id="rId16"/><Relationship Target="../ctrlProps/ctrlProp92.xml" Type="http://schemas.openxmlformats.org/officeDocument/2006/relationships/ctrlProp" Id="rId20"/><Relationship Target="../ctrlProps/ctrlProp101.xml" Type="http://schemas.openxmlformats.org/officeDocument/2006/relationships/ctrlProp" Id="rId29"/><Relationship Target="../ctrlProps/ctrlProp113.xml" Type="http://schemas.openxmlformats.org/officeDocument/2006/relationships/ctrlProp" Id="rId41"/><Relationship Target="../ctrlProps/ctrlProp126.xml" Type="http://schemas.openxmlformats.org/officeDocument/2006/relationships/ctrlProp" Id="rId54"/><Relationship Target="../printerSettings/printerSettings5.bin" Type="http://schemas.openxmlformats.org/officeDocument/2006/relationships/printerSettings" Id="rId1"/><Relationship Target="../ctrlProps/ctrlProp78.xml" Type="http://schemas.openxmlformats.org/officeDocument/2006/relationships/ctrlProp" Id="rId6"/><Relationship Target="../ctrlProps/ctrlProp83.xml" Type="http://schemas.openxmlformats.org/officeDocument/2006/relationships/ctrlProp" Id="rId11"/><Relationship Target="../ctrlProps/ctrlProp96.xml" Type="http://schemas.openxmlformats.org/officeDocument/2006/relationships/ctrlProp" Id="rId24"/><Relationship Target="../ctrlProps/ctrlProp104.xml" Type="http://schemas.openxmlformats.org/officeDocument/2006/relationships/ctrlProp" Id="rId32"/><Relationship Target="../ctrlProps/ctrlProp109.xml" Type="http://schemas.openxmlformats.org/officeDocument/2006/relationships/ctrlProp" Id="rId37"/><Relationship Target="../ctrlProps/ctrlProp112.xml" Type="http://schemas.openxmlformats.org/officeDocument/2006/relationships/ctrlProp" Id="rId40"/><Relationship Target="../ctrlProps/ctrlProp117.xml" Type="http://schemas.openxmlformats.org/officeDocument/2006/relationships/ctrlProp" Id="rId45"/><Relationship Target="../ctrlProps/ctrlProp125.xml" Type="http://schemas.openxmlformats.org/officeDocument/2006/relationships/ctrlProp" Id="rId53"/><Relationship Target="../ctrlProps/ctrlProp77.xml" Type="http://schemas.openxmlformats.org/officeDocument/2006/relationships/ctrlProp" Id="rId5"/><Relationship Target="../ctrlProps/ctrlProp87.xml" Type="http://schemas.openxmlformats.org/officeDocument/2006/relationships/ctrlProp" Id="rId15"/><Relationship Target="../ctrlProps/ctrlProp95.xml" Type="http://schemas.openxmlformats.org/officeDocument/2006/relationships/ctrlProp" Id="rId23"/><Relationship Target="../ctrlProps/ctrlProp100.xml" Type="http://schemas.openxmlformats.org/officeDocument/2006/relationships/ctrlProp" Id="rId28"/><Relationship Target="../ctrlProps/ctrlProp108.xml" Type="http://schemas.openxmlformats.org/officeDocument/2006/relationships/ctrlProp" Id="rId36"/><Relationship Target="../ctrlProps/ctrlProp121.xml" Type="http://schemas.openxmlformats.org/officeDocument/2006/relationships/ctrlProp" Id="rId49"/><Relationship Target="../ctrlProps/ctrlProp82.xml" Type="http://schemas.openxmlformats.org/officeDocument/2006/relationships/ctrlProp" Id="rId10"/><Relationship Target="../ctrlProps/ctrlProp91.xml" Type="http://schemas.openxmlformats.org/officeDocument/2006/relationships/ctrlProp" Id="rId19"/><Relationship Target="../ctrlProps/ctrlProp103.xml" Type="http://schemas.openxmlformats.org/officeDocument/2006/relationships/ctrlProp" Id="rId31"/><Relationship Target="../ctrlProps/ctrlProp116.xml" Type="http://schemas.openxmlformats.org/officeDocument/2006/relationships/ctrlProp" Id="rId44"/><Relationship Target="../ctrlProps/ctrlProp124.xml" Type="http://schemas.openxmlformats.org/officeDocument/2006/relationships/ctrlProp" Id="rId52"/><Relationship Target="../ctrlProps/ctrlProp76.xml" Type="http://schemas.openxmlformats.org/officeDocument/2006/relationships/ctrlProp" Id="rId4"/><Relationship Target="../ctrlProps/ctrlProp81.xml" Type="http://schemas.openxmlformats.org/officeDocument/2006/relationships/ctrlProp" Id="rId9"/><Relationship Target="../ctrlProps/ctrlProp86.xml" Type="http://schemas.openxmlformats.org/officeDocument/2006/relationships/ctrlProp" Id="rId14"/><Relationship Target="../ctrlProps/ctrlProp94.xml" Type="http://schemas.openxmlformats.org/officeDocument/2006/relationships/ctrlProp" Id="rId22"/><Relationship Target="../ctrlProps/ctrlProp99.xml" Type="http://schemas.openxmlformats.org/officeDocument/2006/relationships/ctrlProp" Id="rId27"/><Relationship Target="../ctrlProps/ctrlProp102.xml" Type="http://schemas.openxmlformats.org/officeDocument/2006/relationships/ctrlProp" Id="rId30"/><Relationship Target="../ctrlProps/ctrlProp107.xml" Type="http://schemas.openxmlformats.org/officeDocument/2006/relationships/ctrlProp" Id="rId35"/><Relationship Target="../ctrlProps/ctrlProp115.xml" Type="http://schemas.openxmlformats.org/officeDocument/2006/relationships/ctrlProp" Id="rId43"/><Relationship Target="../ctrlProps/ctrlProp120.xml" Type="http://schemas.openxmlformats.org/officeDocument/2006/relationships/ctrlProp" Id="rId48"/><Relationship Target="../ctrlProps/ctrlProp80.xml" Type="http://schemas.openxmlformats.org/officeDocument/2006/relationships/ctrlProp" Id="rId8"/><Relationship Target="../ctrlProps/ctrlProp123.xml" Type="http://schemas.openxmlformats.org/officeDocument/2006/relationships/ctrlProp" Id="rId51"/></Relationships>
</file>

<file path=xl/worksheets/_rels/sheet7.xml.rels><?xml version="1.0" encoding="UTF-8"?><Relationships xmlns="http://schemas.openxmlformats.org/package/2006/relationships"><Relationship Target="../ctrlProps/ctrlProp136.xml" Type="http://schemas.openxmlformats.org/officeDocument/2006/relationships/ctrlProp" Id="rId13"/><Relationship Target="../ctrlProps/ctrlProp141.xml" Type="http://schemas.openxmlformats.org/officeDocument/2006/relationships/ctrlProp" Id="rId18"/><Relationship Target="../ctrlProps/ctrlProp149.xml" Type="http://schemas.openxmlformats.org/officeDocument/2006/relationships/ctrlProp" Id="rId26"/><Relationship Target="../ctrlProps/ctrlProp162.xml" Type="http://schemas.openxmlformats.org/officeDocument/2006/relationships/ctrlProp" Id="rId39"/><Relationship Target="../drawings/vmlDrawing6.vml" Type="http://schemas.openxmlformats.org/officeDocument/2006/relationships/vmlDrawing" Id="rId3"/><Relationship Target="../ctrlProps/ctrlProp144.xml" Type="http://schemas.openxmlformats.org/officeDocument/2006/relationships/ctrlProp" Id="rId21"/><Relationship Target="../ctrlProps/ctrlProp157.xml" Type="http://schemas.openxmlformats.org/officeDocument/2006/relationships/ctrlProp" Id="rId34"/><Relationship Target="../ctrlProps/ctrlProp165.xml" Type="http://schemas.openxmlformats.org/officeDocument/2006/relationships/ctrlProp" Id="rId42"/><Relationship Target="../ctrlProps/ctrlProp170.xml" Type="http://schemas.openxmlformats.org/officeDocument/2006/relationships/ctrlProp" Id="rId47"/><Relationship Target="../ctrlProps/ctrlProp173.xml" Type="http://schemas.openxmlformats.org/officeDocument/2006/relationships/ctrlProp" Id="rId50"/><Relationship Target="../ctrlProps/ctrlProp130.xml" Type="http://schemas.openxmlformats.org/officeDocument/2006/relationships/ctrlProp" Id="rId7"/><Relationship Target="../ctrlProps/ctrlProp135.xml" Type="http://schemas.openxmlformats.org/officeDocument/2006/relationships/ctrlProp" Id="rId12"/><Relationship Target="../ctrlProps/ctrlProp140.xml" Type="http://schemas.openxmlformats.org/officeDocument/2006/relationships/ctrlProp" Id="rId17"/><Relationship Target="../ctrlProps/ctrlProp148.xml" Type="http://schemas.openxmlformats.org/officeDocument/2006/relationships/ctrlProp" Id="rId25"/><Relationship Target="../ctrlProps/ctrlProp156.xml" Type="http://schemas.openxmlformats.org/officeDocument/2006/relationships/ctrlProp" Id="rId33"/><Relationship Target="../ctrlProps/ctrlProp161.xml" Type="http://schemas.openxmlformats.org/officeDocument/2006/relationships/ctrlProp" Id="rId38"/><Relationship Target="../ctrlProps/ctrlProp169.xml" Type="http://schemas.openxmlformats.org/officeDocument/2006/relationships/ctrlProp" Id="rId46"/><Relationship Target="../drawings/drawing7.xml" Type="http://schemas.openxmlformats.org/officeDocument/2006/relationships/drawing" Id="rId2"/><Relationship Target="../ctrlProps/ctrlProp139.xml" Type="http://schemas.openxmlformats.org/officeDocument/2006/relationships/ctrlProp" Id="rId16"/><Relationship Target="../ctrlProps/ctrlProp143.xml" Type="http://schemas.openxmlformats.org/officeDocument/2006/relationships/ctrlProp" Id="rId20"/><Relationship Target="../ctrlProps/ctrlProp152.xml" Type="http://schemas.openxmlformats.org/officeDocument/2006/relationships/ctrlProp" Id="rId29"/><Relationship Target="../ctrlProps/ctrlProp164.xml" Type="http://schemas.openxmlformats.org/officeDocument/2006/relationships/ctrlProp" Id="rId41"/><Relationship Target="../ctrlProps/ctrlProp177.xml" Type="http://schemas.openxmlformats.org/officeDocument/2006/relationships/ctrlProp" Id="rId54"/><Relationship Target="../printerSettings/printerSettings6.bin" Type="http://schemas.openxmlformats.org/officeDocument/2006/relationships/printerSettings" Id="rId1"/><Relationship Target="../ctrlProps/ctrlProp129.xml" Type="http://schemas.openxmlformats.org/officeDocument/2006/relationships/ctrlProp" Id="rId6"/><Relationship Target="../ctrlProps/ctrlProp134.xml" Type="http://schemas.openxmlformats.org/officeDocument/2006/relationships/ctrlProp" Id="rId11"/><Relationship Target="../ctrlProps/ctrlProp147.xml" Type="http://schemas.openxmlformats.org/officeDocument/2006/relationships/ctrlProp" Id="rId24"/><Relationship Target="../ctrlProps/ctrlProp155.xml" Type="http://schemas.openxmlformats.org/officeDocument/2006/relationships/ctrlProp" Id="rId32"/><Relationship Target="../ctrlProps/ctrlProp160.xml" Type="http://schemas.openxmlformats.org/officeDocument/2006/relationships/ctrlProp" Id="rId37"/><Relationship Target="../ctrlProps/ctrlProp163.xml" Type="http://schemas.openxmlformats.org/officeDocument/2006/relationships/ctrlProp" Id="rId40"/><Relationship Target="../ctrlProps/ctrlProp168.xml" Type="http://schemas.openxmlformats.org/officeDocument/2006/relationships/ctrlProp" Id="rId45"/><Relationship Target="../ctrlProps/ctrlProp176.xml" Type="http://schemas.openxmlformats.org/officeDocument/2006/relationships/ctrlProp" Id="rId53"/><Relationship Target="../ctrlProps/ctrlProp128.xml" Type="http://schemas.openxmlformats.org/officeDocument/2006/relationships/ctrlProp" Id="rId5"/><Relationship Target="../ctrlProps/ctrlProp138.xml" Type="http://schemas.openxmlformats.org/officeDocument/2006/relationships/ctrlProp" Id="rId15"/><Relationship Target="../ctrlProps/ctrlProp146.xml" Type="http://schemas.openxmlformats.org/officeDocument/2006/relationships/ctrlProp" Id="rId23"/><Relationship Target="../ctrlProps/ctrlProp151.xml" Type="http://schemas.openxmlformats.org/officeDocument/2006/relationships/ctrlProp" Id="rId28"/><Relationship Target="../ctrlProps/ctrlProp159.xml" Type="http://schemas.openxmlformats.org/officeDocument/2006/relationships/ctrlProp" Id="rId36"/><Relationship Target="../ctrlProps/ctrlProp172.xml" Type="http://schemas.openxmlformats.org/officeDocument/2006/relationships/ctrlProp" Id="rId49"/><Relationship Target="../ctrlProps/ctrlProp133.xml" Type="http://schemas.openxmlformats.org/officeDocument/2006/relationships/ctrlProp" Id="rId10"/><Relationship Target="../ctrlProps/ctrlProp142.xml" Type="http://schemas.openxmlformats.org/officeDocument/2006/relationships/ctrlProp" Id="rId19"/><Relationship Target="../ctrlProps/ctrlProp154.xml" Type="http://schemas.openxmlformats.org/officeDocument/2006/relationships/ctrlProp" Id="rId31"/><Relationship Target="../ctrlProps/ctrlProp167.xml" Type="http://schemas.openxmlformats.org/officeDocument/2006/relationships/ctrlProp" Id="rId44"/><Relationship Target="../ctrlProps/ctrlProp175.xml" Type="http://schemas.openxmlformats.org/officeDocument/2006/relationships/ctrlProp" Id="rId52"/><Relationship Target="../ctrlProps/ctrlProp127.xml" Type="http://schemas.openxmlformats.org/officeDocument/2006/relationships/ctrlProp" Id="rId4"/><Relationship Target="../ctrlProps/ctrlProp132.xml" Type="http://schemas.openxmlformats.org/officeDocument/2006/relationships/ctrlProp" Id="rId9"/><Relationship Target="../ctrlProps/ctrlProp137.xml" Type="http://schemas.openxmlformats.org/officeDocument/2006/relationships/ctrlProp" Id="rId14"/><Relationship Target="../ctrlProps/ctrlProp145.xml" Type="http://schemas.openxmlformats.org/officeDocument/2006/relationships/ctrlProp" Id="rId22"/><Relationship Target="../ctrlProps/ctrlProp150.xml" Type="http://schemas.openxmlformats.org/officeDocument/2006/relationships/ctrlProp" Id="rId27"/><Relationship Target="../ctrlProps/ctrlProp153.xml" Type="http://schemas.openxmlformats.org/officeDocument/2006/relationships/ctrlProp" Id="rId30"/><Relationship Target="../ctrlProps/ctrlProp158.xml" Type="http://schemas.openxmlformats.org/officeDocument/2006/relationships/ctrlProp" Id="rId35"/><Relationship Target="../ctrlProps/ctrlProp166.xml" Type="http://schemas.openxmlformats.org/officeDocument/2006/relationships/ctrlProp" Id="rId43"/><Relationship Target="../ctrlProps/ctrlProp171.xml" Type="http://schemas.openxmlformats.org/officeDocument/2006/relationships/ctrlProp" Id="rId48"/><Relationship Target="../ctrlProps/ctrlProp131.xml" Type="http://schemas.openxmlformats.org/officeDocument/2006/relationships/ctrlProp" Id="rId8"/><Relationship Target="../ctrlProps/ctrlProp174.xml" Type="http://schemas.openxmlformats.org/officeDocument/2006/relationships/ctrlProp" Id="rId51"/></Relationships>
</file>

<file path=xl/worksheets/_rels/sheet8.xml.rels><?xml version="1.0" encoding="UTF-8"?><Relationships xmlns="http://schemas.openxmlformats.org/package/2006/relationships"><Relationship Target="../ctrlProps/ctrlProp187.xml" Type="http://schemas.openxmlformats.org/officeDocument/2006/relationships/ctrlProp" Id="rId13"/><Relationship Target="../ctrlProps/ctrlProp192.xml" Type="http://schemas.openxmlformats.org/officeDocument/2006/relationships/ctrlProp" Id="rId18"/><Relationship Target="../ctrlProps/ctrlProp200.xml" Type="http://schemas.openxmlformats.org/officeDocument/2006/relationships/ctrlProp" Id="rId26"/><Relationship Target="../ctrlProps/ctrlProp213.xml" Type="http://schemas.openxmlformats.org/officeDocument/2006/relationships/ctrlProp" Id="rId39"/><Relationship Target="../drawings/vmlDrawing7.vml" Type="http://schemas.openxmlformats.org/officeDocument/2006/relationships/vmlDrawing" Id="rId3"/><Relationship Target="../ctrlProps/ctrlProp195.xml" Type="http://schemas.openxmlformats.org/officeDocument/2006/relationships/ctrlProp" Id="rId21"/><Relationship Target="../ctrlProps/ctrlProp208.xml" Type="http://schemas.openxmlformats.org/officeDocument/2006/relationships/ctrlProp" Id="rId34"/><Relationship Target="../ctrlProps/ctrlProp216.xml" Type="http://schemas.openxmlformats.org/officeDocument/2006/relationships/ctrlProp" Id="rId42"/><Relationship Target="../ctrlProps/ctrlProp221.xml" Type="http://schemas.openxmlformats.org/officeDocument/2006/relationships/ctrlProp" Id="rId47"/><Relationship Target="../ctrlProps/ctrlProp224.xml" Type="http://schemas.openxmlformats.org/officeDocument/2006/relationships/ctrlProp" Id="rId50"/><Relationship Target="../ctrlProps/ctrlProp181.xml" Type="http://schemas.openxmlformats.org/officeDocument/2006/relationships/ctrlProp" Id="rId7"/><Relationship Target="../ctrlProps/ctrlProp186.xml" Type="http://schemas.openxmlformats.org/officeDocument/2006/relationships/ctrlProp" Id="rId12"/><Relationship Target="../ctrlProps/ctrlProp191.xml" Type="http://schemas.openxmlformats.org/officeDocument/2006/relationships/ctrlProp" Id="rId17"/><Relationship Target="../ctrlProps/ctrlProp199.xml" Type="http://schemas.openxmlformats.org/officeDocument/2006/relationships/ctrlProp" Id="rId25"/><Relationship Target="../ctrlProps/ctrlProp207.xml" Type="http://schemas.openxmlformats.org/officeDocument/2006/relationships/ctrlProp" Id="rId33"/><Relationship Target="../ctrlProps/ctrlProp212.xml" Type="http://schemas.openxmlformats.org/officeDocument/2006/relationships/ctrlProp" Id="rId38"/><Relationship Target="../ctrlProps/ctrlProp220.xml" Type="http://schemas.openxmlformats.org/officeDocument/2006/relationships/ctrlProp" Id="rId46"/><Relationship Target="../drawings/drawing8.xml" Type="http://schemas.openxmlformats.org/officeDocument/2006/relationships/drawing" Id="rId2"/><Relationship Target="../ctrlProps/ctrlProp190.xml" Type="http://schemas.openxmlformats.org/officeDocument/2006/relationships/ctrlProp" Id="rId16"/><Relationship Target="../ctrlProps/ctrlProp194.xml" Type="http://schemas.openxmlformats.org/officeDocument/2006/relationships/ctrlProp" Id="rId20"/><Relationship Target="../ctrlProps/ctrlProp203.xml" Type="http://schemas.openxmlformats.org/officeDocument/2006/relationships/ctrlProp" Id="rId29"/><Relationship Target="../ctrlProps/ctrlProp215.xml" Type="http://schemas.openxmlformats.org/officeDocument/2006/relationships/ctrlProp" Id="rId41"/><Relationship Target="../ctrlProps/ctrlProp228.xml" Type="http://schemas.openxmlformats.org/officeDocument/2006/relationships/ctrlProp" Id="rId54"/><Relationship Target="../printerSettings/printerSettings7.bin" Type="http://schemas.openxmlformats.org/officeDocument/2006/relationships/printerSettings" Id="rId1"/><Relationship Target="../ctrlProps/ctrlProp180.xml" Type="http://schemas.openxmlformats.org/officeDocument/2006/relationships/ctrlProp" Id="rId6"/><Relationship Target="../ctrlProps/ctrlProp185.xml" Type="http://schemas.openxmlformats.org/officeDocument/2006/relationships/ctrlProp" Id="rId11"/><Relationship Target="../ctrlProps/ctrlProp198.xml" Type="http://schemas.openxmlformats.org/officeDocument/2006/relationships/ctrlProp" Id="rId24"/><Relationship Target="../ctrlProps/ctrlProp206.xml" Type="http://schemas.openxmlformats.org/officeDocument/2006/relationships/ctrlProp" Id="rId32"/><Relationship Target="../ctrlProps/ctrlProp211.xml" Type="http://schemas.openxmlformats.org/officeDocument/2006/relationships/ctrlProp" Id="rId37"/><Relationship Target="../ctrlProps/ctrlProp214.xml" Type="http://schemas.openxmlformats.org/officeDocument/2006/relationships/ctrlProp" Id="rId40"/><Relationship Target="../ctrlProps/ctrlProp219.xml" Type="http://schemas.openxmlformats.org/officeDocument/2006/relationships/ctrlProp" Id="rId45"/><Relationship Target="../ctrlProps/ctrlProp227.xml" Type="http://schemas.openxmlformats.org/officeDocument/2006/relationships/ctrlProp" Id="rId53"/><Relationship Target="../ctrlProps/ctrlProp179.xml" Type="http://schemas.openxmlformats.org/officeDocument/2006/relationships/ctrlProp" Id="rId5"/><Relationship Target="../ctrlProps/ctrlProp189.xml" Type="http://schemas.openxmlformats.org/officeDocument/2006/relationships/ctrlProp" Id="rId15"/><Relationship Target="../ctrlProps/ctrlProp197.xml" Type="http://schemas.openxmlformats.org/officeDocument/2006/relationships/ctrlProp" Id="rId23"/><Relationship Target="../ctrlProps/ctrlProp202.xml" Type="http://schemas.openxmlformats.org/officeDocument/2006/relationships/ctrlProp" Id="rId28"/><Relationship Target="../ctrlProps/ctrlProp210.xml" Type="http://schemas.openxmlformats.org/officeDocument/2006/relationships/ctrlProp" Id="rId36"/><Relationship Target="../ctrlProps/ctrlProp223.xml" Type="http://schemas.openxmlformats.org/officeDocument/2006/relationships/ctrlProp" Id="rId49"/><Relationship Target="../ctrlProps/ctrlProp184.xml" Type="http://schemas.openxmlformats.org/officeDocument/2006/relationships/ctrlProp" Id="rId10"/><Relationship Target="../ctrlProps/ctrlProp193.xml" Type="http://schemas.openxmlformats.org/officeDocument/2006/relationships/ctrlProp" Id="rId19"/><Relationship Target="../ctrlProps/ctrlProp205.xml" Type="http://schemas.openxmlformats.org/officeDocument/2006/relationships/ctrlProp" Id="rId31"/><Relationship Target="../ctrlProps/ctrlProp218.xml" Type="http://schemas.openxmlformats.org/officeDocument/2006/relationships/ctrlProp" Id="rId44"/><Relationship Target="../ctrlProps/ctrlProp226.xml" Type="http://schemas.openxmlformats.org/officeDocument/2006/relationships/ctrlProp" Id="rId52"/><Relationship Target="../ctrlProps/ctrlProp178.xml" Type="http://schemas.openxmlformats.org/officeDocument/2006/relationships/ctrlProp" Id="rId4"/><Relationship Target="../ctrlProps/ctrlProp183.xml" Type="http://schemas.openxmlformats.org/officeDocument/2006/relationships/ctrlProp" Id="rId9"/><Relationship Target="../ctrlProps/ctrlProp188.xml" Type="http://schemas.openxmlformats.org/officeDocument/2006/relationships/ctrlProp" Id="rId14"/><Relationship Target="../ctrlProps/ctrlProp196.xml" Type="http://schemas.openxmlformats.org/officeDocument/2006/relationships/ctrlProp" Id="rId22"/><Relationship Target="../ctrlProps/ctrlProp201.xml" Type="http://schemas.openxmlformats.org/officeDocument/2006/relationships/ctrlProp" Id="rId27"/><Relationship Target="../ctrlProps/ctrlProp204.xml" Type="http://schemas.openxmlformats.org/officeDocument/2006/relationships/ctrlProp" Id="rId30"/><Relationship Target="../ctrlProps/ctrlProp209.xml" Type="http://schemas.openxmlformats.org/officeDocument/2006/relationships/ctrlProp" Id="rId35"/><Relationship Target="../ctrlProps/ctrlProp217.xml" Type="http://schemas.openxmlformats.org/officeDocument/2006/relationships/ctrlProp" Id="rId43"/><Relationship Target="../ctrlProps/ctrlProp222.xml" Type="http://schemas.openxmlformats.org/officeDocument/2006/relationships/ctrlProp" Id="rId48"/><Relationship Target="../ctrlProps/ctrlProp182.xml" Type="http://schemas.openxmlformats.org/officeDocument/2006/relationships/ctrlProp" Id="rId8"/><Relationship Target="../ctrlProps/ctrlProp225.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2274"/>
      <c r="B2" s="2275"/>
    </row>
    <row r="3" s="111" customFormat="true" ht="22.5" customHeight="true" x14ac:dyDescent="0.35">
      <c r="A3" s="124"/>
      <c r="B3" s="125"/>
    </row>
    <row r="4" s="111" customFormat="true" ht="22.5" customHeight="true" x14ac:dyDescent="0.35">
      <c r="A4" s="120"/>
      <c r="B4" s="121"/>
      <c r="C4" s="388" t="s">
        <v>27</v>
      </c>
    </row>
    <row r="5" s="111" customFormat="true" ht="22.5" customHeight="true" x14ac:dyDescent="0.35">
      <c r="A5" s="2274"/>
      <c r="B5" s="2275"/>
      <c r="C5" s="388"/>
    </row>
    <row r="6" s="111" customFormat="true" ht="29.25" customHeight="true" x14ac:dyDescent="0.2">
      <c r="A6" s="2276"/>
      <c r="B6" s="2278"/>
      <c r="C6" s="388" t="s">
        <v>28</v>
      </c>
    </row>
    <row r="7" s="111" customFormat="true" ht="25.9" customHeight="true" x14ac:dyDescent="0.4">
      <c r="A7" s="2270"/>
      <c r="B7" s="2271"/>
      <c r="C7" s="390" t="str">
        <f ca="true">+Water!B5</f>
        <v>Mauritania</v>
      </c>
    </row>
    <row r="8" s="111" customFormat="true" ht="15" customHeight="true" x14ac:dyDescent="0.2">
      <c r="A8" s="2272"/>
      <c r="B8" s="2273"/>
      <c r="C8" s="388"/>
    </row>
    <row r="9" s="111" customFormat="true" ht="15" customHeight="true" x14ac:dyDescent="0.2">
      <c r="A9" s="125"/>
      <c r="B9" s="128"/>
      <c r="C9" s="389" t="s">
        <v>144</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WHS03</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MICS07</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MICS11</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MICS15</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2274"/>
      <c r="B108" s="2275"/>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2270"/>
      <c r="B113" s="2271"/>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2272"/>
      <c r="B114" s="2273"/>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2274"/>
      <c r="B208" s="2275"/>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2270"/>
      <c r="B213" s="2271"/>
    </row>
    <row r="214" s="123" customFormat="true" ht="15" customHeight="true" x14ac:dyDescent="0.2">
      <c r="A214" s="2276"/>
      <c r="B214" s="2277"/>
    </row>
    <row r="215" s="123" customFormat="true" ht="15" customHeight="true" x14ac:dyDescent="0.2">
      <c r="A215" s="125"/>
      <c r="B215" s="128"/>
    </row>
    <row r="216" s="122" customFormat="true" x14ac:dyDescent="0.2"/>
    <row r="217" s="122"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62</v>
      </c>
    </row>
    <row r="4" ht="29.1" customHeight="true" x14ac:dyDescent="0.4">
      <c r="A4" s="35"/>
      <c r="B4" s="2315" t="s">
        <v>122</v>
      </c>
      <c r="C4" s="2315"/>
      <c r="D4" s="2315"/>
      <c r="E4" s="2315"/>
      <c r="F4" s="2315"/>
      <c r="G4" s="2315"/>
      <c r="H4" s="2315"/>
      <c r="I4" s="2315"/>
      <c r="J4" s="2315"/>
      <c r="K4" s="2315"/>
      <c r="L4" s="2315"/>
      <c r="M4" s="2315"/>
      <c r="N4" s="2315"/>
      <c r="O4" s="2315"/>
      <c r="P4" s="2315"/>
      <c r="Q4" s="2315"/>
      <c r="R4" s="2315"/>
      <c r="S4" s="2315"/>
      <c r="T4" s="2315"/>
      <c r="U4" s="2315"/>
      <c r="V4" s="2315"/>
      <c r="W4" s="2315"/>
      <c r="X4" s="2315"/>
      <c r="Y4" s="2315"/>
    </row>
    <row r="5" ht="29.1" customHeight="true" x14ac:dyDescent="0.4">
      <c r="A5" s="35"/>
      <c r="B5" s="2282" t="str">
        <f ca="true">IF(ISERROR(INDIRECT(CONCATENATE($B105,"!A2"))),"",INDIRECT(CONCATENATE($B105,"!A2")))</f>
        <v>Mauritania</v>
      </c>
      <c r="C5" s="2282"/>
      <c r="D5" s="2282"/>
      <c r="E5" s="2282"/>
      <c r="F5" s="2282"/>
      <c r="G5" s="2282"/>
      <c r="H5" s="2282"/>
      <c r="I5" s="2282"/>
      <c r="J5" s="2282"/>
      <c r="K5" s="2282"/>
      <c r="L5" s="2282"/>
      <c r="M5" s="2282"/>
      <c r="N5" s="2282"/>
      <c r="O5" s="2282"/>
      <c r="P5" s="2282"/>
      <c r="Q5" s="2282"/>
      <c r="R5" s="2282"/>
      <c r="S5" s="2282"/>
      <c r="T5" s="2282"/>
      <c r="U5" s="2282"/>
      <c r="V5" s="2282"/>
      <c r="W5" s="2282"/>
      <c r="X5" s="2282"/>
      <c r="Y5" s="2282"/>
    </row>
    <row r="6" x14ac:dyDescent="0.2">
      <c r="F6" s="36"/>
      <c r="G6" s="36"/>
      <c r="J6" s="37"/>
      <c r="K6" s="37"/>
      <c r="L6" s="37"/>
      <c r="M6" s="37"/>
      <c r="N6" s="37"/>
      <c r="O6" s="37"/>
      <c r="P6" s="37"/>
    </row>
    <row r="7" s="38" customFormat="true" ht="18" x14ac:dyDescent="0.25">
      <c r="B7" s="2279" t="str">
        <f>B118</f>
        <v>National use of drinking water sources, 2000–2020</v>
      </c>
      <c r="C7" s="2279"/>
      <c r="D7" s="2279"/>
      <c r="E7" s="2279"/>
      <c r="F7" s="2279"/>
      <c r="G7" s="2279"/>
      <c r="H7" s="2279"/>
      <c r="I7" s="2279"/>
      <c r="J7" s="2279" t="str">
        <f>B218</f>
        <v>Urban use of drinking water sources,  2000–2020</v>
      </c>
      <c r="K7" s="2279"/>
      <c r="L7" s="2279"/>
      <c r="M7" s="2279"/>
      <c r="N7" s="2279"/>
      <c r="O7" s="2279"/>
      <c r="P7" s="2279"/>
      <c r="Q7" s="2279"/>
      <c r="R7" s="2279" t="str">
        <f>B318</f>
        <v>Rural use of drinking water sources, 2000–2020</v>
      </c>
      <c r="S7" s="2279"/>
      <c r="T7" s="2279"/>
      <c r="U7" s="2279"/>
      <c r="V7" s="2279"/>
      <c r="W7" s="2279"/>
      <c r="X7" s="2279"/>
      <c r="Y7" s="2279"/>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292" t="str">
        <f ca="true">IF(ISERROR(INDIRECT(CONCATENATE($B105,"!A2"))),"",INDIRECT(CONCATENATE($B105,"!A2")))</f>
        <v>Mauritania</v>
      </c>
      <c r="C31" s="2293"/>
      <c r="D31" s="2293"/>
      <c r="E31" s="2294"/>
      <c r="F31" s="2284" t="s">
        <v>0</v>
      </c>
      <c r="G31" s="2284"/>
      <c r="H31" s="2284"/>
      <c r="I31" s="2285"/>
      <c r="J31" s="2283" t="s">
        <v>1</v>
      </c>
      <c r="K31" s="2284"/>
      <c r="L31" s="2284"/>
      <c r="M31" s="2285"/>
      <c r="N31" s="2283" t="s">
        <v>2</v>
      </c>
      <c r="O31" s="2284"/>
      <c r="P31" s="2284"/>
      <c r="Q31" s="2285"/>
      <c r="R31" s="2283" t="s">
        <v>3</v>
      </c>
      <c r="S31" s="2284"/>
      <c r="T31" s="2284"/>
      <c r="U31" s="2285"/>
      <c r="V31" s="2283" t="s">
        <v>4</v>
      </c>
      <c r="W31" s="2284"/>
      <c r="X31" s="2284"/>
      <c r="Y31" s="2285"/>
    </row>
    <row r="32" s="44" customFormat="true" ht="22.5" customHeight="true" x14ac:dyDescent="0.2">
      <c r="B32" s="2295"/>
      <c r="C32" s="2296"/>
      <c r="D32" s="2296"/>
      <c r="E32" s="2297"/>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2286" t="s">
        <v>5</v>
      </c>
      <c r="C33" s="2287"/>
      <c r="D33" s="2290" t="s">
        <v>25</v>
      </c>
      <c r="E33" s="33">
        <f>C99</f>
        <v>2000</v>
      </c>
      <c r="F33" s="45">
        <f ca="true">E99</f>
        <v>20.993090021666511</v>
      </c>
      <c r="G33" s="46">
        <f t="shared" ref="G33:I34" ca="true" si="0">F99</f>
        <v>15.927674607455492</v>
      </c>
      <c r="H33" s="47">
        <f t="shared" ca="true" si="0"/>
        <v>59.036826867675018</v>
      </c>
      <c r="I33" s="48">
        <f t="shared" ca="true" si="0"/>
        <v>4.042408503202978</v>
      </c>
      <c r="J33" s="45">
        <f ca="true">J99</f>
        <v>24.135876653879613</v>
      </c>
      <c r="K33" s="46">
        <f t="shared" ref="K33:M34" ca="true" si="1">K99</f>
        <v>11.378449301270001</v>
      </c>
      <c r="L33" s="47">
        <f t="shared" ca="true" si="1"/>
        <v>61.337955869218973</v>
      </c>
      <c r="M33" s="48">
        <f t="shared" ca="true" si="1"/>
        <v>3.147718175631411</v>
      </c>
      <c r="N33" s="45">
        <f ca="true">O99</f>
        <v>49.814419903265836</v>
      </c>
      <c r="O33" s="46">
        <f t="shared" ref="O33:Q34" ca="true" si="2">P99</f>
        <v>13.604935127019427</v>
      </c>
      <c r="P33" s="47">
        <f t="shared" ca="true" si="2"/>
        <v>34.564188861557312</v>
      </c>
      <c r="Q33" s="48">
        <f t="shared" ca="true" si="2"/>
        <v>2.0164561081574277</v>
      </c>
      <c r="R33" s="45">
        <f ca="true">T99</f>
        <v>71.161303659392786</v>
      </c>
      <c r="S33" s="46">
        <f t="shared" ref="S33:U34" ca="true" si="3">U99</f>
        <v>13.912268881253404</v>
      </c>
      <c r="T33" s="47">
        <f t="shared" ca="true" si="3"/>
        <v>7.3860805193278338</v>
      </c>
      <c r="U33" s="48">
        <f t="shared" ca="true" si="3"/>
        <v>7.5403469400259837</v>
      </c>
      <c r="V33" s="45">
        <f ca="true">Y99</f>
        <v>79.743107369304127</v>
      </c>
      <c r="W33" s="46">
        <f t="shared" ref="W33:Y34" ca="true" si="4">Z99</f>
        <v>13.271209453978102</v>
      </c>
      <c r="X33" s="47">
        <f t="shared" ca="true" si="4"/>
        <v>2.801723572294577</v>
      </c>
      <c r="Y33" s="48">
        <f t="shared" ca="true" si="4"/>
        <v>4.1839596044231939</v>
      </c>
    </row>
    <row r="34" x14ac:dyDescent="0.2">
      <c r="B34" s="2288"/>
      <c r="C34" s="2289"/>
      <c r="D34" s="2291"/>
      <c r="E34" s="34">
        <f>C100</f>
        <v>2020</v>
      </c>
      <c r="F34" s="50">
        <f ca="true">E100</f>
        <v>33.544712089841973</v>
      </c>
      <c r="G34" s="51">
        <f t="shared" ca="true" si="0"/>
        <v>25.450720137738323</v>
      </c>
      <c r="H34" s="52">
        <f t="shared" ca="true" si="0"/>
        <v>38.734003507073083</v>
      </c>
      <c r="I34" s="53">
        <f t="shared" ca="true" si="0"/>
        <v>2.2705642653466214</v>
      </c>
      <c r="J34" s="50">
        <f ca="true">J100</f>
        <v>47.849275438031007</v>
      </c>
      <c r="K34" s="51">
        <f t="shared" ca="true" si="1"/>
        <v>22.557728583130807</v>
      </c>
      <c r="L34" s="52">
        <f t="shared" ca="true" si="1"/>
        <v>27.274494878290426</v>
      </c>
      <c r="M34" s="53">
        <f t="shared" ca="true" si="1"/>
        <v>2.3185011005477634</v>
      </c>
      <c r="N34" s="50">
        <f ca="true">O100</f>
        <v>68.28172616393384</v>
      </c>
      <c r="O34" s="51">
        <f t="shared" ca="true" si="2"/>
        <v>18.648585221411402</v>
      </c>
      <c r="P34" s="52">
        <f t="shared" ca="true" si="2"/>
        <v>12.648023841008779</v>
      </c>
      <c r="Q34" s="53">
        <f t="shared" ca="true" si="2"/>
        <v>0.42166477364597199</v>
      </c>
      <c r="R34" s="50">
        <f ca="true">T100</f>
        <v>83.646779527677111</v>
      </c>
      <c r="S34" s="51">
        <f t="shared" ca="true" si="3"/>
        <v>16.353220472322874</v>
      </c>
      <c r="T34" s="52">
        <f t="shared" ca="true" si="3"/>
        <v>0</v>
      </c>
      <c r="U34" s="53">
        <f t="shared" ca="true" si="3"/>
        <v>0</v>
      </c>
      <c r="V34" s="50">
        <f ca="true">Y100</f>
        <v>85.732078773215036</v>
      </c>
      <c r="W34" s="51">
        <f t="shared" ca="true" si="4"/>
        <v>14.267921226784964</v>
      </c>
      <c r="X34" s="52">
        <f t="shared" ca="true" si="4"/>
        <v>0</v>
      </c>
      <c r="Y34" s="53">
        <f t="shared" ca="true" si="4"/>
        <v>0</v>
      </c>
    </row>
    <row r="35" x14ac:dyDescent="0.2">
      <c r="F35" s="36"/>
      <c r="H35" s="39"/>
    </row>
    <row r="36" x14ac:dyDescent="0.2">
      <c r="B36" s="2286" t="s">
        <v>6</v>
      </c>
      <c r="C36" s="2287"/>
      <c r="D36" s="2290" t="s">
        <v>25</v>
      </c>
      <c r="E36" s="33">
        <f>C199</f>
        <v>2000</v>
      </c>
      <c r="F36" s="45">
        <f ca="true">E199</f>
        <v>57.361429210255437</v>
      </c>
      <c r="G36" s="46">
        <f t="shared" ref="G36:I37" ca="true" si="5">F199</f>
        <v>17.176327211236867</v>
      </c>
      <c r="H36" s="47">
        <f t="shared" ca="true" si="5"/>
        <v>22.355238249346598</v>
      </c>
      <c r="I36" s="48">
        <f t="shared" ca="true" si="5"/>
        <v>3.1070053291610975</v>
      </c>
      <c r="J36" s="45">
        <f ca="true">J199</f>
        <v>69.902201321918369</v>
      </c>
      <c r="K36" s="46">
        <f t="shared" ref="K36:M37" ca="true" si="6">K199</f>
        <v>15.356570169964355</v>
      </c>
      <c r="L36" s="47">
        <f t="shared" ca="true" si="6"/>
        <v>6.9608540512149375</v>
      </c>
      <c r="M36" s="48">
        <f t="shared" ca="true" si="6"/>
        <v>7.7803744569023365</v>
      </c>
      <c r="N36" s="45">
        <f ca="true">O199</f>
        <v>74.510772023132319</v>
      </c>
      <c r="O36" s="46">
        <f t="shared" ref="O36:Q37" ca="true" si="7">P199</f>
        <v>14.641745239282811</v>
      </c>
      <c r="P36" s="47">
        <f t="shared" ca="true" si="7"/>
        <v>1.6671607577040959</v>
      </c>
      <c r="Q36" s="48">
        <f t="shared" ca="true" si="7"/>
        <v>9.1803219798807731</v>
      </c>
      <c r="R36" s="45">
        <f ca="true">T199</f>
        <v>78.381197955284605</v>
      </c>
      <c r="S36" s="46">
        <f t="shared" ref="S36:U37" ca="true" si="8">U199</f>
        <v>14.386607498848102</v>
      </c>
      <c r="T36" s="47">
        <f t="shared" ca="true" si="8"/>
        <v>3.250456713971289</v>
      </c>
      <c r="U36" s="48">
        <f t="shared" ca="true" si="8"/>
        <v>3.9817378318959982</v>
      </c>
      <c r="V36" s="45">
        <f ca="true">Y199</f>
        <v>83.158696609683631</v>
      </c>
      <c r="W36" s="46">
        <f t="shared" ref="W36:Y37" ca="true" si="9">Z199</f>
        <v>12.124034800813057</v>
      </c>
      <c r="X36" s="47">
        <f t="shared" ca="true" si="9"/>
        <v>1.1886492303323166</v>
      </c>
      <c r="Y36" s="48">
        <f t="shared" ca="true" si="9"/>
        <v>3.5286193591709889</v>
      </c>
    </row>
    <row r="37" x14ac:dyDescent="0.2">
      <c r="B37" s="2288"/>
      <c r="C37" s="2289"/>
      <c r="D37" s="2291"/>
      <c r="E37" s="34">
        <f>C200</f>
        <v>2020</v>
      </c>
      <c r="F37" s="50">
        <f ca="true">E200</f>
        <v>73.873654811505361</v>
      </c>
      <c r="G37" s="51">
        <f t="shared" ca="true" si="5"/>
        <v>22.120754046789351</v>
      </c>
      <c r="H37" s="52">
        <f t="shared" ca="true" si="5"/>
        <v>4.0055911417052812</v>
      </c>
      <c r="I37" s="53">
        <f t="shared" ca="true" si="5"/>
        <v>0</v>
      </c>
      <c r="J37" s="50">
        <f ca="true">J200</f>
        <v>81.988281204091223</v>
      </c>
      <c r="K37" s="51">
        <f t="shared" ca="true" si="6"/>
        <v>18.011718795908777</v>
      </c>
      <c r="L37" s="52">
        <f t="shared" ca="true" si="6"/>
        <v>0</v>
      </c>
      <c r="M37" s="53">
        <f t="shared" ca="true" si="6"/>
        <v>0</v>
      </c>
      <c r="N37" s="50">
        <f ca="true">O200</f>
        <v>83.576745010815898</v>
      </c>
      <c r="O37" s="51">
        <f t="shared" ca="true" si="7"/>
        <v>16.423254989184102</v>
      </c>
      <c r="P37" s="52">
        <f t="shared" ca="true" si="7"/>
        <v>0</v>
      </c>
      <c r="Q37" s="53">
        <f t="shared" ca="true" si="7"/>
        <v>0</v>
      </c>
      <c r="R37" s="50">
        <f ca="true">T200</f>
        <v>84.491810032133088</v>
      </c>
      <c r="S37" s="51">
        <f t="shared" ca="true" si="8"/>
        <v>15.50818996786691</v>
      </c>
      <c r="T37" s="52">
        <f t="shared" ca="true" si="8"/>
        <v>0</v>
      </c>
      <c r="U37" s="53">
        <f t="shared" ca="true" si="8"/>
        <v>0</v>
      </c>
      <c r="V37" s="50">
        <f ca="true">Y200</f>
        <v>87.275727068968735</v>
      </c>
      <c r="W37" s="51">
        <f t="shared" ca="true" si="9"/>
        <v>12.724272931031264</v>
      </c>
      <c r="X37" s="52">
        <f t="shared" ca="true" si="9"/>
        <v>0</v>
      </c>
      <c r="Y37" s="53">
        <f t="shared" ca="true" si="9"/>
        <v>0</v>
      </c>
    </row>
    <row r="38" x14ac:dyDescent="0.2">
      <c r="F38" s="36"/>
      <c r="G38" s="36"/>
      <c r="H38" s="39"/>
      <c r="I38" s="39"/>
    </row>
    <row r="39" x14ac:dyDescent="0.2">
      <c r="B39" s="2286" t="s">
        <v>7</v>
      </c>
      <c r="C39" s="2287"/>
      <c r="D39" s="2290" t="s">
        <v>25</v>
      </c>
      <c r="E39" s="33">
        <f>C299</f>
        <v>2000</v>
      </c>
      <c r="F39" s="45">
        <f ca="true">E299</f>
        <v>17.956340669115974</v>
      </c>
      <c r="G39" s="46">
        <f t="shared" ref="G39:I40" ca="true" si="10">F299</f>
        <v>15.057322790958919</v>
      </c>
      <c r="H39" s="47">
        <f t="shared" ca="true" si="10"/>
        <v>62.140000888411123</v>
      </c>
      <c r="I39" s="48">
        <f t="shared" ca="true" si="10"/>
        <v>4.8463356515139822</v>
      </c>
      <c r="J39" s="45">
        <f ca="true">J299</f>
        <v>19.518521193762982</v>
      </c>
      <c r="K39" s="46">
        <f t="shared" ref="K39:M40" ca="true" si="11">K299</f>
        <v>13.536433060880254</v>
      </c>
      <c r="L39" s="47">
        <f t="shared" ca="true" si="11"/>
        <v>63.420459614819571</v>
      </c>
      <c r="M39" s="48">
        <f t="shared" ca="true" si="11"/>
        <v>3.5245861305371964</v>
      </c>
      <c r="N39" s="45">
        <f ca="true">O299</f>
        <v>21.662777620774715</v>
      </c>
      <c r="O39" s="46">
        <f t="shared" ref="O39:Q40" ca="true" si="12">P299</f>
        <v>10.234083842673943</v>
      </c>
      <c r="P39" s="47">
        <f t="shared" ca="true" si="12"/>
        <v>64.177238242161735</v>
      </c>
      <c r="Q39" s="48">
        <f t="shared" ca="true" si="12"/>
        <v>3.9259002943896064</v>
      </c>
      <c r="R39" s="45">
        <f ca="true">T299</f>
        <v>38.039232031840676</v>
      </c>
      <c r="S39" s="46">
        <f t="shared" ref="S39:U40" ca="true" si="13">U299</f>
        <v>13.27365843424322</v>
      </c>
      <c r="T39" s="47">
        <f t="shared" ca="true" si="13"/>
        <v>47.045060644262996</v>
      </c>
      <c r="U39" s="48">
        <f t="shared" ca="true" si="13"/>
        <v>1.642048889653104</v>
      </c>
      <c r="V39" s="45">
        <f ca="true">Y299</f>
        <v>53.752204607704819</v>
      </c>
      <c r="W39" s="46">
        <f t="shared" ref="W39:Y40" ca="true" si="14">Z299</f>
        <v>12.212632188254126</v>
      </c>
      <c r="X39" s="47">
        <f t="shared" ca="true" si="14"/>
        <v>32.554390237066286</v>
      </c>
      <c r="Y39" s="48">
        <f t="shared" ca="true" si="14"/>
        <v>1.4807729669747687</v>
      </c>
    </row>
    <row r="40" x14ac:dyDescent="0.2">
      <c r="B40" s="2288"/>
      <c r="C40" s="2289"/>
      <c r="D40" s="2291"/>
      <c r="E40" s="34">
        <f>C300</f>
        <v>2020</v>
      </c>
      <c r="F40" s="50">
        <f ca="true">E300</f>
        <v>31.041415112679516</v>
      </c>
      <c r="G40" s="51">
        <f t="shared" ca="true" si="10"/>
        <v>26.029836248522059</v>
      </c>
      <c r="H40" s="52">
        <f t="shared" ca="true" si="10"/>
        <v>41.045104301311767</v>
      </c>
      <c r="I40" s="53">
        <f t="shared" ca="true" si="10"/>
        <v>1.8836443374866576</v>
      </c>
      <c r="J40" s="50">
        <f ca="true">J300</f>
        <v>35.354257318629948</v>
      </c>
      <c r="K40" s="51">
        <f t="shared" ca="true" si="11"/>
        <v>24.518790786450268</v>
      </c>
      <c r="L40" s="52">
        <f t="shared" ca="true" si="11"/>
        <v>36.476387345064047</v>
      </c>
      <c r="M40" s="53">
        <f t="shared" ca="true" si="11"/>
        <v>3.6505645498557353</v>
      </c>
      <c r="N40" s="50">
        <f ca="true">O300</f>
        <v>45.19554353914792</v>
      </c>
      <c r="O40" s="51">
        <f t="shared" ca="true" si="12"/>
        <v>21.35160088848842</v>
      </c>
      <c r="P40" s="52">
        <f t="shared" ca="true" si="12"/>
        <v>31.216825794807505</v>
      </c>
      <c r="Q40" s="53">
        <f t="shared" ca="true" si="12"/>
        <v>2.2360297775561548</v>
      </c>
      <c r="R40" s="50">
        <f ca="true">T300</f>
        <v>53.217006107995445</v>
      </c>
      <c r="S40" s="51">
        <f t="shared" ca="true" si="13"/>
        <v>18.56989019597685</v>
      </c>
      <c r="T40" s="52">
        <f t="shared" ca="true" si="13"/>
        <v>26.704934626839375</v>
      </c>
      <c r="U40" s="53">
        <f t="shared" ca="true" si="13"/>
        <v>1.5081690691883232</v>
      </c>
      <c r="V40" s="50">
        <f ca="true">Y300</f>
        <v>75.638203352725071</v>
      </c>
      <c r="W40" s="51">
        <f t="shared" ca="true" si="14"/>
        <v>17.185184564407479</v>
      </c>
      <c r="X40" s="52">
        <f t="shared" ca="true" si="14"/>
        <v>7.1766120828674502</v>
      </c>
      <c r="Y40" s="53">
        <f t="shared" ca="true" si="14"/>
        <v>0</v>
      </c>
    </row>
    <row r="97" s="40" customFormat="true" ht="16.5" customHeight="true" x14ac:dyDescent="0.2">
      <c r="A97" s="2301" t="s">
        <v>5</v>
      </c>
      <c r="B97" s="2301"/>
      <c r="C97" s="2301"/>
      <c r="D97" s="2298" t="s">
        <v>0</v>
      </c>
      <c r="E97" s="2299"/>
      <c r="F97" s="2299"/>
      <c r="G97" s="2299"/>
      <c r="H97" s="2300"/>
      <c r="I97" s="2298" t="s">
        <v>1</v>
      </c>
      <c r="J97" s="2299"/>
      <c r="K97" s="2299"/>
      <c r="L97" s="2299"/>
      <c r="M97" s="2300"/>
      <c r="N97" s="2298" t="s">
        <v>2</v>
      </c>
      <c r="O97" s="2299"/>
      <c r="P97" s="2299"/>
      <c r="Q97" s="2299"/>
      <c r="R97" s="2300"/>
      <c r="S97" s="2298" t="s">
        <v>3</v>
      </c>
      <c r="T97" s="2299"/>
      <c r="U97" s="2299"/>
      <c r="V97" s="2299"/>
      <c r="W97" s="2300"/>
      <c r="X97" s="2298" t="s">
        <v>4</v>
      </c>
      <c r="Y97" s="2299"/>
      <c r="Z97" s="2299"/>
      <c r="AA97" s="2299"/>
      <c r="AB97" s="2300"/>
    </row>
    <row r="98" s="44" customFormat="true" ht="22.5" customHeight="true" x14ac:dyDescent="0.2">
      <c r="A98" s="2302"/>
      <c r="B98" s="2302"/>
      <c r="C98" s="2302"/>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2306" t="s">
        <v>10</v>
      </c>
      <c r="B99" s="2307"/>
      <c r="C99" s="209">
        <v>2000</v>
      </c>
      <c r="D99" s="56">
        <f ca="true">IF((D101+H101)&gt;100,D101*100/(D101+H101),D101)</f>
        <v>36.920764629122004</v>
      </c>
      <c r="E99" s="57">
        <f ca="true">D99*AVERAGEIF(E105:E116,"&gt;0")/100</f>
        <v>20.993090021666511</v>
      </c>
      <c r="F99" s="58">
        <f ca="true">D99*(100-AVERAGEIF(E105:E116,"&gt;0"))/100</f>
        <v>15.927674607455492</v>
      </c>
      <c r="G99" s="59">
        <f ca="true">100-(E99+F99+H99)</f>
        <v>59.036826867675018</v>
      </c>
      <c r="H99" s="60">
        <f ca="true">IF((D101+H101)&gt;100,H101*100/(D101+H101),H101)</f>
        <v>4.042408503202978</v>
      </c>
      <c r="I99" s="56">
        <f ca="true">IF((I101+M101)&gt;100,I101*100/(I101+M101),I101)</f>
        <v>35.514325955149616</v>
      </c>
      <c r="J99" s="57">
        <f ca="true">I99*AVERAGEIF(J105:J116,"&gt;0")/100</f>
        <v>24.135876653879613</v>
      </c>
      <c r="K99" s="61">
        <f ca="true">I99*(100-AVERAGEIF(J105:J116,"&gt;0"))/100</f>
        <v>11.378449301270001</v>
      </c>
      <c r="L99" s="62">
        <f ca="true">100-(J99+K99+M99)</f>
        <v>61.337955869218973</v>
      </c>
      <c r="M99" s="63">
        <f ca="true">IF((I101+M101)&gt;100,M101*100/(I101+M101),M101)</f>
        <v>3.147718175631411</v>
      </c>
      <c r="N99" s="56">
        <f ca="true">IF((N101+R101)&gt;100,N101*100/(N101+R101),N101)</f>
        <v>63.41935503028526</v>
      </c>
      <c r="O99" s="57">
        <f ca="true">N99*AVERAGEIF(O105:O116,"&gt;0")/100</f>
        <v>49.814419903265836</v>
      </c>
      <c r="P99" s="61">
        <f ca="true">N99*(100-AVERAGEIF(O105:O116,"&gt;0"))/100</f>
        <v>13.604935127019427</v>
      </c>
      <c r="Q99" s="62">
        <f ca="true">100-(O99+P99+R99)</f>
        <v>34.564188861557312</v>
      </c>
      <c r="R99" s="63">
        <f ca="true">IF((N101+R101)&gt;100,R101*100/(N101+R101),R101)</f>
        <v>2.0164561081574277</v>
      </c>
      <c r="S99" s="56">
        <f ca="true">IF((S101+W101)&gt;100,S101*100/(S101+W101),S101)</f>
        <v>85.073572540646182</v>
      </c>
      <c r="T99" s="57">
        <f ca="true">S99*AVERAGEIF(T105:T116,"&gt;0")/100</f>
        <v>71.161303659392786</v>
      </c>
      <c r="U99" s="61">
        <f ca="true">S99*(100-AVERAGEIF(T105:T116,"&gt;0"))/100</f>
        <v>13.912268881253404</v>
      </c>
      <c r="V99" s="62">
        <f ca="true">100-(T99+U99+W99)</f>
        <v>7.3860805193278338</v>
      </c>
      <c r="W99" s="63">
        <f ca="true">IF((S101+W101)&gt;100,W101*100/(S101+W101),W101)</f>
        <v>7.5403469400259837</v>
      </c>
      <c r="X99" s="56">
        <f ca="true">IF((X101+AB101)&gt;100,X101*100/(X101+AB101),X101)</f>
        <v>93.014316823282229</v>
      </c>
      <c r="Y99" s="57">
        <f ca="true">X99*AVERAGEIF(Y105:Y116,"&gt;0")/100</f>
        <v>79.743107369304127</v>
      </c>
      <c r="Z99" s="61">
        <f ca="true">X99*(100-AVERAGEIF(Y105:Y116,"&gt;0"))/100</f>
        <v>13.271209453978102</v>
      </c>
      <c r="AA99" s="62">
        <f ca="true">100-(Y99+Z99+AB99)</f>
        <v>2.801723572294577</v>
      </c>
      <c r="AB99" s="63">
        <f ca="true">IF((X101+AB101)&gt;100,AB101*100/(X101+AB101),AB101)</f>
        <v>4.1839596044231939</v>
      </c>
    </row>
    <row r="100" s="64" customFormat="true" ht="15" customHeight="true" x14ac:dyDescent="0.2">
      <c r="A100" s="2308"/>
      <c r="B100" s="2309"/>
      <c r="C100" s="210">
        <v>2020</v>
      </c>
      <c r="D100" s="65">
        <f ca="true">IF((D102+H102)&gt;100,D102*100/(D102+H102),D102)</f>
        <v>58.995432227580295</v>
      </c>
      <c r="E100" s="66">
        <f ca="true">D100*AVERAGEIF(E105:E116,"&gt;0")/100</f>
        <v>33.544712089841973</v>
      </c>
      <c r="F100" s="67">
        <f ca="true">D100*(100-AVERAGEIF(E105:E116,"&gt;0"))/100</f>
        <v>25.450720137738323</v>
      </c>
      <c r="G100" s="68">
        <f ca="true">100-(E100+F100+H100)</f>
        <v>38.734003507073083</v>
      </c>
      <c r="H100" s="69">
        <f ca="true">IF((D102+H102)&gt;100,H102*100/(D102+H102),H102)</f>
        <v>2.2705642653466214</v>
      </c>
      <c r="I100" s="65">
        <f ca="true">IF((I102+M102)&gt;100,I102*100/(I102+M102),I102)</f>
        <v>70.407004021161811</v>
      </c>
      <c r="J100" s="66">
        <f ca="true">I100*AVERAGEIF(J105:J116,"&gt;0")/100</f>
        <v>47.849275438031007</v>
      </c>
      <c r="K100" s="67">
        <f ca="true">I100*(100-AVERAGEIF(J105:J116,"&gt;0"))/100</f>
        <v>22.557728583130807</v>
      </c>
      <c r="L100" s="68">
        <f ca="true">100-(J100+K100+M100)</f>
        <v>27.274494878290426</v>
      </c>
      <c r="M100" s="69">
        <f ca="true">IF((I102+M102)&gt;100,M102*100/(I102+M102),M102)</f>
        <v>2.3185011005477634</v>
      </c>
      <c r="N100" s="65">
        <f ca="true">IF((N102+R102)&gt;100,N102*100/(N102+R102),N102)</f>
        <v>86.930311385345249</v>
      </c>
      <c r="O100" s="66">
        <f ca="true">N100*AVERAGEIF(O105:O116,"&gt;0")/100</f>
        <v>68.28172616393384</v>
      </c>
      <c r="P100" s="67">
        <f ca="true">N100*(100-AVERAGEIF(O105:O116,"&gt;0"))/100</f>
        <v>18.648585221411402</v>
      </c>
      <c r="Q100" s="68">
        <f ca="true">100-(O100+P100+R100)</f>
        <v>12.648023841008779</v>
      </c>
      <c r="R100" s="69">
        <f ca="true">IF((N102+R102)&gt;100,R102*100/(N102+R102),R102)</f>
        <v>0.42166477364597199</v>
      </c>
      <c r="S100" s="65">
        <f ca="true">IF((S102+W102)&gt;100,S102*100/(S102+W102),S102)</f>
        <v>100</v>
      </c>
      <c r="T100" s="66">
        <f ca="true">S100*AVERAGEIF(T105:T116,"&gt;0")/100</f>
        <v>83.646779527677111</v>
      </c>
      <c r="U100" s="67">
        <f ca="true">S100*(100-AVERAGEIF(T105:T116,"&gt;0"))/100</f>
        <v>16.353220472322874</v>
      </c>
      <c r="V100" s="68">
        <f ca="true">100-(T100+U100+W100)</f>
        <v>0</v>
      </c>
      <c r="W100" s="69">
        <f ca="true">IF((S102+W102)&gt;100,W102*100/(S102+W102),W102)</f>
        <v>0</v>
      </c>
      <c r="X100" s="65">
        <f ca="true">IF((X102+AB102)&gt;100,X102*100/(X102+AB102),X102)</f>
        <v>100</v>
      </c>
      <c r="Y100" s="66">
        <f ca="true">X100*AVERAGEIF(Y105:Y116,"&gt;0")/100</f>
        <v>85.732078773215036</v>
      </c>
      <c r="Z100" s="67">
        <f ca="true">X100*(100-AVERAGEIF(Y105:Y116,"&gt;0"))/100</f>
        <v>14.267921226784964</v>
      </c>
      <c r="AA100" s="68">
        <f ca="true">100-(Y100+Z100+AB100)</f>
        <v>0</v>
      </c>
      <c r="AB100" s="69">
        <f ca="true">IF((X102+AB102)&gt;100,AB102*100/(X102+AB102),AB102)</f>
        <v>0</v>
      </c>
    </row>
    <row r="101" hidden="true" x14ac:dyDescent="0.2">
      <c r="A101" s="2310" t="s">
        <v>12</v>
      </c>
      <c r="B101" s="2311"/>
      <c r="C101" s="70">
        <f>MinRegYear(C99,C105:C116)</f>
        <v>2001</v>
      </c>
      <c r="D101" s="71">
        <f ca="true">IF(MAX(C105:C116)-MIN(C105:C116)&lt;5,AVERAGEIF(C105:C116,"&gt;0",D105:D116),
IF(FORECAST($C101,D$105:D$116,$C$105:$C$116)&lt;0,0,
IF(FORECAST($C101,D$105:D$116,$C$105:$C$116)&gt;100,100,
FORECAST($C101,D$105:D$116,$C$105:$C$116))))</f>
        <v>36.920764629122004</v>
      </c>
      <c r="E101" s="72"/>
      <c r="F101" s="73"/>
      <c r="G101" s="73"/>
      <c r="H101" s="74">
        <f ca="true">IF(MAX(C105:C116)-MIN(C105:C116)&lt;5,AVERAGEIF(C105:C116,"&gt;0",H105:H116),
IF(FORECAST($C101,H$105:H$116,$C$105:$C$116)&lt;0,0,
IF(FORECAST($C101,H$105:H$116,$C$105:$C$116)&gt;100,100,
FORECAST($C101,H$105:H$116,$C$105:$C$116))))</f>
        <v>4.042408503202978</v>
      </c>
      <c r="I101" s="71">
        <f ca="true">IF(MAX(C105:C116)-MIN(C105:C116)&lt;5,AVERAGEIF(C105:C116,"&gt;0",I105:I116),
IF(FORECAST($C101,I$105:I$116,$C$105:$C$116)&lt;0,0,
IF(FORECAST($C101,I$105:I$116,$C$105:$C$116)&gt;100,100,
FORECAST($C101,I$105:I$116,$C$105:$C$116))))</f>
        <v>35.514325955149616</v>
      </c>
      <c r="J101" s="72"/>
      <c r="K101" s="73"/>
      <c r="L101" s="73"/>
      <c r="M101" s="74">
        <f ca="true">IF(MAX(C105:C116)-MIN(C105:C116)&lt;5,AVERAGEIF(C105:C116,"&gt;0",M105:M116),
IF(FORECAST($C101,M$105:M$116,$C$105:$C$116)&lt;0,0,
IF(FORECAST($C101,M$105:M$116,$C$105:$C$116)&gt;100,100,
FORECAST($C101,M$105:M$116,$C$105:$C$116))))</f>
        <v>3.147718175631411</v>
      </c>
      <c r="N101" s="71">
        <f ca="true">IF(MAX(C105:C116)-MIN(C105:C116)&lt;5,AVERAGEIF(C105:C116,"&gt;0",N105:N116),
IF(FORECAST($C101,N$105:N$116,$C$105:$C$116)&lt;0,0,
IF(FORECAST($C101,N$105:N$116,$C$105:$C$116)&gt;100,100,
FORECAST($C101,N$105:N$116,$C$105:$C$116))))</f>
        <v>63.41935503028526</v>
      </c>
      <c r="O101" s="72"/>
      <c r="P101" s="73"/>
      <c r="Q101" s="73"/>
      <c r="R101" s="74">
        <f ca="true">IF(MAX(C105:C116)-MIN(C105:C116)&lt;5,AVERAGEIF(C105:C116,"&gt;0",R105:R116),
IF(FORECAST($C101,R$105:R$116,$C$105:$C$116)&lt;0,0,
IF(FORECAST($C101,R$105:R$116,$C$105:$C$116)&gt;100,100,
FORECAST($C101,R$105:R$116,$C$105:$C$116))))</f>
        <v>2.0164561081574277</v>
      </c>
      <c r="S101" s="71">
        <f ca="true">IF(MAX(C105:C116)-MIN(C105:C116)&lt;5,AVERAGEIF(C105:C116,"&gt;0",S105:S116),
IF(FORECAST($C101,S$105:S$116,$C$105:$C$116)&lt;0,0,
IF(FORECAST($C101,S$105:S$116,$C$105:$C$116)&gt;100,100,
FORECAST($C101,S$105:S$116,$C$105:$C$116))))</f>
        <v>85.073572540646182</v>
      </c>
      <c r="T101" s="72"/>
      <c r="U101" s="73"/>
      <c r="V101" s="73"/>
      <c r="W101" s="74">
        <f ca="true">IF(MAX(C105:C116)-MIN(C105:C116)&lt;5,AVERAGEIF(C105:C116,"&gt;0",W105:W116),
IF(FORECAST($C101,W$105:W$116,$C$105:$C$116)&lt;0,0,
IF(FORECAST($C101,W$105:W$116,$C$105:$C$116)&gt;100,100,
FORECAST($C101,W$105:W$116,$C$105:$C$116))))</f>
        <v>7.5403469400259837</v>
      </c>
      <c r="X101" s="71">
        <f ca="true">IF(MAX(C105:C116)-MIN(C105:C116)&lt;5,AVERAGEIF(C105:C116,"&gt;0",X105:X116),
IF(FORECAST($C101,X$105:X$116,$C$105:$C$116)&lt;0,0,
IF(FORECAST($C101,X$105:X$116,$C$105:$C$116)&gt;100,100,
FORECAST($C101,X$105:X$116,$C$105:$C$116))))</f>
        <v>93.014316823282229</v>
      </c>
      <c r="Y101" s="72"/>
      <c r="Z101" s="73"/>
      <c r="AA101" s="73"/>
      <c r="AB101" s="74">
        <f ca="true">IF(MAX(C105:C116)-MIN(C105:C116)&lt;5,AVERAGEIF(C105:C116,"&gt;0",AB105:AB116),
IF(FORECAST($C101,AB$105:AB$116,$C$105:$C$116)&lt;0,0,
IF(FORECAST($C101,AB$105:AB$116,$C$105:$C$116)&gt;100,100,
FORECAST($C101,AB$105:AB$116,$C$105:$C$116))))</f>
        <v>4.1839596044231939</v>
      </c>
    </row>
    <row r="102" hidden="true" x14ac:dyDescent="0.2">
      <c r="A102" s="2312"/>
      <c r="B102" s="2313"/>
      <c r="C102" s="49">
        <f>MaxRegYear(C100,C105:C116)</f>
        <v>2017</v>
      </c>
      <c r="D102" s="75">
        <f ca="true">IF(MAX(C105:C116)-MIN(C105:C116)&lt;5,AVERAGEIF(C105:C116,"&gt;0",D105:D116),
IF(FORECAST($C102,D$105:D$116,$C$105:$C$116)&lt;0,0,
IF(FORECAST($C102,D$105:D$116,$C$105:$C$116)&gt;100,100,
FORECAST($C102,D$105:D$116,$C$105:$C$116))))</f>
        <v>58.995432227580295</v>
      </c>
      <c r="E102" s="76"/>
      <c r="F102" s="77"/>
      <c r="G102" s="77"/>
      <c r="H102" s="78">
        <f ca="true">IF(MAX(C105:C116)-MIN(C105:C116)&lt;5,AVERAGEIF(C105:C116,"&gt;0",H105:H116),
IF(FORECAST($C102,H$105:H$116,$C$105:$C$116)&lt;0,0,
IF(FORECAST($C102,H$105:H$116,$C$105:$C$116)&gt;100,100,
FORECAST($C102,H$105:H$116,$C$105:$C$116))))</f>
        <v>2.2705642653466214</v>
      </c>
      <c r="I102" s="75">
        <f ca="true">IF(MAX(C105:C116)-MIN(C105:C116)&lt;5,AVERAGEIF(C105:C116,"&gt;0",I105:I116),
IF(FORECAST($C102,I$105:I$116,$C$105:$C$116)&lt;0,0,
IF(FORECAST($C102,I$105:I$116,$C$105:$C$116)&gt;100,100,
FORECAST($C102,I$105:I$116,$C$105:$C$116))))</f>
        <v>70.407004021161811</v>
      </c>
      <c r="J102" s="76"/>
      <c r="K102" s="77"/>
      <c r="L102" s="77"/>
      <c r="M102" s="78">
        <f ca="true">IF(MAX(C105:C116)-MIN(C105:C116)&lt;5,AVERAGEIF(C105:C116,"&gt;0",M105:M116),
IF(FORECAST($C102,M$105:M$116,$C$105:$C$116)&lt;0,0,
IF(FORECAST($C102,M$105:M$116,$C$105:$C$116)&gt;100,100,
FORECAST($C102,M$105:M$116,$C$105:$C$116))))</f>
        <v>2.3185011005477634</v>
      </c>
      <c r="N102" s="75">
        <f ca="true">IF(MAX(C105:C116)-MIN(C105:C116)&lt;5,AVERAGEIF(C105:C116,"&gt;0",N105:N116),
IF(FORECAST($C102,N$105:N$116,$C$105:$C$116)&lt;0,0,
IF(FORECAST($C102,N$105:N$116,$C$105:$C$116)&gt;100,100,
FORECAST($C102,N$105:N$116,$C$105:$C$116))))</f>
        <v>86.930311385345249</v>
      </c>
      <c r="O102" s="76"/>
      <c r="P102" s="77"/>
      <c r="Q102" s="77"/>
      <c r="R102" s="78">
        <f ca="true">IF(MAX(C105:C116)-MIN(C105:C116)&lt;5,AVERAGEIF(C105:C116,"&gt;0",R105:R116),
IF(FORECAST($C102,R$105:R$116,$C$105:$C$116)&lt;0,0,
IF(FORECAST($C102,R$105:R$116,$C$105:$C$116)&gt;100,100,
FORECAST($C102,R$105:R$116,$C$105:$C$116))))</f>
        <v>0.42166477364597199</v>
      </c>
      <c r="S102" s="75">
        <f ca="true">IF(MAX(C105:C116)-MIN(C105:C116)&lt;5,AVERAGEIF(C105:C116,"&gt;0",S105:S116),
IF(FORECAST($C102,S$105:S$116,$C$105:$C$116)&lt;0,0,
IF(FORECAST($C102,S$105:S$116,$C$105:$C$116)&gt;100,100,
FORECAST($C102,S$105:S$116,$C$105:$C$116))))</f>
        <v>100</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100</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2269" t="s">
        <v>537</v>
      </c>
      <c r="F104" s="219"/>
      <c r="G104" s="219"/>
      <c r="H104" s="85" t="s">
        <v>17</v>
      </c>
      <c r="I104" s="82" t="s">
        <v>14</v>
      </c>
      <c r="J104" s="2269" t="s">
        <v>537</v>
      </c>
      <c r="K104" s="219"/>
      <c r="L104" s="219"/>
      <c r="M104" s="85" t="s">
        <v>17</v>
      </c>
      <c r="N104" s="83" t="s">
        <v>14</v>
      </c>
      <c r="O104" s="2269" t="s">
        <v>537</v>
      </c>
      <c r="P104" s="219"/>
      <c r="Q104" s="219"/>
      <c r="R104" s="85" t="s">
        <v>17</v>
      </c>
      <c r="S104" s="83" t="s">
        <v>14</v>
      </c>
      <c r="T104" s="2269" t="s">
        <v>537</v>
      </c>
      <c r="U104" s="219"/>
      <c r="V104" s="219"/>
      <c r="W104" s="85" t="s">
        <v>17</v>
      </c>
      <c r="X104" s="83" t="s">
        <v>14</v>
      </c>
      <c r="Y104" s="2269" t="s">
        <v>537</v>
      </c>
      <c r="Z104" s="219"/>
      <c r="AA104" s="219"/>
      <c r="AB104" s="85" t="s">
        <v>17</v>
      </c>
      <c r="AD104" s="220"/>
    </row>
    <row r="105" x14ac:dyDescent="0.2">
      <c r="A105" s="87"/>
      <c r="B105" s="470" t="s">
        <v>168</v>
      </c>
      <c r="C105" s="471">
        <v>2003</v>
      </c>
      <c r="D105" s="1">
        <f t="shared" ref="D105:D116" ca="true" si="15">IF(ISERROR(INDIRECT(CONCATENATE($B105,"!C16"))),"",INDIRECT(CONCATENATE($B105,"!C16")))</f>
        <v>40.541101348469326</v>
      </c>
      <c r="E105" s="88">
        <f t="shared" ref="E105:E116" ca="true" si="16">IF(ISERROR(INDIRECT(CONCATENATE($B105,"!C23"))),"",INDIRECT(CONCATENATE($B105,"!C23")))</f>
        <v>67.436113220118543</v>
      </c>
      <c r="F105" s="89"/>
      <c r="G105" s="89"/>
      <c r="H105" s="90">
        <f t="shared" ref="H105:H116" ca="true" si="17">IF(ISERROR(INDIRECT(CONCATENATE($B105,"!C21"))),"",INDIRECT(CONCATENATE($B105,"!C21")))</f>
        <v>3.0543558118996761</v>
      </c>
      <c r="I105" s="1">
        <f t="shared" ref="I105:I116" ca="true" si="18">IF(ISERROR(INDIRECT(CONCATENATE($B105,"!D16"))),"",INDIRECT(CONCATENATE($B105,"!D16")))</f>
        <v>40.094797026914449</v>
      </c>
      <c r="J105" s="88">
        <f t="shared" ref="J105:J116" ca="true" si="19">IF(ISERROR(INDIRECT(CONCATENATE($B105,"!D23"))),"",INDIRECT(CONCATENATE($B105,"!D23")))</f>
        <v>65.172704451349986</v>
      </c>
      <c r="K105" s="89"/>
      <c r="L105" s="89"/>
      <c r="M105" s="90">
        <f t="shared" ref="M105:M116" ca="true" si="20">IF(ISERROR(INDIRECT(CONCATENATE($B105,"!D21"))),"",INDIRECT(CONCATENATE($B105,"!D21")))</f>
        <v>1.6417963290682371</v>
      </c>
      <c r="N105" s="1">
        <f t="shared" ref="N105:N116" ca="true" si="21">IF(ISERROR(INDIRECT(CONCATENATE($B105,"!E16"))),"",INDIRECT(CONCATENATE($B105,"!E16")))</f>
        <v>65.236506415988771</v>
      </c>
      <c r="O105" s="88">
        <f t="shared" ref="O105:O116" ca="true" si="22">IF(ISERROR(INDIRECT(CONCATENATE($B105,"!E23"))),"",INDIRECT(CONCATENATE($B105,"!E23")))</f>
        <v>66.900723040765158</v>
      </c>
      <c r="P105" s="89"/>
      <c r="Q105" s="89"/>
      <c r="R105" s="90">
        <f t="shared" ref="R105:R116" ca="true" si="23">IF(ISERROR(INDIRECT(CONCATENATE($B105,"!E21"))),"",INDIRECT(CONCATENATE($B105,"!E21")))</f>
        <v>2.4855013730852598</v>
      </c>
      <c r="S105" s="1">
        <f t="shared" ref="S105:S116" ca="true" si="24">IF(ISERROR(INDIRECT(CONCATENATE($B105,"!F16"))),"",INDIRECT(CONCATENATE($B105,"!F16")))</f>
        <v>84.060597491370615</v>
      </c>
      <c r="T105" s="88">
        <f t="shared" ref="T105:T116" ca="true" si="25">IF(ISERROR(INDIRECT(CONCATENATE($B105,"!F23"))),"",INDIRECT(CONCATENATE($B105,"!F23")))</f>
        <v>61.977266178636569</v>
      </c>
      <c r="U105" s="89"/>
      <c r="V105" s="89"/>
      <c r="W105" s="90">
        <f t="shared" ref="W105:W116" ca="true" si="26">IF(ISERROR(INDIRECT(CONCATENATE($B105,"!F21"))),"",INDIRECT(CONCATENATE($B105,"!F21")))</f>
        <v>8.9249692557878717</v>
      </c>
      <c r="X105" s="1">
        <f t="shared" ref="X105:X116" ca="true" si="27">IF(ISERROR(INDIRECT(CONCATENATE($B105,"!G16"))),"",INDIRECT(CONCATENATE($B105,"!G16")))</f>
        <v>91.999077963875138</v>
      </c>
      <c r="Y105" s="88">
        <f t="shared" ref="Y105:Y116" ca="true" si="28">IF(ISERROR(INDIRECT(CONCATENATE($B105,"!G23"))),"",INDIRECT(CONCATENATE($B105,"!G23")))</f>
        <v>57.442685333749722</v>
      </c>
      <c r="Z105" s="89"/>
      <c r="AA105" s="89"/>
      <c r="AB105" s="90">
        <f t="shared" ref="AB105:AB116" ca="true" si="29">IF(ISERROR(INDIRECT(CONCATENATE($B105,"!G221"))),"",INDIRECT(CONCATENATE($B105,"!G21")))</f>
        <v>5.080752932777421</v>
      </c>
    </row>
    <row r="106" x14ac:dyDescent="0.2">
      <c r="A106" s="87"/>
      <c r="B106" s="472" t="s">
        <v>146</v>
      </c>
      <c r="C106" s="473">
        <v>2007</v>
      </c>
      <c r="D106" s="2">
        <f t="shared" ca="true" si="15"/>
        <v>47.804302785431346</v>
      </c>
      <c r="E106" s="91">
        <f t="shared" ca="true" si="16"/>
        <v>46.905564806107996</v>
      </c>
      <c r="F106" s="89"/>
      <c r="G106" s="89"/>
      <c r="H106" s="92">
        <f t="shared" ca="true" si="17"/>
        <v>4.6470342962563471</v>
      </c>
      <c r="I106" s="2">
        <f t="shared" ca="true" si="18"/>
        <v>50.828901681988015</v>
      </c>
      <c r="J106" s="91">
        <f t="shared" ca="true" si="19"/>
        <v>60.086889760965398</v>
      </c>
      <c r="K106" s="89"/>
      <c r="L106" s="89"/>
      <c r="M106" s="92">
        <f t="shared" ca="true" si="20"/>
        <v>4.8240763020097956</v>
      </c>
      <c r="N106" s="2">
        <f t="shared" ca="true" si="21"/>
        <v>75.086215502881444</v>
      </c>
      <c r="O106" s="91">
        <f t="shared" ca="true" si="22"/>
        <v>79.094682530863437</v>
      </c>
      <c r="P106" s="89"/>
      <c r="Q106" s="89"/>
      <c r="R106" s="92">
        <f t="shared" ca="true" si="23"/>
        <v>0.39572871399299198</v>
      </c>
      <c r="S106" s="2">
        <f t="shared" ca="true" si="24"/>
        <v>95.76169574068561</v>
      </c>
      <c r="T106" s="91">
        <f t="shared" ca="true" si="25"/>
        <v>95.009094392696298</v>
      </c>
      <c r="U106" s="89"/>
      <c r="V106" s="89"/>
      <c r="W106" s="92">
        <f t="shared" ca="true" si="26"/>
        <v>0</v>
      </c>
      <c r="X106" s="2">
        <f t="shared" ca="true" si="27"/>
        <v>98.686545120170337</v>
      </c>
      <c r="Y106" s="91">
        <f t="shared" ca="true" si="28"/>
        <v>97.311593916270382</v>
      </c>
      <c r="Z106" s="89"/>
      <c r="AA106" s="89"/>
      <c r="AB106" s="92">
        <f t="shared" ca="true" si="29"/>
        <v>3.2676715482810557E-2</v>
      </c>
    </row>
    <row r="107" x14ac:dyDescent="0.2">
      <c r="A107" s="87"/>
      <c r="B107" s="472" t="s">
        <v>369</v>
      </c>
      <c r="C107" s="473">
        <v>2011</v>
      </c>
      <c r="D107" s="2">
        <f t="shared" ca="true" si="15"/>
        <v>42.923346455763252</v>
      </c>
      <c r="E107" s="91">
        <f t="shared" ca="true" si="16"/>
        <v>56.873362522253402</v>
      </c>
      <c r="F107" s="89"/>
      <c r="G107" s="89"/>
      <c r="H107" s="92">
        <f t="shared" ca="true" si="17"/>
        <v>2.6965875747574937</v>
      </c>
      <c r="I107" s="2">
        <f t="shared" ca="true" si="18"/>
        <v>52.2059479017013</v>
      </c>
      <c r="J107" s="91">
        <f t="shared" ca="true" si="19"/>
        <v>74.889230138902278</v>
      </c>
      <c r="K107" s="89"/>
      <c r="L107" s="89"/>
      <c r="M107" s="92">
        <f t="shared" ca="true" si="20"/>
        <v>2.8616375811677979</v>
      </c>
      <c r="N107" s="2">
        <f t="shared" ca="true" si="21"/>
        <v>75.778353549338178</v>
      </c>
      <c r="O107" s="91">
        <f t="shared" ca="true" si="22"/>
        <v>83.343516649695289</v>
      </c>
      <c r="P107" s="89"/>
      <c r="Q107" s="89"/>
      <c r="R107" s="92">
        <f t="shared" ca="true" si="23"/>
        <v>1.0598902663077636</v>
      </c>
      <c r="S107" s="2">
        <f t="shared" ca="true" si="24"/>
        <v>95.740461736125866</v>
      </c>
      <c r="T107" s="91">
        <f t="shared" ca="true" si="25"/>
        <v>86.858543198347178</v>
      </c>
      <c r="U107" s="89"/>
      <c r="V107" s="89"/>
      <c r="W107" s="92">
        <f t="shared" ca="true" si="26"/>
        <v>1.662264170903538E-2</v>
      </c>
      <c r="X107" s="2">
        <f t="shared" ca="true" si="27"/>
        <v>99.278876211200057</v>
      </c>
      <c r="Y107" s="91">
        <f t="shared" ca="true" si="28"/>
        <v>91.915031963358018</v>
      </c>
      <c r="Z107" s="89"/>
      <c r="AA107" s="89"/>
      <c r="AB107" s="92">
        <f t="shared" ca="true" si="29"/>
        <v>0</v>
      </c>
      <c r="AD107" s="93"/>
    </row>
    <row r="108" x14ac:dyDescent="0.2">
      <c r="A108" s="87"/>
      <c r="B108" s="472" t="s">
        <v>450</v>
      </c>
      <c r="C108" s="473">
        <v>2015</v>
      </c>
      <c r="D108" s="2">
        <f t="shared" ca="true" si="15"/>
        <v>60.563643123740796</v>
      </c>
      <c r="E108" s="91">
        <f t="shared" ca="true" si="16"/>
        <v>56.224344659786162</v>
      </c>
      <c r="F108" s="89"/>
      <c r="G108" s="89"/>
      <c r="H108" s="92">
        <f t="shared" ca="true" si="17"/>
        <v>2.227967854185656</v>
      </c>
      <c r="I108" s="2">
        <f t="shared" ca="true" si="18"/>
        <v>68.713013342020204</v>
      </c>
      <c r="J108" s="91">
        <f t="shared" ca="true" si="19"/>
        <v>71.695013364980213</v>
      </c>
      <c r="K108" s="89"/>
      <c r="L108" s="89"/>
      <c r="M108" s="92">
        <f t="shared" ca="true" si="20"/>
        <v>1.6049283401125307</v>
      </c>
      <c r="N108" s="2">
        <f t="shared" ca="true" si="21"/>
        <v>84.598257363053165</v>
      </c>
      <c r="O108" s="91">
        <f t="shared" ca="true" si="22"/>
        <v>84.851721183847701</v>
      </c>
      <c r="P108" s="89"/>
      <c r="Q108" s="89"/>
      <c r="R108" s="92">
        <f t="shared" ca="true" si="23"/>
        <v>0.93512141022078588</v>
      </c>
      <c r="S108" s="2">
        <f t="shared" ca="true" si="24"/>
        <v>97.87920427752475</v>
      </c>
      <c r="T108" s="91">
        <f t="shared" ca="true" si="25"/>
        <v>90.7422143410285</v>
      </c>
      <c r="U108" s="89"/>
      <c r="V108" s="89"/>
      <c r="W108" s="92">
        <f t="shared" ca="true" si="26"/>
        <v>0.1334515985123447</v>
      </c>
      <c r="X108" s="2">
        <f t="shared" ca="true" si="27"/>
        <v>98.736538744709335</v>
      </c>
      <c r="Y108" s="91">
        <f t="shared" ca="true" si="28"/>
        <v>96.259003879482037</v>
      </c>
      <c r="Z108" s="89"/>
      <c r="AA108" s="89"/>
      <c r="AB108" s="92">
        <f t="shared" ca="true" si="29"/>
        <v>0.42681402972812821</v>
      </c>
    </row>
    <row r="109" x14ac:dyDescent="0.2">
      <c r="A109" s="87"/>
      <c r="B109" s="472"/>
      <c r="C109" s="473"/>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72"/>
      <c r="C110" s="473"/>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72"/>
      <c r="C111" s="473"/>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72"/>
      <c r="C112" s="473"/>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72"/>
      <c r="C113" s="473"/>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72"/>
      <c r="C114" s="473"/>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72"/>
      <c r="C115" s="473"/>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74"/>
      <c r="C116" s="475"/>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279" t="str">
        <f>CONCATENATE("National use of drinking water sources, ",C99,"–",C100)</f>
        <v>National use of drinking water sources, 2000–2020</v>
      </c>
      <c r="C118" s="2280"/>
      <c r="D118" s="2280"/>
      <c r="E118" s="2280"/>
      <c r="F118" s="2280"/>
      <c r="G118" s="2280"/>
      <c r="H118" s="2280"/>
      <c r="I118" s="2280"/>
      <c r="J118" s="2280"/>
      <c r="K118" s="2280"/>
      <c r="L118" s="2280"/>
      <c r="N118" s="98"/>
      <c r="O118" s="98"/>
      <c r="P118" s="98"/>
      <c r="Q118" s="98"/>
      <c r="R118" s="98"/>
      <c r="S118" s="2303" t="s">
        <v>11</v>
      </c>
      <c r="T118" s="2304"/>
      <c r="U118" s="2304"/>
      <c r="V118" s="2304"/>
      <c r="W118" s="2305"/>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2301" t="s">
        <v>6</v>
      </c>
      <c r="B197" s="2301"/>
      <c r="C197" s="2301"/>
      <c r="D197" s="2298" t="s">
        <v>0</v>
      </c>
      <c r="E197" s="2299"/>
      <c r="F197" s="2299"/>
      <c r="G197" s="2299"/>
      <c r="H197" s="2300"/>
      <c r="I197" s="2298" t="s">
        <v>1</v>
      </c>
      <c r="J197" s="2299"/>
      <c r="K197" s="2299"/>
      <c r="L197" s="2299"/>
      <c r="M197" s="2300"/>
      <c r="N197" s="2298" t="s">
        <v>2</v>
      </c>
      <c r="O197" s="2299"/>
      <c r="P197" s="2299"/>
      <c r="Q197" s="2299"/>
      <c r="R197" s="2300"/>
      <c r="S197" s="2298" t="s">
        <v>3</v>
      </c>
      <c r="T197" s="2299"/>
      <c r="U197" s="2299"/>
      <c r="V197" s="2299"/>
      <c r="W197" s="2300"/>
      <c r="X197" s="2298" t="s">
        <v>4</v>
      </c>
      <c r="Y197" s="2299"/>
      <c r="Z197" s="2299"/>
      <c r="AA197" s="2299"/>
      <c r="AB197" s="2300"/>
    </row>
    <row r="198" s="44" customFormat="true" ht="22.5" customHeight="true" x14ac:dyDescent="0.2">
      <c r="A198" s="2314"/>
      <c r="B198" s="2314"/>
      <c r="C198" s="2314"/>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2306" t="s">
        <v>10</v>
      </c>
      <c r="B199" s="2307"/>
      <c r="C199" s="209">
        <v>2000</v>
      </c>
      <c r="D199" s="56">
        <f ca="true">IF((D201+H201)&gt;100,D201*100/(D201+H201),D201)</f>
        <v>74.537756421492304</v>
      </c>
      <c r="E199" s="57">
        <f ca="true">D199*AVERAGEIF(E205:E216,"&gt;0")/100</f>
        <v>57.361429210255437</v>
      </c>
      <c r="F199" s="58">
        <f ca="true">D199*(100-AVERAGEIF(E205:E216,"&gt;0"))/100</f>
        <v>17.176327211236867</v>
      </c>
      <c r="G199" s="59">
        <f ca="true">100-(E199+F199+H199)</f>
        <v>22.355238249346598</v>
      </c>
      <c r="H199" s="60">
        <f ca="true">IF((D201+H201)&gt;100,H201*100/(D201+H201),H201)</f>
        <v>3.1070053291610975</v>
      </c>
      <c r="I199" s="56">
        <f ca="true">IF((I201+M201)&gt;100,I201*100/(I201+M201),I201)</f>
        <v>85.258771491882726</v>
      </c>
      <c r="J199" s="57">
        <f ca="true">I199*AVERAGEIF(J205:J216,"&gt;0")/100</f>
        <v>69.902201321918369</v>
      </c>
      <c r="K199" s="61">
        <f ca="true">I199*(100-AVERAGEIF(J205:J216,"&gt;0"))/100</f>
        <v>15.356570169964355</v>
      </c>
      <c r="L199" s="62">
        <f ca="true">100-(J199+K199+M199)</f>
        <v>6.9608540512149375</v>
      </c>
      <c r="M199" s="63">
        <f ca="true">IF((I201+M201)&gt;100,M201*100/(I201+M201),M201)</f>
        <v>7.7803744569023365</v>
      </c>
      <c r="N199" s="56">
        <f ca="true">IF((N201+R201)&gt;100,N201*100/(N201+R201),N201)</f>
        <v>89.152517262415131</v>
      </c>
      <c r="O199" s="57">
        <f ca="true">N199*AVERAGEIF(O205:O216,"&gt;0")/100</f>
        <v>74.510772023132319</v>
      </c>
      <c r="P199" s="61">
        <f ca="true">N199*(100-AVERAGEIF(O205:O216,"&gt;0"))/100</f>
        <v>14.641745239282811</v>
      </c>
      <c r="Q199" s="62">
        <f ca="true">100-(O199+P199+R199)</f>
        <v>1.6671607577040959</v>
      </c>
      <c r="R199" s="63">
        <f ca="true">IF((N201+R201)&gt;100,R201*100/(N201+R201),R201)</f>
        <v>9.1803219798807731</v>
      </c>
      <c r="S199" s="56">
        <f ca="true">IF((S201+W201)&gt;100,S201*100/(S201+W201),S201)</f>
        <v>92.767805454132713</v>
      </c>
      <c r="T199" s="57">
        <f ca="true">S199*AVERAGEIF(T205:T216,"&gt;0")/100</f>
        <v>78.381197955284605</v>
      </c>
      <c r="U199" s="61">
        <f ca="true">S199*(100-AVERAGEIF(T205:T216,"&gt;0"))/100</f>
        <v>14.386607498848102</v>
      </c>
      <c r="V199" s="62">
        <f ca="true">100-(T199+U199+W199)</f>
        <v>3.250456713971289</v>
      </c>
      <c r="W199" s="63">
        <f ca="true">IF((S201+W201)&gt;100,W201*100/(S201+W201),W201)</f>
        <v>3.9817378318959982</v>
      </c>
      <c r="X199" s="56">
        <f ca="true">IF((X201+AB201)&gt;100,X201*100/(X201+AB201),X201)</f>
        <v>95.282731410496694</v>
      </c>
      <c r="Y199" s="57">
        <f ca="true">X199*AVERAGEIF(Y205:Y216,"&gt;0")/100</f>
        <v>83.158696609683631</v>
      </c>
      <c r="Z199" s="61">
        <f ca="true">X199*(100-AVERAGEIF(Y205:Y216,"&gt;0"))/100</f>
        <v>12.124034800813057</v>
      </c>
      <c r="AA199" s="62">
        <f ca="true">100-(Y199+Z199+AB199)</f>
        <v>1.1886492303323166</v>
      </c>
      <c r="AB199" s="63">
        <f ca="true">IF((X201+AB201)&gt;100,AB201*100/(X201+AB201),AB201)</f>
        <v>3.5286193591709889</v>
      </c>
    </row>
    <row r="200" s="64" customFormat="true" ht="15" customHeight="true" x14ac:dyDescent="0.2">
      <c r="A200" s="2308"/>
      <c r="B200" s="2309"/>
      <c r="C200" s="210">
        <v>2020</v>
      </c>
      <c r="D200" s="65">
        <f ca="true">IF((D202+H202)&gt;100,D202*100/(D202+H202),D202)</f>
        <v>95.994408858294719</v>
      </c>
      <c r="E200" s="66">
        <f ca="true">D200*AVERAGEIF(E205:E216,"&gt;0")/100</f>
        <v>73.873654811505361</v>
      </c>
      <c r="F200" s="67">
        <f ca="true">D200*(100-AVERAGEIF(E205:E216,"&gt;0"))/100</f>
        <v>22.120754046789351</v>
      </c>
      <c r="G200" s="68">
        <f ca="true">100-(E200+F200+H200)</f>
        <v>4.0055911417052812</v>
      </c>
      <c r="H200" s="69">
        <f ca="true">IF((D202+H202)&gt;100,H202*100/(D202+H202),H202)</f>
        <v>0</v>
      </c>
      <c r="I200" s="65">
        <f ca="true">IF((I202+M202)&gt;100,I202*100/(I202+M202),I202)</f>
        <v>100</v>
      </c>
      <c r="J200" s="66">
        <f ca="true">I200*AVERAGEIF(J205:J216,"&gt;0")/100</f>
        <v>81.988281204091223</v>
      </c>
      <c r="K200" s="67">
        <f ca="true">I200*(100-AVERAGEIF(J205:J216,"&gt;0"))/100</f>
        <v>18.011718795908777</v>
      </c>
      <c r="L200" s="68">
        <f ca="true">100-(J200+K200+M200)</f>
        <v>0</v>
      </c>
      <c r="M200" s="69">
        <f ca="true">IF((I202+M202)&gt;100,M202*100/(I202+M202),M202)</f>
        <v>0</v>
      </c>
      <c r="N200" s="65">
        <f ca="true">IF((N202+R202)&gt;100,N202*100/(N202+R202),N202)</f>
        <v>100</v>
      </c>
      <c r="O200" s="66">
        <f ca="true">N200*AVERAGEIF(O205:O216,"&gt;0")/100</f>
        <v>83.576745010815898</v>
      </c>
      <c r="P200" s="67">
        <f ca="true">N200*(100-AVERAGEIF(O205:O216,"&gt;0"))/100</f>
        <v>16.423254989184102</v>
      </c>
      <c r="Q200" s="68">
        <f ca="true">100-(O200+P200+R200)</f>
        <v>0</v>
      </c>
      <c r="R200" s="69">
        <f ca="true">IF((N202+R202)&gt;100,R202*100/(N202+R202),R202)</f>
        <v>0</v>
      </c>
      <c r="S200" s="65">
        <f ca="true">IF((S202+W202)&gt;100,S202*100/(S202+W202),S202)</f>
        <v>100</v>
      </c>
      <c r="T200" s="66">
        <f ca="true">S200*AVERAGEIF(T205:T216,"&gt;0")/100</f>
        <v>84.491810032133088</v>
      </c>
      <c r="U200" s="67">
        <f ca="true">S200*(100-AVERAGEIF(T205:T216,"&gt;0"))/100</f>
        <v>15.50818996786691</v>
      </c>
      <c r="V200" s="68">
        <f ca="true">100-(T200+U200+W200)</f>
        <v>0</v>
      </c>
      <c r="W200" s="69">
        <f ca="true">IF((S202+W202)&gt;100,W202*100/(S202+W202),W202)</f>
        <v>0</v>
      </c>
      <c r="X200" s="65">
        <f ca="true">IF((X202+AB202)&gt;100,X202*100/(X202+AB202),X202)</f>
        <v>100</v>
      </c>
      <c r="Y200" s="66">
        <f ca="true">X200*AVERAGEIF(Y205:Y216,"&gt;0")/100</f>
        <v>87.275727068968735</v>
      </c>
      <c r="Z200" s="67">
        <f ca="true">X200*(100-AVERAGEIF(Y205:Y216,"&gt;0"))/100</f>
        <v>12.724272931031264</v>
      </c>
      <c r="AA200" s="68">
        <f ca="true">100-(Y200+Z200+AB200)</f>
        <v>0</v>
      </c>
      <c r="AB200" s="69">
        <f ca="true">IF((X202+AB202)&gt;100,AB202*100/(X202+AB202),AB202)</f>
        <v>0</v>
      </c>
    </row>
    <row r="201" hidden="true" x14ac:dyDescent="0.2">
      <c r="A201" s="2310" t="s">
        <v>12</v>
      </c>
      <c r="B201" s="2311"/>
      <c r="C201" s="70">
        <f>MinRegYear(C199,C205:C216)</f>
        <v>2001</v>
      </c>
      <c r="D201" s="71">
        <f ca="true">IF(MAX(C205:C216)-MIN(C205:C216)&lt;5,AVERAGEIF(C205:C216,"&gt;0",D205:D216),
IF(FORECAST($C201,D$205:D$216,$C$205:$C$216)&lt;0,0,
IF(FORECAST($C201,D$205:D$216,$C$205:$C$216)&gt;100,100,
FORECAST($C201,D$205:D$216,$C$205:$C$216))))</f>
        <v>74.537756421492304</v>
      </c>
      <c r="E201" s="72"/>
      <c r="F201" s="73"/>
      <c r="G201" s="73"/>
      <c r="H201" s="74">
        <f ca="true">IF(MAX(C205:C216)-MIN(C205:C216)&lt;5,AVERAGEIF(C205:C216,"&gt;0",H205:H216),
IF(FORECAST($C201,H$205:H$216,$C$205:$C$216)&lt;0,0,
IF(FORECAST($C201,H$205:H$216,$C$205:$C$216)&gt;100,100,
FORECAST($C201,H$205:H$216,$C$205:$C$216))))</f>
        <v>3.1070053291610975</v>
      </c>
      <c r="I201" s="71">
        <f ca="true">IF(MAX(C205:C216)-MIN(C205:C216)&lt;5,AVERAGEIF(C205:C216,"&gt;0",I205:I216),
IF(FORECAST($C201,I$205:I$216,$C$205:$C$216)&lt;0,0,
IF(FORECAST($C201,I$205:I$216,$C$205:$C$216)&gt;100,100,
FORECAST($C201,I$205:I$216,$C$205:$C$216))))</f>
        <v>85.258771491882726</v>
      </c>
      <c r="J201" s="72"/>
      <c r="K201" s="73"/>
      <c r="L201" s="73"/>
      <c r="M201" s="74">
        <f ca="true">IF(MAX(C205:C216)-MIN(C205:C216)&lt;5,AVERAGEIF(C205:C216,"&gt;0",M205:M216),
IF(FORECAST($C201,M$205:M$216,$C$205:$C$216)&lt;0,0,
IF(FORECAST($C201,M$205:M$216,$C$205:$C$216)&gt;100,100,
FORECAST($C201,M$205:M$216,$C$205:$C$216))))</f>
        <v>7.7803744569023365</v>
      </c>
      <c r="N201" s="71">
        <f ca="true">IF(MAX(C205:C216)-MIN(C205:C216)&lt;5,AVERAGEIF(C205:C216,"&gt;0",N205:N216),
IF(FORECAST($C201,N$205:N$216,$C$205:$C$216)&lt;0,0,
IF(FORECAST($C201,N$205:N$216,$C$205:$C$216)&gt;100,100,
FORECAST($C201,N$205:N$216,$C$205:$C$216))))</f>
        <v>89.152517262415131</v>
      </c>
      <c r="O201" s="72"/>
      <c r="P201" s="73"/>
      <c r="Q201" s="73"/>
      <c r="R201" s="74">
        <f ca="true">IF(MAX(C205:C216)-MIN(C205:C216)&lt;5,AVERAGEIF(C205:C216,"&gt;0",R205:R216),
IF(FORECAST($C201,R$205:R$216,$C$205:$C$216)&lt;0,0,
IF(FORECAST($C201,R$205:R$216,$C$205:$C$216)&gt;100,100,
FORECAST($C201,R$205:R$216,$C$205:$C$216))))</f>
        <v>9.1803219798807731</v>
      </c>
      <c r="S201" s="71">
        <f ca="true">IF(MAX(C205:C216)-MIN(C205:C216)&lt;5,AVERAGEIF(C205:C216,"&gt;0",S205:S216),
IF(FORECAST($C201,S$205:S$216,$C$205:$C$216)&lt;0,0,
IF(FORECAST($C201,S$205:S$216,$C$205:$C$216)&gt;100,100,
FORECAST($C201,S$205:S$216,$C$205:$C$216))))</f>
        <v>92.767805454132713</v>
      </c>
      <c r="T201" s="72"/>
      <c r="U201" s="73"/>
      <c r="V201" s="73"/>
      <c r="W201" s="74">
        <f ca="true">IF(MAX(C205:C216)-MIN(C205:C216)&lt;5,AVERAGEIF(C205:C216,"&gt;0",W205:W216),
IF(FORECAST($C201,W$205:W$216,$C$205:$C$216)&lt;0,0,
IF(FORECAST($C201,W$205:W$216,$C$205:$C$216)&gt;100,100,
FORECAST($C201,W$205:W$216,$C$205:$C$216))))</f>
        <v>3.9817378318959982</v>
      </c>
      <c r="X201" s="71">
        <f ca="true">IF(MAX(C205:C216)-MIN(C205:C216)&lt;5,AVERAGEIF(C205:C216,"&gt;0",X205:X216),
IF(FORECAST($C201,X$205:X$216,$C$205:$C$216)&lt;0,0,
IF(FORECAST($C201,X$205:X$216,$C$205:$C$216)&gt;100,100,
FORECAST($C201,X$205:X$216,$C$205:$C$216))))</f>
        <v>95.282731410496694</v>
      </c>
      <c r="Y201" s="72"/>
      <c r="Z201" s="73"/>
      <c r="AA201" s="73"/>
      <c r="AB201" s="74">
        <f ca="true">IF(MAX(C205:C216)-MIN(C205:C216)&lt;5,AVERAGEIF(C205:C216,"&gt;0",AB205:AB216),
IF(FORECAST($C201,AB$205:AB$216,$C$205:$C$216)&lt;0,0,
IF(FORECAST($C201,AB$205:AB$216,$C$205:$C$216)&gt;100,100,
FORECAST($C201,AB$205:AB$216,$C$205:$C$216))))</f>
        <v>3.5286193591709889</v>
      </c>
    </row>
    <row r="202" hidden="true" x14ac:dyDescent="0.2">
      <c r="A202" s="2312"/>
      <c r="B202" s="2313"/>
      <c r="C202" s="49">
        <f>MaxRegYear(C200,C205:C216)</f>
        <v>2017</v>
      </c>
      <c r="D202" s="75">
        <f ca="true">IF(MAX(C205:C216)-MIN(C205:C216)&lt;5,AVERAGEIF(C205:C216,"&gt;0",D205:D216),
IF(FORECAST($C202,D$205:D$216,$C$205:$C$216)&lt;0,0,
IF(FORECAST($C202,D$205:D$216,$C$205:$C$216)&gt;100,100,
FORECAST($C202,D$205:D$216,$C$205:$C$216))))</f>
        <v>95.994408858294719</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100</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100</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100</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100</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2269" t="s">
        <v>537</v>
      </c>
      <c r="F204" s="219"/>
      <c r="G204" s="219"/>
      <c r="H204" s="85" t="s">
        <v>17</v>
      </c>
      <c r="I204" s="83" t="s">
        <v>14</v>
      </c>
      <c r="J204" s="2269" t="s">
        <v>537</v>
      </c>
      <c r="K204" s="219"/>
      <c r="L204" s="219"/>
      <c r="M204" s="85" t="s">
        <v>17</v>
      </c>
      <c r="N204" s="83" t="s">
        <v>14</v>
      </c>
      <c r="O204" s="2269" t="s">
        <v>537</v>
      </c>
      <c r="P204" s="219"/>
      <c r="Q204" s="219"/>
      <c r="R204" s="85" t="s">
        <v>17</v>
      </c>
      <c r="S204" s="83" t="s">
        <v>14</v>
      </c>
      <c r="T204" s="2269" t="s">
        <v>537</v>
      </c>
      <c r="U204" s="219"/>
      <c r="V204" s="219"/>
      <c r="W204" s="85" t="s">
        <v>17</v>
      </c>
      <c r="X204" s="83" t="s">
        <v>14</v>
      </c>
      <c r="Y204" s="2269" t="s">
        <v>537</v>
      </c>
      <c r="Z204" s="219"/>
      <c r="AA204" s="219"/>
      <c r="AB204" s="85" t="s">
        <v>17</v>
      </c>
      <c r="AD204" s="220"/>
    </row>
    <row r="205" x14ac:dyDescent="0.2">
      <c r="A205" s="87"/>
      <c r="B205" s="470" t="s">
        <v>168</v>
      </c>
      <c r="C205" s="471">
        <v>2003</v>
      </c>
      <c r="D205" s="1">
        <f t="shared" ref="D205:D216" ca="true" si="50">IF(ISERROR(INDIRECT(CONCATENATE($B205,"!H16"))),"",INDIRECT(CONCATENATE($B205,"!H16")))</f>
        <v>75.683683031111713</v>
      </c>
      <c r="E205" s="91">
        <f t="shared" ref="E205:E216" ca="true" si="51">IF(ISERROR(INDIRECT(CONCATENATE($B205,"!H23"))),"",INDIRECT(CONCATENATE($B205,"!H23")))</f>
        <v>68.365185818833595</v>
      </c>
      <c r="F205" s="89"/>
      <c r="G205" s="89"/>
      <c r="H205" s="90">
        <f t="shared" ref="H205:H216" ca="true" si="52">IF(ISERROR(INDIRECT(CONCATENATE($B205,"!H21"))),"",INDIRECT(CONCATENATE($B205,"!H21")))</f>
        <v>3.7984056213288597</v>
      </c>
      <c r="I205" s="1">
        <f t="shared" ref="I205:I216" ca="true" si="53">IF(ISERROR(INDIRECT(CONCATENATE($B205,"!I16"))),"",INDIRECT(CONCATENATE($B205,"!I16")))</f>
        <v>84.506570000341611</v>
      </c>
      <c r="J205" s="91">
        <f t="shared" ref="J205:J216" ca="true" si="54">IF(ISERROR(INDIRECT(CONCATENATE($B205,"!I23"))),"",INDIRECT(CONCATENATE($B205,"!I23")))</f>
        <v>59.647583738954509</v>
      </c>
      <c r="K205" s="89"/>
      <c r="L205" s="89"/>
      <c r="M205" s="90">
        <f t="shared" ref="M205:M216" ca="true" si="55">IF(ISERROR(INDIRECT(CONCATENATE($B205,"!I21"))),"",INDIRECT(CONCATENATE($B205,"!I21")))</f>
        <v>9.2638559371781923</v>
      </c>
      <c r="N205" s="1">
        <f t="shared" ref="N205:N216" ca="true" si="56">IF(ISERROR(INDIRECT(CONCATENATE($B205,"!J16"))),"",INDIRECT(CONCATENATE($B205,"!J16")))</f>
        <v>87.904379840974173</v>
      </c>
      <c r="O205" s="91">
        <f t="shared" ref="O205:O216" ca="true" si="57">IF(ISERROR(INDIRECT(CONCATENATE($B205,"!J23"))),"",INDIRECT(CONCATENATE($B205,"!J23")))</f>
        <v>60.002230318237217</v>
      </c>
      <c r="P205" s="89"/>
      <c r="Q205" s="89"/>
      <c r="R205" s="90">
        <f t="shared" ref="R205:R216" ca="true" si="58">IF(ISERROR(INDIRECT(CONCATENATE($B205,"!J21"))),"",INDIRECT(CONCATENATE($B205,"!J21")))</f>
        <v>10.899550320518554</v>
      </c>
      <c r="S205" s="1">
        <f t="shared" ref="S205:S216" ca="true" si="59">IF(ISERROR(INDIRECT(CONCATENATE($B205,"!K16"))),"",INDIRECT(CONCATENATE($B205,"!K16")))</f>
        <v>91.366495887207606</v>
      </c>
      <c r="T205" s="91">
        <f t="shared" ref="T205:T216" ca="true" si="60">IF(ISERROR(INDIRECT(CONCATENATE($B205,"!K23"))),"",INDIRECT(CONCATENATE($B205,"!K23")))</f>
        <v>56.346994528215625</v>
      </c>
      <c r="U205" s="89"/>
      <c r="V205" s="89"/>
      <c r="W205" s="90">
        <f t="shared" ref="W205:W216" ca="true" si="61">IF(ISERROR(INDIRECT(CONCATENATE($B205,"!K21"))),"",INDIRECT(CONCATENATE($B205,"!K21")))</f>
        <v>5.0101104277545261</v>
      </c>
      <c r="X205" s="1">
        <f t="shared" ref="X205:X216" ca="true" si="62">IF(ISERROR(INDIRECT(CONCATENATE($B205,"!L16"))),"",INDIRECT(CONCATENATE($B205,"!L16")))</f>
        <v>94.483882529005541</v>
      </c>
      <c r="Y205" s="91">
        <f t="shared" ref="Y205:Y216" ca="true" si="63">IF(ISERROR(INDIRECT(CONCATENATE($B205,"!L23"))),"",INDIRECT(CONCATENATE($B205,"!L23")))</f>
        <v>60.149163370024581</v>
      </c>
      <c r="Z205" s="89"/>
      <c r="AA205" s="89"/>
      <c r="AB205" s="90">
        <f t="shared" ref="AB205:AB216" ca="true" si="64">IF(ISERROR(INDIRECT(CONCATENATE($B205,"!L221"))),"",INDIRECT(CONCATENATE($B205,"!L21")))</f>
        <v>4.2021796780866456</v>
      </c>
    </row>
    <row r="206" x14ac:dyDescent="0.2">
      <c r="A206" s="87"/>
      <c r="B206" s="472" t="s">
        <v>146</v>
      </c>
      <c r="C206" s="473">
        <v>2007</v>
      </c>
      <c r="D206" s="2">
        <f t="shared" ca="true" si="50"/>
        <v>83.675308685208762</v>
      </c>
      <c r="E206" s="91">
        <f t="shared" ca="true" si="51"/>
        <v>81.383753484721865</v>
      </c>
      <c r="F206" s="89"/>
      <c r="G206" s="89"/>
      <c r="H206" s="92">
        <f t="shared" ca="true" si="52"/>
        <v>0</v>
      </c>
      <c r="I206" s="2">
        <f t="shared" ca="true" si="53"/>
        <v>95.592303735641764</v>
      </c>
      <c r="J206" s="91">
        <f t="shared" ca="true" si="54"/>
        <v>94.983110489308331</v>
      </c>
      <c r="K206" s="89"/>
      <c r="L206" s="89"/>
      <c r="M206" s="92">
        <f t="shared" ca="true" si="55"/>
        <v>0</v>
      </c>
      <c r="N206" s="2">
        <f t="shared" ca="true" si="56"/>
        <v>98.486689282857881</v>
      </c>
      <c r="O206" s="91">
        <f t="shared" ca="true" si="57"/>
        <v>97.337808475967279</v>
      </c>
      <c r="P206" s="89"/>
      <c r="Q206" s="89"/>
      <c r="R206" s="92">
        <f t="shared" ca="true" si="58"/>
        <v>0</v>
      </c>
      <c r="S206" s="2">
        <f t="shared" ca="true" si="59"/>
        <v>98.638463942397763</v>
      </c>
      <c r="T206" s="91">
        <f t="shared" ca="true" si="60"/>
        <v>97.446740303715842</v>
      </c>
      <c r="U206" s="89"/>
      <c r="V206" s="89"/>
      <c r="W206" s="92">
        <f t="shared" ca="true" si="61"/>
        <v>0</v>
      </c>
      <c r="X206" s="2">
        <f t="shared" ca="true" si="62"/>
        <v>99.48223473723526</v>
      </c>
      <c r="Y206" s="91">
        <f t="shared" ca="true" si="63"/>
        <v>97.096271411869751</v>
      </c>
      <c r="Z206" s="89"/>
      <c r="AA206" s="89"/>
      <c r="AB206" s="92">
        <f t="shared" ca="true" si="64"/>
        <v>0</v>
      </c>
    </row>
    <row r="207" x14ac:dyDescent="0.2">
      <c r="A207" s="87"/>
      <c r="B207" s="472" t="s">
        <v>369</v>
      </c>
      <c r="C207" s="473">
        <v>2011</v>
      </c>
      <c r="D207" s="2">
        <f t="shared" ca="true" si="50"/>
        <v>90.374013829606696</v>
      </c>
      <c r="E207" s="91">
        <f t="shared" ca="true" si="51"/>
        <v>74.740361377266979</v>
      </c>
      <c r="F207" s="89"/>
      <c r="G207" s="89"/>
      <c r="H207" s="92">
        <f t="shared" ca="true" si="52"/>
        <v>0</v>
      </c>
      <c r="I207" s="2">
        <f t="shared" ca="true" si="53"/>
        <v>98.11776528452539</v>
      </c>
      <c r="J207" s="91">
        <f t="shared" ca="true" si="54"/>
        <v>83.080870143888262</v>
      </c>
      <c r="K207" s="89"/>
      <c r="L207" s="89"/>
      <c r="M207" s="92">
        <f t="shared" ca="true" si="55"/>
        <v>0</v>
      </c>
      <c r="N207" s="2">
        <f t="shared" ca="true" si="56"/>
        <v>99.380638968767983</v>
      </c>
      <c r="O207" s="91">
        <f t="shared" ca="true" si="57"/>
        <v>86.758369408354369</v>
      </c>
      <c r="P207" s="89"/>
      <c r="Q207" s="89"/>
      <c r="R207" s="92">
        <f t="shared" ca="true" si="58"/>
        <v>0</v>
      </c>
      <c r="S207" s="2">
        <f t="shared" ca="true" si="59"/>
        <v>99.844371120105762</v>
      </c>
      <c r="T207" s="91">
        <f t="shared" ca="true" si="60"/>
        <v>89.176436897320926</v>
      </c>
      <c r="U207" s="89"/>
      <c r="V207" s="89"/>
      <c r="W207" s="92">
        <f t="shared" ca="true" si="61"/>
        <v>0</v>
      </c>
      <c r="X207" s="2">
        <f t="shared" ca="true" si="62"/>
        <v>99.984247932256139</v>
      </c>
      <c r="Y207" s="91">
        <f t="shared" ca="true" si="63"/>
        <v>94.326188520373037</v>
      </c>
      <c r="Z207" s="89"/>
      <c r="AA207" s="89"/>
      <c r="AB207" s="92">
        <f t="shared" ca="true" si="64"/>
        <v>0</v>
      </c>
      <c r="AD207" s="93"/>
    </row>
    <row r="208" x14ac:dyDescent="0.2">
      <c r="A208" s="87"/>
      <c r="B208" s="472" t="s">
        <v>450</v>
      </c>
      <c r="C208" s="473">
        <v>2015</v>
      </c>
      <c r="D208" s="2">
        <f t="shared" ca="true" si="50"/>
        <v>91.331325013647785</v>
      </c>
      <c r="E208" s="91">
        <f t="shared" ca="true" si="51"/>
        <v>83.335522410932271</v>
      </c>
      <c r="F208" s="89"/>
      <c r="G208" s="89"/>
      <c r="H208" s="92">
        <f t="shared" ca="true" si="52"/>
        <v>0.34754128276689333</v>
      </c>
      <c r="I208" s="2">
        <f t="shared" ca="true" si="53"/>
        <v>98.55496558192246</v>
      </c>
      <c r="J208" s="91">
        <f t="shared" ca="true" si="54"/>
        <v>90.241560444213803</v>
      </c>
      <c r="K208" s="89"/>
      <c r="L208" s="89"/>
      <c r="M208" s="92">
        <f t="shared" ca="true" si="55"/>
        <v>0.26829454199785474</v>
      </c>
      <c r="N208" s="2">
        <f t="shared" ca="true" si="56"/>
        <v>99.583564937535229</v>
      </c>
      <c r="O208" s="91">
        <f t="shared" ca="true" si="57"/>
        <v>90.208571840704735</v>
      </c>
      <c r="P208" s="89"/>
      <c r="Q208" s="89"/>
      <c r="R208" s="92">
        <f t="shared" ca="true" si="58"/>
        <v>0.24084512160006871</v>
      </c>
      <c r="S208" s="2">
        <f t="shared" ca="true" si="59"/>
        <v>97.923552514509055</v>
      </c>
      <c r="T208" s="91">
        <f t="shared" ca="true" si="60"/>
        <v>94.997068399279982</v>
      </c>
      <c r="U208" s="89"/>
      <c r="V208" s="89"/>
      <c r="W208" s="92">
        <f t="shared" ca="true" si="61"/>
        <v>0.79101723341487173</v>
      </c>
      <c r="X208" s="2">
        <f t="shared" ca="true" si="62"/>
        <v>99.413676478647844</v>
      </c>
      <c r="Y208" s="91">
        <f t="shared" ca="true" si="63"/>
        <v>97.531284973607598</v>
      </c>
      <c r="Z208" s="89"/>
      <c r="AA208" s="89"/>
      <c r="AB208" s="92">
        <f t="shared" ca="true" si="64"/>
        <v>0.12352390629327746</v>
      </c>
    </row>
    <row r="209" x14ac:dyDescent="0.2">
      <c r="A209" s="87"/>
      <c r="B209" s="472"/>
      <c r="C209" s="473"/>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72"/>
      <c r="C210" s="473"/>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72"/>
      <c r="C211" s="473"/>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72"/>
      <c r="C212" s="473"/>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72"/>
      <c r="C213" s="473"/>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72"/>
      <c r="C214" s="473"/>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72"/>
      <c r="C215" s="473"/>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74"/>
      <c r="C216" s="475"/>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2279" t="str">
        <f>CONCATENATE("Urban use of drinking water sources,  ",C199,"–",C200)</f>
        <v>Urban use of drinking water sources,  2000–2020</v>
      </c>
      <c r="C218" s="2280"/>
      <c r="D218" s="2280"/>
      <c r="E218" s="2280"/>
      <c r="F218" s="2280"/>
      <c r="G218" s="2280"/>
      <c r="H218" s="2280"/>
      <c r="I218" s="2280"/>
      <c r="J218" s="2280"/>
      <c r="K218" s="2280"/>
      <c r="L218" s="2280"/>
      <c r="N218" s="98"/>
      <c r="O218" s="98"/>
      <c r="P218" s="98"/>
      <c r="Q218" s="98"/>
      <c r="R218" s="98"/>
      <c r="S218" s="2303" t="s">
        <v>11</v>
      </c>
      <c r="T218" s="2304"/>
      <c r="U218" s="2304"/>
      <c r="V218" s="2304"/>
      <c r="W218" s="2305"/>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2301" t="s">
        <v>7</v>
      </c>
      <c r="B297" s="2301"/>
      <c r="C297" s="2301"/>
      <c r="D297" s="2298" t="s">
        <v>0</v>
      </c>
      <c r="E297" s="2299"/>
      <c r="F297" s="2299"/>
      <c r="G297" s="2299"/>
      <c r="H297" s="2300"/>
      <c r="I297" s="2298" t="s">
        <v>1</v>
      </c>
      <c r="J297" s="2299"/>
      <c r="K297" s="2299"/>
      <c r="L297" s="2299"/>
      <c r="M297" s="2300"/>
      <c r="N297" s="2298" t="s">
        <v>2</v>
      </c>
      <c r="O297" s="2299"/>
      <c r="P297" s="2299"/>
      <c r="Q297" s="2299"/>
      <c r="R297" s="2300"/>
      <c r="S297" s="2298" t="s">
        <v>3</v>
      </c>
      <c r="T297" s="2299"/>
      <c r="U297" s="2299"/>
      <c r="V297" s="2299"/>
      <c r="W297" s="2300"/>
      <c r="X297" s="2298" t="s">
        <v>4</v>
      </c>
      <c r="Y297" s="2299"/>
      <c r="Z297" s="2299"/>
      <c r="AA297" s="2299"/>
      <c r="AB297" s="2300"/>
    </row>
    <row r="298" s="44" customFormat="true" ht="22.5" customHeight="true" x14ac:dyDescent="0.2">
      <c r="A298" s="2302"/>
      <c r="B298" s="2302"/>
      <c r="C298" s="2302"/>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2306" t="s">
        <v>10</v>
      </c>
      <c r="B299" s="2307"/>
      <c r="C299" s="209">
        <v>2000</v>
      </c>
      <c r="D299" s="56">
        <f ca="true">IF((D301+H301)&gt;100,D301*100/(D301+H301),D301)</f>
        <v>33.013663460074895</v>
      </c>
      <c r="E299" s="57">
        <f ca="true">D299*AVERAGEIF(E305:E316,"&gt;0")/100</f>
        <v>17.956340669115974</v>
      </c>
      <c r="F299" s="58">
        <f ca="true">D299*(100-AVERAGEIF(E305:E316,"&gt;0"))/100</f>
        <v>15.057322790958919</v>
      </c>
      <c r="G299" s="59">
        <f ca="true">100-(E299+F299+H299)</f>
        <v>62.140000888411123</v>
      </c>
      <c r="H299" s="60">
        <f ca="true">IF((D301+H301)&gt;100,H301*100/(D301+H301),H301)</f>
        <v>4.8463356515139822</v>
      </c>
      <c r="I299" s="56">
        <f ca="true">IF((I301+M301)&gt;100,I301*100/(I301+M301),I301)</f>
        <v>33.054954254643235</v>
      </c>
      <c r="J299" s="57">
        <f ca="true">I299*AVERAGEIF(J305:J316,"&gt;0")/100</f>
        <v>19.518521193762982</v>
      </c>
      <c r="K299" s="61">
        <f ca="true">I299*(100-AVERAGEIF(J305:J316,"&gt;0"))/100</f>
        <v>13.536433060880254</v>
      </c>
      <c r="L299" s="62">
        <f ca="true">100-(J299+K299+M299)</f>
        <v>63.420459614819571</v>
      </c>
      <c r="M299" s="63">
        <f ca="true">IF((I301+M301)&gt;100,M301*100/(I301+M301),M301)</f>
        <v>3.5245861305371964</v>
      </c>
      <c r="N299" s="56">
        <f ca="true">IF((N301+R301)&gt;100,N301*100/(N301+R301),N301)</f>
        <v>31.896861463448658</v>
      </c>
      <c r="O299" s="57">
        <f ca="true">N299*AVERAGEIF(O305:O316,"&gt;0")/100</f>
        <v>21.662777620774715</v>
      </c>
      <c r="P299" s="61">
        <f ca="true">N299*(100-AVERAGEIF(O305:O316,"&gt;0"))/100</f>
        <v>10.234083842673943</v>
      </c>
      <c r="Q299" s="62">
        <f ca="true">100-(O299+P299+R299)</f>
        <v>64.177238242161735</v>
      </c>
      <c r="R299" s="63">
        <f ca="true">IF((N301+R301)&gt;100,R301*100/(N301+R301),R301)</f>
        <v>3.9259002943896064</v>
      </c>
      <c r="S299" s="56">
        <f ca="true">IF((S301+W301)&gt;100,S301*100/(S301+W301),S301)</f>
        <v>51.3128904660839</v>
      </c>
      <c r="T299" s="57">
        <f ca="true">S299*AVERAGEIF(T305:T316,"&gt;0")/100</f>
        <v>38.039232031840676</v>
      </c>
      <c r="U299" s="61">
        <f ca="true">S299*(100-AVERAGEIF(T305:T316,"&gt;0"))/100</f>
        <v>13.27365843424322</v>
      </c>
      <c r="V299" s="62">
        <f ca="true">100-(T299+U299+W299)</f>
        <v>47.045060644262996</v>
      </c>
      <c r="W299" s="63">
        <f ca="true">IF((S301+W301)&gt;100,W301*100/(S301+W301),W301)</f>
        <v>1.642048889653104</v>
      </c>
      <c r="X299" s="56">
        <f ca="true">IF((X301+AB301)&gt;100,X301*100/(X301+AB301),X301)</f>
        <v>65.964836795958945</v>
      </c>
      <c r="Y299" s="57">
        <f ca="true">X299*AVERAGEIF(Y305:Y316,"&gt;0")/100</f>
        <v>53.752204607704819</v>
      </c>
      <c r="Z299" s="61">
        <f ca="true">X299*(100-AVERAGEIF(Y305:Y316,"&gt;0"))/100</f>
        <v>12.212632188254126</v>
      </c>
      <c r="AA299" s="62">
        <f ca="true">100-(Y299+Z299+AB299)</f>
        <v>32.554390237066286</v>
      </c>
      <c r="AB299" s="63">
        <f ca="true">IF((X301+AB301)&gt;100,AB301*100/(X301+AB301),AB301)</f>
        <v>1.4807729669747687</v>
      </c>
    </row>
    <row r="300" s="64" customFormat="true" ht="15" customHeight="true" x14ac:dyDescent="0.2">
      <c r="A300" s="2308"/>
      <c r="B300" s="2309"/>
      <c r="C300" s="210">
        <v>2020</v>
      </c>
      <c r="D300" s="65">
        <f ca="true">IF((D302+H302)&gt;100,D302*100/(D302+H302),D302)</f>
        <v>57.071251361201575</v>
      </c>
      <c r="E300" s="66">
        <f ca="true">D300*AVERAGEIF(E305:E316,"&gt;0")/100</f>
        <v>31.041415112679516</v>
      </c>
      <c r="F300" s="67">
        <f ca="true">D300*(100-AVERAGEIF(E305:E316,"&gt;0"))/100</f>
        <v>26.029836248522059</v>
      </c>
      <c r="G300" s="68">
        <f ca="true">100-(E300+F300+H300)</f>
        <v>41.045104301311767</v>
      </c>
      <c r="H300" s="69">
        <f ca="true">IF((D302+H302)&gt;100,H302*100/(D302+H302),H302)</f>
        <v>1.8836443374866576</v>
      </c>
      <c r="I300" s="65">
        <f ca="true">IF((I302+M302)&gt;100,I302*100/(I302+M302),I302)</f>
        <v>59.873048105080215</v>
      </c>
      <c r="J300" s="66">
        <f ca="true">I300*AVERAGEIF(J305:J316,"&gt;0")/100</f>
        <v>35.354257318629948</v>
      </c>
      <c r="K300" s="67">
        <f ca="true">I300*(100-AVERAGEIF(J305:J316,"&gt;0"))/100</f>
        <v>24.518790786450268</v>
      </c>
      <c r="L300" s="68">
        <f ca="true">100-(J300+K300+M300)</f>
        <v>36.476387345064047</v>
      </c>
      <c r="M300" s="69">
        <f ca="true">IF((I302+M302)&gt;100,M302*100/(I302+M302),M302)</f>
        <v>3.6505645498557353</v>
      </c>
      <c r="N300" s="65">
        <f ca="true">IF((N302+R302)&gt;100,N302*100/(N302+R302),N302)</f>
        <v>66.54714442763634</v>
      </c>
      <c r="O300" s="66">
        <f ca="true">N300*AVERAGEIF(O305:O316,"&gt;0")/100</f>
        <v>45.19554353914792</v>
      </c>
      <c r="P300" s="67">
        <f ca="true">N300*(100-AVERAGEIF(O305:O316,"&gt;0"))/100</f>
        <v>21.35160088848842</v>
      </c>
      <c r="Q300" s="68">
        <f ca="true">100-(O300+P300+R300)</f>
        <v>31.216825794807505</v>
      </c>
      <c r="R300" s="69">
        <f ca="true">IF((N302+R302)&gt;100,R302*100/(N302+R302),R302)</f>
        <v>2.2360297775561548</v>
      </c>
      <c r="S300" s="65">
        <f ca="true">IF((S302+W302)&gt;100,S302*100/(S302+W302),S302)</f>
        <v>71.786896303972298</v>
      </c>
      <c r="T300" s="66">
        <f ca="true">S300*AVERAGEIF(T305:T316,"&gt;0")/100</f>
        <v>53.217006107995445</v>
      </c>
      <c r="U300" s="67">
        <f ca="true">S300*(100-AVERAGEIF(T305:T316,"&gt;0"))/100</f>
        <v>18.56989019597685</v>
      </c>
      <c r="V300" s="68">
        <f ca="true">100-(T300+U300+W300)</f>
        <v>26.704934626839375</v>
      </c>
      <c r="W300" s="69">
        <f ca="true">IF((S302+W302)&gt;100,W302*100/(S302+W302),W302)</f>
        <v>1.5081690691883232</v>
      </c>
      <c r="X300" s="65">
        <f ca="true">IF((X302+AB302)&gt;100,X302*100/(X302+AB302),X302)</f>
        <v>92.82338791713255</v>
      </c>
      <c r="Y300" s="66">
        <f ca="true">X300*AVERAGEIF(Y305:Y316,"&gt;0")/100</f>
        <v>75.638203352725071</v>
      </c>
      <c r="Z300" s="67">
        <f ca="true">X300*(100-AVERAGEIF(Y305:Y316,"&gt;0"))/100</f>
        <v>17.185184564407479</v>
      </c>
      <c r="AA300" s="68">
        <f ca="true">100-(Y300+Z300+AB300)</f>
        <v>7.1766120828674502</v>
      </c>
      <c r="AB300" s="69">
        <f ca="true">IF((X302+AB302)&gt;100,AB302*100/(X302+AB302),AB302)</f>
        <v>0</v>
      </c>
    </row>
    <row r="301" hidden="true" x14ac:dyDescent="0.2">
      <c r="A301" s="2310" t="s">
        <v>12</v>
      </c>
      <c r="B301" s="2311"/>
      <c r="C301" s="70">
        <f>MinRegYear(C299,C305:C316)</f>
        <v>2001</v>
      </c>
      <c r="D301" s="71">
        <f ca="true">IF(MAX(C305:C316)-MIN(C305:C316)&lt;5,AVERAGEIF(C305:C316,"&gt;0",D305:D316),
IF(FORECAST($C301,D$305:D$316,$C$305:$C$316)&lt;0,0,
IF(FORECAST($C301,D$305:D$316,$C$305:$C$316)&gt;100,100,
FORECAST($C301,D$305:D$316,$C$305:$C$316))))</f>
        <v>33.013663460074895</v>
      </c>
      <c r="E301" s="72"/>
      <c r="F301" s="73"/>
      <c r="G301" s="73"/>
      <c r="H301" s="74">
        <f ca="true">IF(MAX(C305:C316)-MIN(C305:C316)&lt;5,AVERAGEIF(C305:C316,"&gt;0",H305:H316),
IF(FORECAST($C301,H$305:H$316,$C$305:$C$316)&lt;0,0,
IF(FORECAST($C301,H$305:H$316,$C$305:$C$316)&gt;100,100,
FORECAST($C301,H$305:H$316,$C$305:$C$316))))</f>
        <v>4.8463356515139822</v>
      </c>
      <c r="I301" s="71">
        <f ca="true">IF(MAX(C305:C316)-MIN(C305:C316)&lt;5,AVERAGEIF(C305:C316,"&gt;0",I305:I316),
IF(FORECAST($C301,I$305:I$316,$C$305:$C$316)&lt;0,0,
IF(FORECAST($C301,I$305:I$316,$C$305:$C$316)&gt;100,100,
FORECAST($C301,I$305:I$316,$C$305:$C$316))))</f>
        <v>33.054954254643235</v>
      </c>
      <c r="J301" s="72"/>
      <c r="K301" s="73"/>
      <c r="L301" s="73"/>
      <c r="M301" s="74">
        <f ca="true">IF(MAX(C305:C316)-MIN(C305:C316)&lt;5,AVERAGEIF(C305:C316,"&gt;0",M305:M316),
IF(FORECAST($C301,M$305:M$316,$C$305:$C$316)&lt;0,0,
IF(FORECAST($C301,M$305:M$316,$C$305:$C$316)&gt;100,100,
FORECAST($C301,M$305:M$316,$C$305:$C$316))))</f>
        <v>3.5245861305371964</v>
      </c>
      <c r="N301" s="71">
        <f ca="true">IF(MAX(C305:C316)-MIN(C305:C316)&lt;5,AVERAGEIF(C305:C316,"&gt;0",N305:N316),
IF(FORECAST($C301,N$305:N$316,$C$305:$C$316)&lt;0,0,
IF(FORECAST($C301,N$305:N$316,$C$305:$C$316)&gt;100,100,
FORECAST($C301,N$305:N$316,$C$305:$C$316))))</f>
        <v>31.896861463448658</v>
      </c>
      <c r="O301" s="72"/>
      <c r="P301" s="73"/>
      <c r="Q301" s="73"/>
      <c r="R301" s="74">
        <f ca="true">IF(MAX(C305:C316)-MIN(C305:C316)&lt;5,AVERAGEIF(C305:C316,"&gt;0",R305:R316),
IF(FORECAST($C301,R$305:R$316,$C$305:$C$316)&lt;0,0,
IF(FORECAST($C301,R$305:R$316,$C$305:$C$316)&gt;100,100,
FORECAST($C301,R$305:R$316,$C$305:$C$316))))</f>
        <v>3.9259002943896064</v>
      </c>
      <c r="S301" s="71">
        <f ca="true">IF(MAX(C305:C316)-MIN(C305:C316)&lt;5,AVERAGEIF(C305:C316,"&gt;0",S305:S316),
IF(FORECAST($C301,S$305:S$316,$C$305:$C$316)&lt;0,0,
IF(FORECAST($C301,S$305:S$316,$C$305:$C$316)&gt;100,100,
FORECAST($C301,S$305:S$316,$C$305:$C$316))))</f>
        <v>51.3128904660839</v>
      </c>
      <c r="T301" s="72"/>
      <c r="U301" s="73"/>
      <c r="V301" s="73"/>
      <c r="W301" s="74">
        <f ca="true">IF(MAX(C305:C316)-MIN(C305:C316)&lt;5,AVERAGEIF(C305:C316,"&gt;0",W305:W316),
IF(FORECAST($C301,W$305:W$316,$C$305:$C$316)&lt;0,0,
IF(FORECAST($C301,W$305:W$316,$C$305:$C$316)&gt;100,100,
FORECAST($C301,W$305:W$316,$C$305:$C$316))))</f>
        <v>1.642048889653104</v>
      </c>
      <c r="X301" s="71">
        <f ca="true">IF(MAX(C305:C316)-MIN(C305:C316)&lt;5,AVERAGEIF(C305:C316,"&gt;0",X305:X316),
IF(FORECAST($C301,X$305:X$316,$C$305:$C$316)&lt;0,0,
IF(FORECAST($C301,X$305:X$316,$C$305:$C$316)&gt;100,100,
FORECAST($C301,X$305:X$316,$C$305:$C$316))))</f>
        <v>65.964836795958945</v>
      </c>
      <c r="Y301" s="72"/>
      <c r="Z301" s="73"/>
      <c r="AA301" s="73"/>
      <c r="AB301" s="74">
        <f ca="true">IF(MAX(C305:C316)-MIN(C305:C316)&lt;5,AVERAGEIF(C305:C316,"&gt;0",AB305:AB316),
IF(FORECAST($C301,AB$305:AB$316,$C$305:$C$316)&lt;0,0,
IF(FORECAST($C301,AB$305:AB$316,$C$305:$C$316)&gt;100,100,
FORECAST($C301,AB$305:AB$316,$C$305:$C$316))))</f>
        <v>1.4807729669747687</v>
      </c>
    </row>
    <row r="302" hidden="true" x14ac:dyDescent="0.2">
      <c r="A302" s="2312"/>
      <c r="B302" s="2313"/>
      <c r="C302" s="49">
        <f>MaxRegYear(C300,C305:C316)</f>
        <v>2017</v>
      </c>
      <c r="D302" s="75">
        <f ca="true">IF(MAX(C305:C316)-MIN(C305:C316)&lt;5,AVERAGEIF(C305:C316,"&gt;0",D305:D316),
IF(FORECAST($C302,D$305:D$316,$C$305:$C$316)&lt;0,0,
IF(FORECAST($C302,D$305:D$316,$C$305:$C$316)&gt;100,100,
FORECAST($C302,D$305:D$316,$C$305:$C$316))))</f>
        <v>57.071251361201575</v>
      </c>
      <c r="E302" s="76"/>
      <c r="F302" s="77"/>
      <c r="G302" s="77"/>
      <c r="H302" s="78">
        <f ca="true">IF(MAX(C305:C316)-MIN(C305:C316)&lt;5,AVERAGEIF(C305:C316,"&gt;0",H305:H316),
IF(FORECAST($C302,H$305:H$316,$C$305:$C$316)&lt;0,0,
IF(FORECAST($C302,H$305:H$316,$C$305:$C$316)&gt;100,100,
FORECAST($C302,H$305:H$316,$C$305:$C$316))))</f>
        <v>1.8836443374866576</v>
      </c>
      <c r="I302" s="75">
        <f ca="true">IF(MAX(C305:C316)-MIN(C305:C316)&lt;5,AVERAGEIF(C305:C316,"&gt;0",I305:I316),
IF(FORECAST($C302,I$305:I$316,$C$305:$C$316)&lt;0,0,
IF(FORECAST($C302,I$305:I$316,$C$305:$C$316)&gt;100,100,
FORECAST($C302,I$305:I$316,$C$305:$C$316))))</f>
        <v>59.873048105080215</v>
      </c>
      <c r="J302" s="76"/>
      <c r="K302" s="77"/>
      <c r="L302" s="77"/>
      <c r="M302" s="78">
        <f ca="true">IF(MAX(C305:C316)-MIN(C305:C316)&lt;5,AVERAGEIF(C305:C316,"&gt;0",M305:M316),
IF(FORECAST($C302,M$305:M$316,$C$305:$C$316)&lt;0,0,
IF(FORECAST($C302,M$305:M$316,$C$305:$C$316)&gt;100,100,
FORECAST($C302,M$305:M$316,$C$305:$C$316))))</f>
        <v>3.6505645498557353</v>
      </c>
      <c r="N302" s="75">
        <f ca="true">IF(MAX(C305:C316)-MIN(C305:C316)&lt;5,AVERAGEIF(C305:C316,"&gt;0",N305:N316),
IF(FORECAST($C302,N$305:N$316,$C$305:$C$316)&lt;0,0,
IF(FORECAST($C302,N$305:N$316,$C$305:$C$316)&gt;100,100,
FORECAST($C302,N$305:N$316,$C$305:$C$316))))</f>
        <v>66.54714442763634</v>
      </c>
      <c r="O302" s="76"/>
      <c r="P302" s="77"/>
      <c r="Q302" s="77"/>
      <c r="R302" s="78">
        <f ca="true">IF(MAX(C305:C316)-MIN(C305:C316)&lt;5,AVERAGEIF(C305:C316,"&gt;0",R305:R316),
IF(FORECAST($C302,R$305:R$316,$C$305:$C$316)&lt;0,0,
IF(FORECAST($C302,R$305:R$316,$C$305:$C$316)&gt;100,100,
FORECAST($C302,R$305:R$316,$C$305:$C$316))))</f>
        <v>2.2360297775561548</v>
      </c>
      <c r="S302" s="75">
        <f ca="true">IF(MAX(C305:C316)-MIN(C305:C316)&lt;5,AVERAGEIF(C305:C316,"&gt;0",S305:S316),
IF(FORECAST($C302,S$305:S$316,$C$305:$C$316)&lt;0,0,
IF(FORECAST($C302,S$305:S$316,$C$305:$C$316)&gt;100,100,
FORECAST($C302,S$305:S$316,$C$305:$C$316))))</f>
        <v>71.786896303972298</v>
      </c>
      <c r="T302" s="76"/>
      <c r="U302" s="77"/>
      <c r="V302" s="77"/>
      <c r="W302" s="78">
        <f ca="true">IF(MAX(C305:C316)-MIN(C305:C316)&lt;5,AVERAGEIF(C305:C316,"&gt;0",W305:W316),
IF(FORECAST($C302,W$305:W$316,$C$305:$C$316)&lt;0,0,
IF(FORECAST($C302,W$305:W$316,$C$305:$C$316)&gt;100,100,
FORECAST($C302,W$305:W$316,$C$305:$C$316))))</f>
        <v>1.5081690691883232</v>
      </c>
      <c r="X302" s="75">
        <f ca="true">IF(MAX(C305:C316)-MIN(C305:C316)&lt;5,AVERAGEIF(C305:C316,"&gt;0",X305:X316),
IF(FORECAST($C302,X$305:X$316,$C$305:$C$316)&lt;0,0,
IF(FORECAST($C302,X$305:X$316,$C$305:$C$316)&gt;100,100,
FORECAST($C302,X$305:X$316,$C$305:$C$316))))</f>
        <v>92.82338791713255</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2269" t="s">
        <v>537</v>
      </c>
      <c r="F304" s="219"/>
      <c r="G304" s="219"/>
      <c r="H304" s="85" t="s">
        <v>17</v>
      </c>
      <c r="I304" s="83" t="s">
        <v>14</v>
      </c>
      <c r="J304" s="2269" t="s">
        <v>537</v>
      </c>
      <c r="K304" s="219"/>
      <c r="L304" s="219"/>
      <c r="M304" s="85" t="s">
        <v>17</v>
      </c>
      <c r="N304" s="83" t="s">
        <v>14</v>
      </c>
      <c r="O304" s="2269" t="s">
        <v>537</v>
      </c>
      <c r="P304" s="219"/>
      <c r="Q304" s="219"/>
      <c r="R304" s="85" t="s">
        <v>17</v>
      </c>
      <c r="S304" s="83" t="s">
        <v>14</v>
      </c>
      <c r="T304" s="2269" t="s">
        <v>537</v>
      </c>
      <c r="U304" s="219"/>
      <c r="V304" s="219"/>
      <c r="W304" s="85" t="s">
        <v>17</v>
      </c>
      <c r="X304" s="83" t="s">
        <v>14</v>
      </c>
      <c r="Y304" s="2269" t="s">
        <v>537</v>
      </c>
      <c r="Z304" s="219"/>
      <c r="AA304" s="219"/>
      <c r="AB304" s="85" t="s">
        <v>17</v>
      </c>
      <c r="AD304" s="220"/>
    </row>
    <row r="305" x14ac:dyDescent="0.2">
      <c r="A305" s="87"/>
      <c r="B305" s="470" t="s">
        <v>168</v>
      </c>
      <c r="C305" s="471">
        <v>2003</v>
      </c>
      <c r="D305" s="1">
        <f t="shared" ref="D305:D316" ca="true" si="65">IF(ISERROR(INDIRECT(CONCATENATE($B305,"!M16"))),"",INDIRECT(CONCATENATE($B305,"!M16")))</f>
        <v>35.786147790264081</v>
      </c>
      <c r="E305" s="91">
        <f t="shared" ref="E305:E316" ca="true" si="66">IF(ISERROR(INDIRECT(CONCATENATE($B305,"!M23"))),"",INDIRECT(CONCATENATE($B305,"!M23")))</f>
        <v>67.753257930987971</v>
      </c>
      <c r="F305" s="89"/>
      <c r="G305" s="89"/>
      <c r="H305" s="90">
        <f t="shared" ref="H305:H316" ca="true" si="67">IF(ISERROR(INDIRECT(CONCATENATE($B305,"!M21"))),"",INDIRECT(CONCATENATE($B305,"!M21")))</f>
        <v>4.0588174052548593</v>
      </c>
      <c r="I305" s="1">
        <f t="shared" ref="I305:I316" ca="true" si="68">IF(ISERROR(INDIRECT(CONCATENATE($B305,"!N16"))),"",INDIRECT(CONCATENATE($B305,"!N16")))</f>
        <v>36.036791697918517</v>
      </c>
      <c r="J305" s="88">
        <f t="shared" ref="J305:J316" ca="true" si="69">IF(ISERROR(INDIRECT(CONCATENATE($B305,"!N23"))),"",INDIRECT(CONCATENATE($B305,"!N23")))</f>
        <v>66.539095686963918</v>
      </c>
      <c r="K305" s="89"/>
      <c r="L305" s="89"/>
      <c r="M305" s="90">
        <f t="shared" ref="M305:M316" ca="true" si="70">IF(ISERROR(INDIRECT(CONCATENATE($B305,"!N21"))),"",INDIRECT(CONCATENATE($B305,"!N21")))</f>
        <v>2.3012293227193155</v>
      </c>
      <c r="N305" s="1">
        <f t="shared" ref="N305:N316" ca="true" si="71">IF(ISERROR(INDIRECT(CONCATENATE($B305,"!O16"))),"",INDIRECT(CONCATENATE($B305,"!O16")))</f>
        <v>37.915154441821848</v>
      </c>
      <c r="O305" s="88">
        <f t="shared" ref="O305:O316" ca="true" si="72">IF(ISERROR(INDIRECT(CONCATENATE($B305,"!O23"))),"",INDIRECT(CONCATENATE($B305,"!O23")))</f>
        <v>69.165794112279769</v>
      </c>
      <c r="P305" s="89"/>
      <c r="Q305" s="89"/>
      <c r="R305" s="90">
        <f t="shared" ref="R305:R316" ca="true" si="73">IF(ISERROR(INDIRECT(CONCATENATE($B305,"!O21"))),"",INDIRECT(CONCATENATE($B305,"!O21")))</f>
        <v>1.4667896048202291</v>
      </c>
      <c r="S305" s="1">
        <f t="shared" ref="S305:S316" ca="true" si="74">IF(ISERROR(INDIRECT(CONCATENATE($B305,"!P16"))),"",INDIRECT(CONCATENATE($B305,"!P16")))</f>
        <v>55.019730680029767</v>
      </c>
      <c r="T305" s="88">
        <f t="shared" ref="T305:T316" ca="true" si="75">IF(ISERROR(INDIRECT(CONCATENATE($B305,"!P23"))),"",INDIRECT(CONCATENATE($B305,"!P23")))</f>
        <v>66.801870469722274</v>
      </c>
      <c r="U305" s="89"/>
      <c r="V305" s="89"/>
      <c r="W305" s="90">
        <f t="shared" ref="W305:W316" ca="true" si="76">IF(ISERROR(INDIRECT(CONCATENATE($B305,"!P21"))),"",INDIRECT(CONCATENATE($B305,"!P21")))</f>
        <v>1.7497290629897106</v>
      </c>
      <c r="X305" s="1">
        <f t="shared" ref="X305:X316" ca="true" si="77">IF(ISERROR(INDIRECT(CONCATENATE($B305,"!Q16"))),"",INDIRECT(CONCATENATE($B305,"!Q16")))</f>
        <v>65.207030722641989</v>
      </c>
      <c r="Y305" s="88">
        <f t="shared" ref="Y305:Y316" ca="true" si="78">IF(ISERROR(INDIRECT(CONCATENATE($B305,"!Q23"))),"",INDIRECT(CONCATENATE($B305,"!Q23")))</f>
        <v>62.139646415570951</v>
      </c>
      <c r="Z305" s="89"/>
      <c r="AA305" s="89"/>
      <c r="AB305" s="90">
        <f t="shared" ref="AB305:AB316" ca="true" si="79">IF(ISERROR(INDIRECT(CONCATENATE($B305,"!Q221"))),"",INDIRECT(CONCATENATE($B305,"!Q21")))</f>
        <v>1.8051187340499291</v>
      </c>
    </row>
    <row r="306" x14ac:dyDescent="0.2">
      <c r="A306" s="87"/>
      <c r="B306" s="472" t="s">
        <v>146</v>
      </c>
      <c r="C306" s="473">
        <v>2007</v>
      </c>
      <c r="D306" s="2">
        <f t="shared" ca="true" si="65"/>
        <v>46.404472636436886</v>
      </c>
      <c r="E306" s="91">
        <f t="shared" ca="true" si="66"/>
        <v>45.581265530127915</v>
      </c>
      <c r="F306" s="89"/>
      <c r="G306" s="89"/>
      <c r="H306" s="92">
        <f t="shared" ca="true" si="67"/>
        <v>4.3401803990405856</v>
      </c>
      <c r="I306" s="2">
        <f t="shared" ca="true" si="68"/>
        <v>48.070594332781816</v>
      </c>
      <c r="J306" s="91">
        <f t="shared" ca="true" si="69"/>
        <v>45.89091003536695</v>
      </c>
      <c r="K306" s="89"/>
      <c r="L306" s="89"/>
      <c r="M306" s="92">
        <f t="shared" ca="true" si="70"/>
        <v>5.4743885364524463</v>
      </c>
      <c r="N306" s="2">
        <f t="shared" ca="true" si="71"/>
        <v>44.9768579508344</v>
      </c>
      <c r="O306" s="91">
        <f t="shared" ca="true" si="72"/>
        <v>56.294030653155204</v>
      </c>
      <c r="P306" s="89"/>
      <c r="Q306" s="89"/>
      <c r="R306" s="92">
        <f t="shared" ca="true" si="73"/>
        <v>6.7397738103200044</v>
      </c>
      <c r="S306" s="2">
        <f t="shared" ca="true" si="74"/>
        <v>58.524477119706454</v>
      </c>
      <c r="T306" s="91">
        <f t="shared" ca="true" si="75"/>
        <v>68.324664016452303</v>
      </c>
      <c r="U306" s="89"/>
      <c r="V306" s="89"/>
      <c r="W306" s="92">
        <f t="shared" ca="true" si="76"/>
        <v>1.2529779074242835</v>
      </c>
      <c r="X306" s="2">
        <f t="shared" ca="true" si="77"/>
        <v>80.97592605516671</v>
      </c>
      <c r="Y306" s="91">
        <f t="shared" ca="true" si="78"/>
        <v>84.189226172095971</v>
      </c>
      <c r="Z306" s="89"/>
      <c r="AA306" s="89"/>
      <c r="AB306" s="92">
        <f t="shared" ca="true" si="79"/>
        <v>0.29617766987520527</v>
      </c>
    </row>
    <row r="307" x14ac:dyDescent="0.2">
      <c r="A307" s="87"/>
      <c r="B307" s="472" t="s">
        <v>369</v>
      </c>
      <c r="C307" s="473">
        <v>2011</v>
      </c>
      <c r="D307" s="2">
        <f t="shared" ca="true" si="65"/>
        <v>40.015370943754377</v>
      </c>
      <c r="E307" s="91">
        <f t="shared" ca="true" si="66"/>
        <v>49.143536244172324</v>
      </c>
      <c r="F307" s="89"/>
      <c r="G307" s="89"/>
      <c r="H307" s="92">
        <f t="shared" ca="true" si="67"/>
        <v>3.0364910956904589</v>
      </c>
      <c r="I307" s="2">
        <f t="shared" ca="true" si="68"/>
        <v>41.009826006805419</v>
      </c>
      <c r="J307" s="91">
        <f t="shared" ca="true" si="69"/>
        <v>68.806884430352156</v>
      </c>
      <c r="K307" s="89"/>
      <c r="L307" s="89"/>
      <c r="M307" s="92">
        <f t="shared" ca="true" si="70"/>
        <v>3.515513975967774</v>
      </c>
      <c r="N307" s="2">
        <f t="shared" ca="true" si="71"/>
        <v>48.319984740886376</v>
      </c>
      <c r="O307" s="91">
        <f t="shared" ca="true" si="72"/>
        <v>74.584862979244889</v>
      </c>
      <c r="P307" s="89"/>
      <c r="Q307" s="89"/>
      <c r="R307" s="92">
        <f t="shared" ca="true" si="73"/>
        <v>2.7182119267784621</v>
      </c>
      <c r="S307" s="2">
        <f t="shared" ca="true" si="74"/>
        <v>61.598706733306607</v>
      </c>
      <c r="T307" s="91">
        <f t="shared" ca="true" si="75"/>
        <v>84.877206790186932</v>
      </c>
      <c r="U307" s="89"/>
      <c r="V307" s="89"/>
      <c r="W307" s="92">
        <f t="shared" ca="true" si="76"/>
        <v>1.8628606482875443</v>
      </c>
      <c r="X307" s="2">
        <f t="shared" ca="true" si="77"/>
        <v>85.218540959550623</v>
      </c>
      <c r="Y307" s="91">
        <f t="shared" ca="true" si="78"/>
        <v>90.125149198174526</v>
      </c>
      <c r="Z307" s="89"/>
      <c r="AA307" s="89"/>
      <c r="AB307" s="92">
        <f t="shared" ca="true" si="79"/>
        <v>0.118458445025009</v>
      </c>
      <c r="AD307" s="93"/>
    </row>
    <row r="308" x14ac:dyDescent="0.2">
      <c r="A308" s="87"/>
      <c r="B308" s="472" t="s">
        <v>450</v>
      </c>
      <c r="C308" s="473">
        <v>2015</v>
      </c>
      <c r="D308" s="2">
        <f t="shared" ca="true" si="65"/>
        <v>57.963838272097277</v>
      </c>
      <c r="E308" s="91">
        <f t="shared" ca="true" si="66"/>
        <v>55.084473950893162</v>
      </c>
      <c r="F308" s="89"/>
      <c r="G308" s="89"/>
      <c r="H308" s="92">
        <f t="shared" ca="true" si="67"/>
        <v>2.0244710780154778</v>
      </c>
      <c r="I308" s="2">
        <f t="shared" ca="true" si="68"/>
        <v>60.738792681941604</v>
      </c>
      <c r="J308" s="91">
        <f t="shared" ca="true" si="69"/>
        <v>54.957914939460885</v>
      </c>
      <c r="K308" s="89"/>
      <c r="L308" s="89"/>
      <c r="M308" s="92">
        <f t="shared" ca="true" si="70"/>
        <v>3.0591695256463227</v>
      </c>
      <c r="N308" s="2">
        <f t="shared" ca="true" si="71"/>
        <v>65.676014648627984</v>
      </c>
      <c r="O308" s="91">
        <f t="shared" ca="true" si="72"/>
        <v>71.615615205170997</v>
      </c>
      <c r="P308" s="89"/>
      <c r="Q308" s="89"/>
      <c r="R308" s="92">
        <f t="shared" ca="true" si="73"/>
        <v>1.3990848019728723</v>
      </c>
      <c r="S308" s="2">
        <f t="shared" ca="true" si="74"/>
        <v>71.056659007069925</v>
      </c>
      <c r="T308" s="91">
        <f t="shared" ca="true" si="75"/>
        <v>76.523947468698267</v>
      </c>
      <c r="U308" s="89"/>
      <c r="V308" s="89"/>
      <c r="W308" s="92">
        <f t="shared" ca="true" si="76"/>
        <v>1.434868298981306</v>
      </c>
      <c r="X308" s="2">
        <f t="shared" ca="true" si="77"/>
        <v>86.174951688825331</v>
      </c>
      <c r="Y308" s="91">
        <f t="shared" ca="true" si="78"/>
        <v>89.490570627659167</v>
      </c>
      <c r="Z308" s="89"/>
      <c r="AA308" s="89"/>
      <c r="AB308" s="92">
        <f t="shared" ca="true" si="79"/>
        <v>0.5508023733221894</v>
      </c>
    </row>
    <row r="309" x14ac:dyDescent="0.2">
      <c r="A309" s="87"/>
      <c r="B309" s="472"/>
      <c r="C309" s="473"/>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72"/>
      <c r="C310" s="473"/>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72"/>
      <c r="C311" s="473"/>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72"/>
      <c r="C312" s="473"/>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72"/>
      <c r="C313" s="473"/>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72"/>
      <c r="C314" s="473"/>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72"/>
      <c r="C315" s="473"/>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74"/>
      <c r="C316" s="475"/>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2279" t="str">
        <f>CONCATENATE("Rural use of drinking water sources, ",C299,"–",C300)</f>
        <v>Rural use of drinking water sources, 2000–2020</v>
      </c>
      <c r="C318" s="2280"/>
      <c r="D318" s="2280"/>
      <c r="E318" s="2280"/>
      <c r="F318" s="2280"/>
      <c r="G318" s="2280"/>
      <c r="H318" s="2280"/>
      <c r="I318" s="2280"/>
      <c r="J318" s="2280"/>
      <c r="K318" s="2280"/>
      <c r="L318" s="2281"/>
      <c r="N318" s="98"/>
      <c r="O318" s="98"/>
      <c r="P318" s="98"/>
      <c r="Q318" s="98"/>
      <c r="R318" s="98"/>
      <c r="S318" s="2303" t="s">
        <v>11</v>
      </c>
      <c r="T318" s="2304"/>
      <c r="U318" s="2304"/>
      <c r="V318" s="2304"/>
      <c r="W318" s="2305"/>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1</xdr:col>
                <xdr:colOff>0</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1</xdr:col>
                <xdr:colOff>0</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1</xdr:col>
                <xdr:colOff>0</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1</xdr:col>
                <xdr:colOff>0</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1</xdr:col>
                <xdr:colOff>0</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1</xdr:col>
                <xdr:colOff>0</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1</xdr:col>
                <xdr:colOff>0</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1</xdr:col>
                <xdr:colOff>0</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1</xdr:col>
                <xdr:colOff>0</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1</xdr:col>
                <xdr:colOff>0</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1</xdr:col>
                <xdr:colOff>0</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1</xdr:col>
                <xdr:colOff>0</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1</xdr:col>
                <xdr:colOff>0</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1</xdr:col>
                <xdr:colOff>0</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1</xdr:col>
                <xdr:colOff>0</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1</xdr:col>
                <xdr:colOff>0</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1</xdr:col>
                <xdr:colOff>0</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1</xdr:col>
                <xdr:colOff>0</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2318" t="s">
        <v>123</v>
      </c>
      <c r="C4" s="2319"/>
      <c r="D4" s="2319"/>
      <c r="E4" s="2319"/>
      <c r="F4" s="2319"/>
      <c r="G4" s="2319"/>
      <c r="H4" s="2319"/>
      <c r="I4" s="2319"/>
      <c r="J4" s="2319"/>
      <c r="K4" s="2319"/>
      <c r="L4" s="2319"/>
      <c r="M4" s="2319"/>
      <c r="N4" s="2319"/>
      <c r="O4" s="2319"/>
      <c r="P4" s="2319"/>
      <c r="Q4" s="2319"/>
      <c r="R4" s="2319"/>
      <c r="S4" s="2319"/>
      <c r="T4" s="2319"/>
      <c r="U4" s="2319"/>
      <c r="V4" s="2319"/>
      <c r="W4" s="2319"/>
      <c r="X4" s="2319"/>
      <c r="Y4" s="2319"/>
    </row>
    <row r="5" ht="28.5" customHeight="true" x14ac:dyDescent="0.2">
      <c r="B5" s="2282" t="str">
        <f ca="true">IF(ISERROR(INDIRECT(CONCATENATE($B105,"!A2"))),"",INDIRECT(CONCATENATE($B105,"!A2")))</f>
        <v>Mauritania</v>
      </c>
      <c r="C5" s="2316"/>
      <c r="D5" s="2316"/>
      <c r="E5" s="2316"/>
      <c r="F5" s="2316"/>
      <c r="G5" s="2316"/>
      <c r="H5" s="2316"/>
      <c r="I5" s="2316"/>
      <c r="J5" s="2316"/>
      <c r="K5" s="2317"/>
      <c r="L5" s="2317"/>
      <c r="M5" s="2317"/>
      <c r="N5" s="2317"/>
      <c r="O5" s="2317"/>
      <c r="P5" s="2317"/>
      <c r="Q5" s="2317"/>
      <c r="R5" s="2317"/>
      <c r="S5" s="2317"/>
      <c r="T5" s="2317"/>
      <c r="U5" s="2317"/>
      <c r="V5" s="2317"/>
      <c r="W5" s="2317"/>
      <c r="X5" s="2317"/>
      <c r="Y5" s="2317"/>
    </row>
    <row r="6" x14ac:dyDescent="0.2">
      <c r="F6" s="36"/>
      <c r="G6" s="36"/>
      <c r="J6" s="37"/>
      <c r="K6" s="37"/>
      <c r="L6" s="37"/>
      <c r="M6" s="37"/>
      <c r="N6" s="37"/>
      <c r="O6" s="37"/>
      <c r="P6" s="37"/>
    </row>
    <row r="7" s="38" customFormat="true" ht="18" x14ac:dyDescent="0.25">
      <c r="B7" s="2279" t="str">
        <f>B118</f>
        <v>National use of sanitation facilities, 2000–2020</v>
      </c>
      <c r="C7" s="2320"/>
      <c r="D7" s="2320"/>
      <c r="E7" s="2320"/>
      <c r="F7" s="2320"/>
      <c r="G7" s="2320"/>
      <c r="H7" s="2320"/>
      <c r="I7" s="2320"/>
      <c r="J7" s="2279" t="str">
        <f>B218</f>
        <v>Urban use of sanitation facilities, 2000–2020</v>
      </c>
      <c r="K7" s="2320"/>
      <c r="L7" s="2320"/>
      <c r="M7" s="2320"/>
      <c r="N7" s="2320"/>
      <c r="O7" s="2320"/>
      <c r="P7" s="2320"/>
      <c r="Q7" s="2320"/>
      <c r="R7" s="2279" t="str">
        <f>B318</f>
        <v>Rural use of sanitation facilities, 2000–2020</v>
      </c>
      <c r="S7" s="2320"/>
      <c r="T7" s="2320"/>
      <c r="U7" s="2320"/>
      <c r="V7" s="2320"/>
      <c r="W7" s="2320"/>
      <c r="X7" s="2320"/>
      <c r="Y7" s="2320"/>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292" t="str">
        <f ca="true">IF(ISERROR(INDIRECT(CONCATENATE($B105,"!A2"))),"",INDIRECT(CONCATENATE($B105,"!A2")))</f>
        <v>Mauritania</v>
      </c>
      <c r="C31" s="2293"/>
      <c r="D31" s="2293"/>
      <c r="E31" s="2294"/>
      <c r="F31" s="2284" t="s">
        <v>0</v>
      </c>
      <c r="G31" s="2284"/>
      <c r="H31" s="2284"/>
      <c r="I31" s="2285"/>
      <c r="J31" s="2283" t="s">
        <v>1</v>
      </c>
      <c r="K31" s="2284"/>
      <c r="L31" s="2284"/>
      <c r="M31" s="2285"/>
      <c r="N31" s="2283" t="s">
        <v>2</v>
      </c>
      <c r="O31" s="2284"/>
      <c r="P31" s="2284"/>
      <c r="Q31" s="2285"/>
      <c r="R31" s="2283" t="s">
        <v>3</v>
      </c>
      <c r="S31" s="2284"/>
      <c r="T31" s="2284"/>
      <c r="U31" s="2285"/>
      <c r="V31" s="2283" t="s">
        <v>4</v>
      </c>
      <c r="W31" s="2284"/>
      <c r="X31" s="2284"/>
      <c r="Y31" s="2285"/>
    </row>
    <row r="32" s="44" customFormat="true" ht="22.5" customHeight="true" x14ac:dyDescent="0.2">
      <c r="B32" s="2295"/>
      <c r="C32" s="2296"/>
      <c r="D32" s="2296"/>
      <c r="E32" s="2297"/>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2286" t="s">
        <v>5</v>
      </c>
      <c r="C33" s="2287"/>
      <c r="D33" s="2290" t="s">
        <v>25</v>
      </c>
      <c r="E33" s="33">
        <f>C99</f>
        <v>2000</v>
      </c>
      <c r="F33" s="103">
        <f ca="true">E99</f>
        <v>3.0852140121146148</v>
      </c>
      <c r="G33" s="46">
        <f t="shared" ref="G33:I34" ca="true" si="0">F99</f>
        <v>1.3643731089418383</v>
      </c>
      <c r="H33" s="47">
        <f t="shared" ca="true" si="0"/>
        <v>19.326342602758899</v>
      </c>
      <c r="I33" s="48">
        <f t="shared" ca="true" si="0"/>
        <v>76.224070276184648</v>
      </c>
      <c r="J33" s="103">
        <f ca="true">J99</f>
        <v>3.3984630452615097</v>
      </c>
      <c r="K33" s="46">
        <f t="shared" ref="K33:M34" ca="true" si="1">K99</f>
        <v>1.7652088366950787</v>
      </c>
      <c r="L33" s="47">
        <f t="shared" ca="true" si="1"/>
        <v>29.116489429505862</v>
      </c>
      <c r="M33" s="48">
        <f t="shared" ca="true" si="1"/>
        <v>65.71983868853755</v>
      </c>
      <c r="N33" s="103">
        <f ca="true">O99</f>
        <v>15.262715033685238</v>
      </c>
      <c r="O33" s="46">
        <f t="shared" ref="O33:Q34" ca="true" si="2">P99</f>
        <v>7.9286024720154433</v>
      </c>
      <c r="P33" s="47">
        <f t="shared" ca="true" si="2"/>
        <v>37.606637703437855</v>
      </c>
      <c r="Q33" s="48">
        <f t="shared" ca="true" si="2"/>
        <v>39.202044790861464</v>
      </c>
      <c r="R33" s="103">
        <f ca="true">T99</f>
        <v>47.720609536517053</v>
      </c>
      <c r="S33" s="46">
        <f t="shared" ref="S33:U34" ca="true" si="3">U99</f>
        <v>15.678095252878144</v>
      </c>
      <c r="T33" s="47">
        <f t="shared" ca="true" si="3"/>
        <v>22.965222565668228</v>
      </c>
      <c r="U33" s="48">
        <f t="shared" ca="true" si="3"/>
        <v>13.636072644936576</v>
      </c>
      <c r="V33" s="103">
        <f ca="true">Y99</f>
        <v>76.434451747517329</v>
      </c>
      <c r="W33" s="46">
        <f t="shared" ref="W33:Y34" ca="true" si="4">Z99</f>
        <v>13.804976326076574</v>
      </c>
      <c r="X33" s="47">
        <f t="shared" ca="true" si="4"/>
        <v>7.4187426637265617</v>
      </c>
      <c r="Y33" s="48">
        <f t="shared" ca="true" si="4"/>
        <v>2.3418292626795392</v>
      </c>
    </row>
    <row r="34" x14ac:dyDescent="0.2">
      <c r="B34" s="2288"/>
      <c r="C34" s="2289"/>
      <c r="D34" s="2291"/>
      <c r="E34" s="34">
        <f>C100</f>
        <v>2020</v>
      </c>
      <c r="F34" s="104">
        <f ca="true">E100</f>
        <v>4.0003153600006156</v>
      </c>
      <c r="G34" s="51">
        <f t="shared" ca="true" si="0"/>
        <v>1.7690580566017049</v>
      </c>
      <c r="H34" s="52">
        <f t="shared" ca="true" si="0"/>
        <v>3.9328843004097962</v>
      </c>
      <c r="I34" s="53">
        <f t="shared" ca="true" si="0"/>
        <v>90.297742282987883</v>
      </c>
      <c r="J34" s="104">
        <f ca="true">J100</f>
        <v>12.30491913597697</v>
      </c>
      <c r="K34" s="51">
        <f t="shared" ca="true" si="1"/>
        <v>6.3913456478304944</v>
      </c>
      <c r="L34" s="52">
        <f t="shared" ca="true" si="1"/>
        <v>11.567525808011567</v>
      </c>
      <c r="M34" s="53">
        <f t="shared" ca="true" si="1"/>
        <v>69.736209408180969</v>
      </c>
      <c r="N34" s="104">
        <f ca="true">O100</f>
        <v>30.964225690907988</v>
      </c>
      <c r="O34" s="51">
        <f t="shared" ca="true" si="2"/>
        <v>16.08514840348818</v>
      </c>
      <c r="P34" s="52">
        <f t="shared" ca="true" si="2"/>
        <v>15.398806185459847</v>
      </c>
      <c r="Q34" s="53">
        <f t="shared" ca="true" si="2"/>
        <v>37.551819720143982</v>
      </c>
      <c r="R34" s="104">
        <f ca="true">T100</f>
        <v>57.191530217060269</v>
      </c>
      <c r="S34" s="51">
        <f t="shared" ca="true" si="3"/>
        <v>18.789664824268147</v>
      </c>
      <c r="T34" s="52">
        <f t="shared" ca="true" si="3"/>
        <v>15.617120929106477</v>
      </c>
      <c r="U34" s="53">
        <f t="shared" ca="true" si="3"/>
        <v>8.4016840295651036</v>
      </c>
      <c r="V34" s="104">
        <f ca="true">Y100</f>
        <v>78.461662033234418</v>
      </c>
      <c r="W34" s="51">
        <f t="shared" ca="true" si="4"/>
        <v>14.171114754003645</v>
      </c>
      <c r="X34" s="52">
        <f t="shared" ca="true" si="4"/>
        <v>7.3420866568196885</v>
      </c>
      <c r="Y34" s="53">
        <f t="shared" ca="true" si="4"/>
        <v>2.5136555942253835E-2</v>
      </c>
    </row>
    <row r="35" x14ac:dyDescent="0.2">
      <c r="F35" s="36"/>
      <c r="H35" s="39"/>
    </row>
    <row r="36" x14ac:dyDescent="0.2">
      <c r="B36" s="2286" t="s">
        <v>6</v>
      </c>
      <c r="C36" s="2287"/>
      <c r="D36" s="2290" t="s">
        <v>25</v>
      </c>
      <c r="E36" s="33">
        <f>C199</f>
        <v>2000</v>
      </c>
      <c r="F36" s="103">
        <f ca="true">E199</f>
        <v>15.086067185982877</v>
      </c>
      <c r="G36" s="46">
        <f t="shared" ref="G36:I37" ca="true" si="5">F199</f>
        <v>8.4335758776745635</v>
      </c>
      <c r="H36" s="47">
        <f t="shared" ca="true" si="5"/>
        <v>31.911558423104452</v>
      </c>
      <c r="I36" s="48">
        <f t="shared" ca="true" si="5"/>
        <v>44.568798513238107</v>
      </c>
      <c r="J36" s="103">
        <f ca="true">J199</f>
        <v>45.65389428616875</v>
      </c>
      <c r="K36" s="46">
        <f t="shared" ref="K36:M37" ca="true" si="6">K199</f>
        <v>17.183595722670745</v>
      </c>
      <c r="L36" s="47">
        <f t="shared" ca="true" si="6"/>
        <v>25.06348106818055</v>
      </c>
      <c r="M36" s="48">
        <f t="shared" ca="true" si="6"/>
        <v>12.099028922979954</v>
      </c>
      <c r="N36" s="103">
        <f ca="true">O199</f>
        <v>58.115220135281895</v>
      </c>
      <c r="O36" s="46">
        <f t="shared" ref="O36:Q37" ca="true" si="7">P199</f>
        <v>17.9504865552525</v>
      </c>
      <c r="P36" s="47">
        <f t="shared" ca="true" si="7"/>
        <v>17.490286365165673</v>
      </c>
      <c r="Q36" s="48">
        <f t="shared" ca="true" si="7"/>
        <v>6.4440069442999288</v>
      </c>
      <c r="R36" s="103">
        <f ca="true">T199</f>
        <v>69.229202706912858</v>
      </c>
      <c r="S36" s="46">
        <f t="shared" ref="S36:U37" ca="true" si="8">U199</f>
        <v>17.35486581403002</v>
      </c>
      <c r="T36" s="47">
        <f t="shared" ca="true" si="8"/>
        <v>10.070680553258001</v>
      </c>
      <c r="U36" s="48">
        <f t="shared" ca="true" si="8"/>
        <v>3.345250925799121</v>
      </c>
      <c r="V36" s="103">
        <f ca="true">Y199</f>
        <v>87.430869951233902</v>
      </c>
      <c r="W36" s="46">
        <f t="shared" ref="W36:Y37" ca="true" si="9">Z199</f>
        <v>8.3184665414656305</v>
      </c>
      <c r="X36" s="47">
        <f t="shared" ca="true" si="9"/>
        <v>3.9896868574703035</v>
      </c>
      <c r="Y36" s="48">
        <f t="shared" ca="true" si="9"/>
        <v>0.2609766498301731</v>
      </c>
    </row>
    <row r="37" x14ac:dyDescent="0.2">
      <c r="B37" s="2288"/>
      <c r="C37" s="2289"/>
      <c r="D37" s="2291"/>
      <c r="E37" s="34">
        <f>C200</f>
        <v>2020</v>
      </c>
      <c r="F37" s="104">
        <f ca="true">E200</f>
        <v>27.095018082286384</v>
      </c>
      <c r="G37" s="51">
        <f t="shared" ca="true" si="5"/>
        <v>15.146949041579454</v>
      </c>
      <c r="H37" s="52">
        <f t="shared" ca="true" si="5"/>
        <v>20.739271143604469</v>
      </c>
      <c r="I37" s="53">
        <f t="shared" ca="true" si="5"/>
        <v>37.018761732529697</v>
      </c>
      <c r="J37" s="104">
        <f ca="true">J200</f>
        <v>49.212212024169965</v>
      </c>
      <c r="K37" s="51">
        <f t="shared" ca="true" si="6"/>
        <v>18.522905203683525</v>
      </c>
      <c r="L37" s="52">
        <f t="shared" ca="true" si="6"/>
        <v>18.309598896766033</v>
      </c>
      <c r="M37" s="53">
        <f t="shared" ca="true" si="6"/>
        <v>13.955283875380474</v>
      </c>
      <c r="N37" s="104">
        <f ca="true">O200</f>
        <v>64.02846462927765</v>
      </c>
      <c r="O37" s="51">
        <f t="shared" ca="true" si="7"/>
        <v>19.776955000873173</v>
      </c>
      <c r="P37" s="52">
        <f t="shared" ca="true" si="7"/>
        <v>13.390497998107776</v>
      </c>
      <c r="Q37" s="53">
        <f t="shared" ca="true" si="7"/>
        <v>2.8040823717414014</v>
      </c>
      <c r="R37" s="104">
        <f ca="true">T200</f>
        <v>73.361543637648509</v>
      </c>
      <c r="S37" s="51">
        <f t="shared" ca="true" si="8"/>
        <v>18.390790243989983</v>
      </c>
      <c r="T37" s="52">
        <f t="shared" ca="true" si="8"/>
        <v>8.2476661183615079</v>
      </c>
      <c r="U37" s="53">
        <f t="shared" ca="true" si="8"/>
        <v>0</v>
      </c>
      <c r="V37" s="104">
        <f ca="true">Y200</f>
        <v>87.410797302034879</v>
      </c>
      <c r="W37" s="51">
        <f t="shared" ca="true" si="9"/>
        <v>8.316556762221138</v>
      </c>
      <c r="X37" s="52">
        <f t="shared" ca="true" si="9"/>
        <v>4.189373756607921</v>
      </c>
      <c r="Y37" s="53">
        <f t="shared" ca="true" si="9"/>
        <v>8.3272179136063329E-2</v>
      </c>
    </row>
    <row r="38" x14ac:dyDescent="0.2">
      <c r="F38" s="36"/>
      <c r="G38" s="36"/>
      <c r="H38" s="39"/>
      <c r="I38" s="39"/>
    </row>
    <row r="39" x14ac:dyDescent="0.2">
      <c r="B39" s="2286" t="s">
        <v>7</v>
      </c>
      <c r="C39" s="2287"/>
      <c r="D39" s="2290" t="s">
        <v>25</v>
      </c>
      <c r="E39" s="33">
        <f>C299</f>
        <v>2000</v>
      </c>
      <c r="F39" s="103">
        <f ca="true">E299</f>
        <v>2.6592532129209685</v>
      </c>
      <c r="G39" s="46">
        <f t="shared" ref="G39:I40" ca="true" si="10">F299</f>
        <v>1.0924010117054597</v>
      </c>
      <c r="H39" s="47">
        <f t="shared" ca="true" si="10"/>
        <v>17.24153522536065</v>
      </c>
      <c r="I39" s="48">
        <f t="shared" ca="true" si="10"/>
        <v>79.006810550012915</v>
      </c>
      <c r="J39" s="103">
        <f ca="true">J299</f>
        <v>3.4529316726434716</v>
      </c>
      <c r="K39" s="46">
        <f t="shared" ref="K39:M40" ca="true" si="11">K299</f>
        <v>1.3156786591901846</v>
      </c>
      <c r="L39" s="47">
        <f t="shared" ca="true" si="11"/>
        <v>17.622698556350315</v>
      </c>
      <c r="M39" s="48">
        <f t="shared" ca="true" si="11"/>
        <v>77.608691111816029</v>
      </c>
      <c r="N39" s="103">
        <f ca="true">O299</f>
        <v>3.1582161173367074</v>
      </c>
      <c r="O39" s="46">
        <f t="shared" ref="O39:Q40" ca="true" si="12">P299</f>
        <v>1.6765527717963942</v>
      </c>
      <c r="P39" s="47">
        <f t="shared" ca="true" si="12"/>
        <v>32.289463108061682</v>
      </c>
      <c r="Q39" s="48">
        <f t="shared" ca="true" si="12"/>
        <v>62.875768002805216</v>
      </c>
      <c r="R39" s="103">
        <f ca="true">T299</f>
        <v>8.4538978847653947</v>
      </c>
      <c r="S39" s="46">
        <f t="shared" ref="S39:U40" ca="true" si="13">U299</f>
        <v>5.0956821251356965</v>
      </c>
      <c r="T39" s="47">
        <f t="shared" ca="true" si="13"/>
        <v>35.774993330482971</v>
      </c>
      <c r="U39" s="48">
        <f t="shared" ca="true" si="13"/>
        <v>50.675426659615937</v>
      </c>
      <c r="V39" s="103">
        <f ca="true">Y299</f>
        <v>25.131288678349655</v>
      </c>
      <c r="W39" s="46">
        <f t="shared" ref="W39:Y40" ca="true" si="14">Z299</f>
        <v>10.16895858837389</v>
      </c>
      <c r="X39" s="47">
        <f t="shared" ca="true" si="14"/>
        <v>35.381738577885358</v>
      </c>
      <c r="Y39" s="48">
        <f t="shared" ca="true" si="14"/>
        <v>29.318014155391097</v>
      </c>
    </row>
    <row r="40" x14ac:dyDescent="0.2">
      <c r="B40" s="2288"/>
      <c r="C40" s="2289"/>
      <c r="D40" s="2291"/>
      <c r="E40" s="34">
        <f>C300</f>
        <v>2020</v>
      </c>
      <c r="F40" s="104">
        <f ca="true">E300</f>
        <v>2.872969277620149</v>
      </c>
      <c r="G40" s="51">
        <f t="shared" ca="true" si="10"/>
        <v>1.1801939470155403</v>
      </c>
      <c r="H40" s="52">
        <f t="shared" ca="true" si="10"/>
        <v>1.2055012712010011</v>
      </c>
      <c r="I40" s="53">
        <f t="shared" ca="true" si="10"/>
        <v>94.741335504163317</v>
      </c>
      <c r="J40" s="104">
        <f ca="true">J300</f>
        <v>5.2187776356527653</v>
      </c>
      <c r="K40" s="51">
        <f t="shared" ca="true" si="11"/>
        <v>1.9885230908814211</v>
      </c>
      <c r="L40" s="52">
        <f t="shared" ca="true" si="11"/>
        <v>8.7402353092929843</v>
      </c>
      <c r="M40" s="53">
        <f t="shared" ca="true" si="11"/>
        <v>84.05246396417283</v>
      </c>
      <c r="N40" s="104">
        <f ca="true">O300</f>
        <v>9.3415498955278924</v>
      </c>
      <c r="O40" s="51">
        <f t="shared" ca="true" si="12"/>
        <v>4.9590024204641443</v>
      </c>
      <c r="P40" s="52">
        <f t="shared" ca="true" si="12"/>
        <v>9.7898300400408971</v>
      </c>
      <c r="Q40" s="53">
        <f t="shared" ca="true" si="12"/>
        <v>75.909617643967067</v>
      </c>
      <c r="R40" s="104">
        <f ca="true">T300</f>
        <v>17.969375710443284</v>
      </c>
      <c r="S40" s="51">
        <f t="shared" ca="true" si="13"/>
        <v>10.831243511062883</v>
      </c>
      <c r="T40" s="52">
        <f t="shared" ca="true" si="13"/>
        <v>13.294468529235132</v>
      </c>
      <c r="U40" s="53">
        <f t="shared" ca="true" si="13"/>
        <v>57.9049122492587</v>
      </c>
      <c r="V40" s="104">
        <f ca="true">Y300</f>
        <v>46.086636748887649</v>
      </c>
      <c r="W40" s="51">
        <f t="shared" ca="true" si="14"/>
        <v>18.648192162967298</v>
      </c>
      <c r="X40" s="52">
        <f t="shared" ca="true" si="14"/>
        <v>12.253317653787008</v>
      </c>
      <c r="Y40" s="53">
        <f t="shared" ca="true" si="14"/>
        <v>23.011853434358045</v>
      </c>
    </row>
    <row r="97" s="40" customFormat="true" ht="16.5" customHeight="true" x14ac:dyDescent="0.2">
      <c r="A97" s="2301" t="s">
        <v>5</v>
      </c>
      <c r="B97" s="2301"/>
      <c r="C97" s="2301"/>
      <c r="D97" s="2298" t="s">
        <v>0</v>
      </c>
      <c r="E97" s="2299"/>
      <c r="F97" s="2299"/>
      <c r="G97" s="2299"/>
      <c r="H97" s="2300"/>
      <c r="I97" s="2298" t="s">
        <v>1</v>
      </c>
      <c r="J97" s="2299"/>
      <c r="K97" s="2299"/>
      <c r="L97" s="2299"/>
      <c r="M97" s="2300"/>
      <c r="N97" s="2298" t="s">
        <v>2</v>
      </c>
      <c r="O97" s="2299"/>
      <c r="P97" s="2299"/>
      <c r="Q97" s="2299"/>
      <c r="R97" s="2300"/>
      <c r="S97" s="2298" t="s">
        <v>3</v>
      </c>
      <c r="T97" s="2299"/>
      <c r="U97" s="2299"/>
      <c r="V97" s="2299"/>
      <c r="W97" s="2300"/>
      <c r="X97" s="2298" t="s">
        <v>4</v>
      </c>
      <c r="Y97" s="2299"/>
      <c r="Z97" s="2299"/>
      <c r="AA97" s="2299"/>
      <c r="AB97" s="2300"/>
    </row>
    <row r="98" s="44" customFormat="true" ht="22.5" customHeight="true" x14ac:dyDescent="0.2">
      <c r="A98" s="2302"/>
      <c r="B98" s="2302"/>
      <c r="C98" s="2302"/>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2306" t="s">
        <v>10</v>
      </c>
      <c r="B99" s="2307"/>
      <c r="C99" s="209">
        <v>2000</v>
      </c>
      <c r="D99" s="56">
        <f ca="true">IF((D101+H101)&gt;100,D101*100/(D101+H101),D101)</f>
        <v>4.449587121056453</v>
      </c>
      <c r="E99" s="105">
        <f ca="true">D99*AVERAGEIF(E105:E116,"&gt;0")/100</f>
        <v>3.0852140121146148</v>
      </c>
      <c r="F99" s="58">
        <f ca="true">D99*(100-AVERAGEIF(E105:E116,"&gt;0"))/100</f>
        <v>1.3643731089418383</v>
      </c>
      <c r="G99" s="59">
        <f ca="true">100-(E99+F99+H99)</f>
        <v>19.326342602758899</v>
      </c>
      <c r="H99" s="60">
        <f ca="true">IF((D101+H101)&gt;100,H101*100/(D101+H101),H101)</f>
        <v>76.224070276184648</v>
      </c>
      <c r="I99" s="56">
        <f ca="true">IF((I101+M101)&gt;100,I101*100/(I101+M101),I101)</f>
        <v>5.1636718819565885</v>
      </c>
      <c r="J99" s="105">
        <f ca="true">I99*AVERAGEIF(J105:J116,"&gt;0")/100</f>
        <v>3.3984630452615097</v>
      </c>
      <c r="K99" s="61">
        <f ca="true">I99*(100-AVERAGEIF(J105:J116,"&gt;0"))/100</f>
        <v>1.7652088366950787</v>
      </c>
      <c r="L99" s="62">
        <f ca="true">100-(J99+K99+M99)</f>
        <v>29.116489429505862</v>
      </c>
      <c r="M99" s="63">
        <f ca="true">IF((I101+M101)&gt;100,M101*100/(I101+M101),M101)</f>
        <v>65.71983868853755</v>
      </c>
      <c r="N99" s="56">
        <f ca="true">IF((N101+R101)&gt;100,N101*100/(N101+R101),N101)</f>
        <v>23.191317505700681</v>
      </c>
      <c r="O99" s="105">
        <f ca="true">N99*AVERAGEIF(O105:O116,"&gt;0")/100</f>
        <v>15.262715033685238</v>
      </c>
      <c r="P99" s="61">
        <f ca="true">N99*(100-AVERAGEIF(O105:O116,"&gt;0"))/100</f>
        <v>7.9286024720154433</v>
      </c>
      <c r="Q99" s="62">
        <f ca="true">100-(O99+P99+R99)</f>
        <v>37.606637703437855</v>
      </c>
      <c r="R99" s="63">
        <f ca="true">IF((N101+R101)&gt;100,R101*100/(N101+R101),R101)</f>
        <v>39.202044790861464</v>
      </c>
      <c r="S99" s="56">
        <f ca="true">IF((S101+W101)&gt;100,S101*100/(S101+W101),S101)</f>
        <v>63.398704789395197</v>
      </c>
      <c r="T99" s="105">
        <f ca="true">S99*AVERAGEIF(T105:T116,"&gt;0")/100</f>
        <v>47.720609536517053</v>
      </c>
      <c r="U99" s="61">
        <f ca="true">S99*(100-AVERAGEIF(T105:T116,"&gt;0"))/100</f>
        <v>15.678095252878144</v>
      </c>
      <c r="V99" s="62">
        <f ca="true">100-(T99+U99+W99)</f>
        <v>22.965222565668228</v>
      </c>
      <c r="W99" s="63">
        <f ca="true">IF((S101+W101)&gt;100,W101*100/(S101+W101),W101)</f>
        <v>13.636072644936576</v>
      </c>
      <c r="X99" s="56">
        <f ca="true">IF((X101+AB101)&gt;100,X101*100/(X101+AB101),X101)</f>
        <v>90.239428073593899</v>
      </c>
      <c r="Y99" s="105">
        <f ca="true">X99*AVERAGEIF(Y105:Y116,"&gt;0")/100</f>
        <v>76.434451747517329</v>
      </c>
      <c r="Z99" s="61">
        <f ca="true">X99*(100-AVERAGEIF(Y105:Y116,"&gt;0"))/100</f>
        <v>13.804976326076574</v>
      </c>
      <c r="AA99" s="62">
        <f ca="true">100-(Y99+Z99+AB99)</f>
        <v>7.4187426637265617</v>
      </c>
      <c r="AB99" s="63">
        <f ca="true">IF((X101+AB101)&gt;100,AB101*100/(X101+AB101),AB101)</f>
        <v>2.3418292626795392</v>
      </c>
    </row>
    <row r="100" s="64" customFormat="true" ht="15" customHeight="true" x14ac:dyDescent="0.2">
      <c r="A100" s="2308"/>
      <c r="B100" s="2309"/>
      <c r="C100" s="210">
        <v>2020</v>
      </c>
      <c r="D100" s="65">
        <f ca="true">IF((D102+H102)&gt;100,D102*100/(D102+H102),D102)</f>
        <v>5.7693734166023205</v>
      </c>
      <c r="E100" s="106">
        <f ca="true">D100*AVERAGEIF(E105:E116,"&gt;0")/100</f>
        <v>4.0003153600006156</v>
      </c>
      <c r="F100" s="67">
        <f ca="true">D100*(100-AVERAGEIF(E105:E116,"&gt;0"))/100</f>
        <v>1.7690580566017049</v>
      </c>
      <c r="G100" s="68">
        <f ca="true">100-(E100+F100+H100)</f>
        <v>3.9328843004097962</v>
      </c>
      <c r="H100" s="69">
        <f ca="true">IF((D102+H102)&gt;100,H102*100/(D102+H102),H102)</f>
        <v>90.297742282987883</v>
      </c>
      <c r="I100" s="65">
        <f ca="true">IF((I102+M102)&gt;100,I102*100/(I102+M102),I102)</f>
        <v>18.696264783807464</v>
      </c>
      <c r="J100" s="106">
        <f ca="true">I100*AVERAGEIF(J105:J116,"&gt;0")/100</f>
        <v>12.30491913597697</v>
      </c>
      <c r="K100" s="67">
        <f ca="true">I100*(100-AVERAGEIF(J105:J116,"&gt;0"))/100</f>
        <v>6.3913456478304944</v>
      </c>
      <c r="L100" s="68">
        <f ca="true">100-(J100+K100+M100)</f>
        <v>11.567525808011567</v>
      </c>
      <c r="M100" s="69">
        <f ca="true">IF((I102+M102)&gt;100,M102*100/(I102+M102),M102)</f>
        <v>69.736209408180969</v>
      </c>
      <c r="N100" s="65">
        <f ca="true">IF((N102+R102)&gt;100,N102*100/(N102+R102),N102)</f>
        <v>47.049374094396171</v>
      </c>
      <c r="O100" s="106">
        <f ca="true">N100*AVERAGEIF(O105:O116,"&gt;0")/100</f>
        <v>30.964225690907988</v>
      </c>
      <c r="P100" s="67">
        <f ca="true">N100*(100-AVERAGEIF(O105:O116,"&gt;0"))/100</f>
        <v>16.08514840348818</v>
      </c>
      <c r="Q100" s="68">
        <f ca="true">100-(O100+P100+R100)</f>
        <v>15.398806185459847</v>
      </c>
      <c r="R100" s="69">
        <f ca="true">IF((N102+R102)&gt;100,R102*100/(N102+R102),R102)</f>
        <v>37.551819720143982</v>
      </c>
      <c r="S100" s="65">
        <f ca="true">IF((S102+W102)&gt;100,S102*100/(S102+W102),S102)</f>
        <v>75.981195041328419</v>
      </c>
      <c r="T100" s="106">
        <f ca="true">S100*AVERAGEIF(T105:T116,"&gt;0")/100</f>
        <v>57.191530217060269</v>
      </c>
      <c r="U100" s="67">
        <f ca="true">S100*(100-AVERAGEIF(T105:T116,"&gt;0"))/100</f>
        <v>18.789664824268147</v>
      </c>
      <c r="V100" s="68">
        <f ca="true">100-(T100+U100+W100)</f>
        <v>15.617120929106477</v>
      </c>
      <c r="W100" s="69">
        <f ca="true">IF((S102+W102)&gt;100,W102*100/(S102+W102),W102)</f>
        <v>8.4016840295651036</v>
      </c>
      <c r="X100" s="65">
        <f ca="true">IF((X102+AB102)&gt;100,X102*100/(X102+AB102),X102)</f>
        <v>92.632776787238072</v>
      </c>
      <c r="Y100" s="106">
        <f ca="true">X100*AVERAGEIF(Y105:Y116,"&gt;0")/100</f>
        <v>78.461662033234418</v>
      </c>
      <c r="Z100" s="67">
        <f ca="true">X100*(100-AVERAGEIF(Y105:Y116,"&gt;0"))/100</f>
        <v>14.171114754003645</v>
      </c>
      <c r="AA100" s="68">
        <f ca="true">100-(Y100+Z100+AB100)</f>
        <v>7.3420866568196885</v>
      </c>
      <c r="AB100" s="69">
        <f ca="true">IF((X102+AB102)&gt;100,AB102*100/(X102+AB102),AB102)</f>
        <v>2.5136555942253835E-2</v>
      </c>
    </row>
    <row r="101" hidden="true" x14ac:dyDescent="0.2">
      <c r="A101" s="2310" t="s">
        <v>12</v>
      </c>
      <c r="B101" s="2311"/>
      <c r="C101" s="70">
        <f>MinRegYear(C99,C105:C116)</f>
        <v>2001</v>
      </c>
      <c r="D101" s="71">
        <f ca="true">IF(MAX(C105:C116)-MIN(C105:C116)&lt;5,AVERAGEIF(C105:C116,"&gt;0",D105:D116),
IF(FORECAST($C101,D$105:D$116,$C$105:$C$116)&lt;0,0,
IF(FORECAST($C101,D$105:D$116,$C$105:$C$116)&gt;100,100,
FORECAST($C101,D$105:D$116,$C$105:$C$116))))</f>
        <v>4.449587121056453</v>
      </c>
      <c r="E101" s="72"/>
      <c r="F101" s="73"/>
      <c r="G101" s="73"/>
      <c r="H101" s="74">
        <f ca="true">IF(MAX(C105:C116)-MIN(C105:C116)&lt;5,AVERAGEIF(C105:C116,"&gt;0",H105:H116),
IF(FORECAST($C101,H$105:H$116,$C$105:$C$116)&lt;0,0,
IF(FORECAST($C101,H$105:H$116,$C$105:$C$116)&gt;100,100,
FORECAST($C101,H$105:H$116,$C$105:$C$116))))</f>
        <v>76.224070276184648</v>
      </c>
      <c r="I101" s="71">
        <f ca="true">IF(MAX(C105:C116)-MIN(C105:C116)&lt;5,AVERAGEIF(C105:C116,"&gt;0",I105:I116),
IF(FORECAST($C101,I$105:I$116,$C$105:$C$116)&lt;0,0,
IF(FORECAST($C101,I$105:I$116,$C$105:$C$116)&gt;100,100,
FORECAST($C101,I$105:I$116,$C$105:$C$116))))</f>
        <v>5.1636718819565885</v>
      </c>
      <c r="J101" s="72"/>
      <c r="K101" s="73"/>
      <c r="L101" s="73"/>
      <c r="M101" s="74">
        <f ca="true">IF(MAX(C105:C116)-MIN(C105:C116)&lt;5,AVERAGEIF(C105:C116,"&gt;0",M105:M116),
IF(FORECAST($C101,M$105:M$116,$C$105:$C$116)&lt;0,0,
IF(FORECAST($C101,M$105:M$116,$C$105:$C$116)&gt;100,100,
FORECAST($C101,M$105:M$116,$C$105:$C$116))))</f>
        <v>65.71983868853755</v>
      </c>
      <c r="N101" s="71">
        <f ca="true">IF(MAX(C105:C116)-MIN(C105:C116)&lt;5,AVERAGEIF(C105:C116,"&gt;0",N105:N116),
IF(FORECAST($C101,N$105:N$116,$C$105:$C$116)&lt;0,0,
IF(FORECAST($C101,N$105:N$116,$C$105:$C$116)&gt;100,100,
FORECAST($C101,N$105:N$116,$C$105:$C$116))))</f>
        <v>23.191317505700681</v>
      </c>
      <c r="O101" s="72"/>
      <c r="P101" s="73"/>
      <c r="Q101" s="73"/>
      <c r="R101" s="74">
        <f ca="true">IF(MAX(C105:C116)-MIN(C105:C116)&lt;5,AVERAGEIF(C105:C116,"&gt;0",R105:R116),
IF(FORECAST($C101,R$105:R$116,$C$105:$C$116)&lt;0,0,
IF(FORECAST($C101,R$105:R$116,$C$105:$C$116)&gt;100,100,
FORECAST($C101,R$105:R$116,$C$105:$C$116))))</f>
        <v>39.202044790861464</v>
      </c>
      <c r="S101" s="71">
        <f ca="true">IF(MAX(C105:C116)-MIN(C105:C116)&lt;5,AVERAGEIF(C105:C116,"&gt;0",S105:S116),
IF(FORECAST($C101,S$105:S$116,$C$105:$C$116)&lt;0,0,
IF(FORECAST($C101,S$105:S$116,$C$105:$C$116)&gt;100,100,
FORECAST($C101,S$105:S$116,$C$105:$C$116))))</f>
        <v>63.398704789395197</v>
      </c>
      <c r="T101" s="72"/>
      <c r="U101" s="73"/>
      <c r="V101" s="73"/>
      <c r="W101" s="74">
        <f ca="true">IF(MAX(C105:C116)-MIN(C105:C116)&lt;5,AVERAGEIF(C105:C116,"&gt;0",W105:W116),
IF(FORECAST($C101,W$105:W$116,$C$105:$C$116)&lt;0,0,
IF(FORECAST($C101,W$105:W$116,$C$105:$C$116)&gt;100,100,
FORECAST($C101,W$105:W$116,$C$105:$C$116))))</f>
        <v>13.636072644936576</v>
      </c>
      <c r="X101" s="71">
        <f ca="true">IF(MAX(C105:C116)-MIN(C105:C116)&lt;5,AVERAGEIF(C105:C116,"&gt;0",X105:X116),
IF(FORECAST($C101,X$105:X$116,$C$105:$C$116)&lt;0,0,
IF(FORECAST($C101,X$105:X$116,$C$105:$C$116)&gt;100,100,
FORECAST($C101,X$105:X$116,$C$105:$C$116))))</f>
        <v>90.239428073593899</v>
      </c>
      <c r="Y101" s="72"/>
      <c r="Z101" s="73"/>
      <c r="AA101" s="73"/>
      <c r="AB101" s="74">
        <f ca="true">IF(MAX(C105:C116)-MIN(C105:C116)&lt;5,AVERAGEIF(C105:C116,"&gt;0",AB105:AB116),
IF(FORECAST($C101,AB$105:AB$116,$C$105:$C$116)&lt;0,0,
IF(FORECAST($C101,AB$105:AB$116,$C$105:$C$116)&gt;100,100,
FORECAST($C101,AB$105:AB$116,$C$105:$C$116))))</f>
        <v>2.3418292626795392</v>
      </c>
    </row>
    <row r="102" hidden="true" x14ac:dyDescent="0.2">
      <c r="A102" s="2312"/>
      <c r="B102" s="2313"/>
      <c r="C102" s="49">
        <f>MaxRegYear(C100,C105:C116)</f>
        <v>2017</v>
      </c>
      <c r="D102" s="75">
        <f ca="true">IF(MAX(C105:C116)-MIN(C105:C116)&lt;5,AVERAGEIF(C105:C116,"&gt;0",D105:D116),
IF(FORECAST($C102,D$105:D$116,$C$105:$C$116)&lt;0,0,
IF(FORECAST($C102,D$105:D$116,$C$105:$C$116)&gt;100,100,
FORECAST($C102,D$105:D$116,$C$105:$C$116))))</f>
        <v>5.7693734166023205</v>
      </c>
      <c r="E102" s="76"/>
      <c r="F102" s="77"/>
      <c r="G102" s="77"/>
      <c r="H102" s="78">
        <f ca="true">IF(MAX(C105:C116)-MIN(C105:C116)&lt;5,AVERAGEIF(C105:C116,"&gt;0",H105:H116),
IF(FORECAST($C102,H$105:H$116,$C$105:$C$116)&lt;0,0,
IF(FORECAST($C102,H$105:H$116,$C$105:$C$116)&gt;100,100,
FORECAST($C102,H$105:H$116,$C$105:$C$116))))</f>
        <v>90.297742282987883</v>
      </c>
      <c r="I102" s="75">
        <f ca="true">IF(MAX(C105:C116)-MIN(C105:C116)&lt;5,AVERAGEIF(C105:C116,"&gt;0",I105:I116),
IF(FORECAST($C102,I$105:I$116,$C$105:$C$116)&lt;0,0,
IF(FORECAST($C102,I$105:I$116,$C$105:$C$116)&gt;100,100,
FORECAST($C102,I$105:I$116,$C$105:$C$116))))</f>
        <v>18.696264783807464</v>
      </c>
      <c r="J102" s="76"/>
      <c r="K102" s="77"/>
      <c r="L102" s="77"/>
      <c r="M102" s="78">
        <f ca="true">IF(MAX(C105:C116)-MIN(C105:C116)&lt;5,AVERAGEIF(C105:C116,"&gt;0",M105:M116),
IF(FORECAST($C102,M$105:M$116,$C$105:$C$116)&lt;0,0,
IF(FORECAST($C102,M$105:M$116,$C$105:$C$116)&gt;100,100,
FORECAST($C102,M$105:M$116,$C$105:$C$116))))</f>
        <v>69.736209408180969</v>
      </c>
      <c r="N102" s="75">
        <f ca="true">IF(MAX(C105:C116)-MIN(C105:C116)&lt;5,AVERAGEIF(C105:C116,"&gt;0",N105:N116),
IF(FORECAST($C102,N$105:N$116,$C$105:$C$116)&lt;0,0,
IF(FORECAST($C102,N$105:N$116,$C$105:$C$116)&gt;100,100,
FORECAST($C102,N$105:N$116,$C$105:$C$116))))</f>
        <v>47.049374094396171</v>
      </c>
      <c r="O102" s="76"/>
      <c r="P102" s="77"/>
      <c r="Q102" s="77"/>
      <c r="R102" s="78">
        <f ca="true">IF(MAX(C105:C116)-MIN(C105:C116)&lt;5,AVERAGEIF(C105:C116,"&gt;0",R105:R116),
IF(FORECAST($C102,R$105:R$116,$C$105:$C$116)&lt;0,0,
IF(FORECAST($C102,R$105:R$116,$C$105:$C$116)&gt;100,100,
FORECAST($C102,R$105:R$116,$C$105:$C$116))))</f>
        <v>37.551819720143982</v>
      </c>
      <c r="S102" s="75">
        <f ca="true">IF(MAX(C105:C116)-MIN(C105:C116)&lt;5,AVERAGEIF(C105:C116,"&gt;0",S105:S116),
IF(FORECAST($C102,S$105:S$116,$C$105:$C$116)&lt;0,0,
IF(FORECAST($C102,S$105:S$116,$C$105:$C$116)&gt;100,100,
FORECAST($C102,S$105:S$116,$C$105:$C$116))))</f>
        <v>75.981195041328419</v>
      </c>
      <c r="T102" s="76"/>
      <c r="U102" s="77"/>
      <c r="V102" s="77"/>
      <c r="W102" s="78">
        <f ca="true">IF(MAX(C105:C116)-MIN(C105:C116)&lt;5,AVERAGEIF(C105:C116,"&gt;0",W105:W116),
IF(FORECAST($C102,W$105:W$116,$C$105:$C$116)&lt;0,0,
IF(FORECAST($C102,W$105:W$116,$C$105:$C$116)&gt;100,100,
FORECAST($C102,W$105:W$116,$C$105:$C$116))))</f>
        <v>8.4016840295651036</v>
      </c>
      <c r="X102" s="75">
        <f ca="true">IF(MAX(C105:C116)-MIN(C105:C116)&lt;5,AVERAGEIF(C105:C116,"&gt;0",X105:X116),
IF(FORECAST($C102,X$105:X$116,$C$105:$C$116)&lt;0,0,
IF(FORECAST($C102,X$105:X$116,$C$105:$C$116)&gt;100,100,
FORECAST($C102,X$105:X$116,$C$105:$C$116))))</f>
        <v>92.632776787238072</v>
      </c>
      <c r="Y102" s="76"/>
      <c r="Z102" s="77"/>
      <c r="AA102" s="77"/>
      <c r="AB102" s="78">
        <f ca="true">IF(MAX(C105:C116)-MIN(C105:C116)&lt;5,AVERAGEIF(C105:C116,"&gt;0",AB105:AB116),
IF(FORECAST($C102,AB$105:AB$116,$C$105:$C$116)&lt;0,0,
IF(FORECAST($C102,AB$105:AB$116,$C$105:$C$116)&gt;100,100,
FORECAST($C102,AB$105:AB$116,$C$105:$C$116))))</f>
        <v>2.5136555942253835E-2</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470" t="s">
        <v>168</v>
      </c>
      <c r="C105" s="471">
        <v>2003</v>
      </c>
      <c r="D105" s="1">
        <f t="shared" ref="D105:D116" ca="true" si="15">IF(ISERROR(INDIRECT(CONCATENATE($B105,"!C122"))),"",INDIRECT(CONCATENATE($B105,"!C122")))</f>
        <v>6.1124623056740628</v>
      </c>
      <c r="E105" s="88">
        <f t="shared" ref="E105:E116" ca="true" si="16">IF(ISERROR(INDIRECT(CONCATENATE($B105,"!C129"))),"",INDIRECT(CONCATENATE($B105,"!C129")))</f>
        <v>59.86456895076202</v>
      </c>
      <c r="F105" s="89"/>
      <c r="G105" s="89"/>
      <c r="H105" s="90">
        <f t="shared" ref="H105:H116" ca="true" si="17">IF(ISERROR(INDIRECT(CONCATENATE($B105,"!C127"))),"",INDIRECT(CONCATENATE($B105,"!C127")))</f>
        <v>70.98650570372304</v>
      </c>
      <c r="I105" s="1">
        <f t="shared" ref="I105:I116" ca="true" si="18">IF(ISERROR(INDIRECT(CONCATENATE($B105,"!D122"))),"",INDIRECT(CONCATENATE($B105,"!D122")))</f>
        <v>9.4376285951770189</v>
      </c>
      <c r="J105" s="88">
        <f t="shared" ref="J105:J116" ca="true" si="19">IF(ISERROR(INDIRECT(CONCATENATE($B105,"!D129"))),"",INDIRECT(CONCATENATE($B105,"!D129")))</f>
        <v>59.195179287743713</v>
      </c>
      <c r="K105" s="89"/>
      <c r="L105" s="89"/>
      <c r="M105" s="90">
        <f t="shared" ref="M105:M116" ca="true" si="20">IF(ISERROR(INDIRECT(CONCATENATE($B105,"!D127"))),"",INDIRECT(CONCATENATE($B105,"!D127")))</f>
        <v>58.552381188826452</v>
      </c>
      <c r="N105" s="1">
        <f t="shared" ref="N105:N116" ca="true" si="21">IF(ISERROR(INDIRECT(CONCATENATE($B105,"!E122"))),"",INDIRECT(CONCATENATE($B105,"!E122")))</f>
        <v>29.225998803202071</v>
      </c>
      <c r="O105" s="88">
        <f t="shared" ref="O105:O116" ca="true" si="22">IF(ISERROR(INDIRECT(CONCATENATE($B105,"!E129"))),"",INDIRECT(CONCATENATE($B105,"!E129")))</f>
        <v>55.380268329919055</v>
      </c>
      <c r="P105" s="89"/>
      <c r="Q105" s="89"/>
      <c r="R105" s="90">
        <f t="shared" ref="R105:R116" ca="true" si="23">IF(ISERROR(INDIRECT(CONCATENATE($B105,"!E127"))),"",INDIRECT(CONCATENATE($B105,"!E127")))</f>
        <v>34.922361281175732</v>
      </c>
      <c r="S105" s="1">
        <f t="shared" ref="S105:S116" ca="true" si="24">IF(ISERROR(INDIRECT(CONCATENATE($B105,"!F122"))),"",INDIRECT(CONCATENATE($B105,"!F122")))</f>
        <v>66.503162368759632</v>
      </c>
      <c r="T105" s="88">
        <f t="shared" ref="T105:T116" ca="true" si="25">IF(ISERROR(INDIRECT(CONCATENATE($B105,"!F129"))),"",INDIRECT(CONCATENATE($B105,"!F129")))</f>
        <v>71.509818623548853</v>
      </c>
      <c r="U105" s="89"/>
      <c r="V105" s="89"/>
      <c r="W105" s="90">
        <f t="shared" ref="W105:W116" ca="true" si="26">IF(ISERROR(INDIRECT(CONCATENATE($B105,"!F127"))),"",INDIRECT(CONCATENATE($B105,"!F127")))</f>
        <v>13.158175571038782</v>
      </c>
      <c r="X105" s="1">
        <f t="shared" ref="X105:X116" ca="true" si="27">IF(ISERROR(INDIRECT(CONCATENATE($B105,"!G122"))),"",INDIRECT(CONCATENATE($B105,"!G122")))</f>
        <v>93.242345689574663</v>
      </c>
      <c r="Y105" s="88">
        <f t="shared" ref="Y105:Y116" ca="true" si="28">IF(ISERROR(INDIRECT(CONCATENATE($B105,"!G129"))),"",INDIRECT(CONCATENATE($B105,"!G129")))</f>
        <v>83.239144494903471</v>
      </c>
      <c r="Z105" s="89"/>
      <c r="AA105" s="89"/>
      <c r="AB105" s="90">
        <f t="shared" ref="AB105:AB116" ca="true" si="29">IF(ISERROR(INDIRECT(CONCATENATE($B105,"!G2127"))),"",INDIRECT(CONCATENATE($B105,"!G127")))</f>
        <v>1.7636877839317155</v>
      </c>
    </row>
    <row r="106" x14ac:dyDescent="0.2">
      <c r="A106" s="87"/>
      <c r="B106" s="472" t="s">
        <v>146</v>
      </c>
      <c r="C106" s="473">
        <v>2007</v>
      </c>
      <c r="D106" s="2">
        <f t="shared" ca="true" si="15"/>
        <v>2.2612558672705818</v>
      </c>
      <c r="E106" s="91">
        <f t="shared" ca="true" si="16"/>
        <v>66.736689073002594</v>
      </c>
      <c r="F106" s="89"/>
      <c r="G106" s="89"/>
      <c r="H106" s="92">
        <f t="shared" ca="true" si="17"/>
        <v>91.596075062627818</v>
      </c>
      <c r="I106" s="2">
        <f t="shared" ca="true" si="18"/>
        <v>5.9483914792565376</v>
      </c>
      <c r="J106" s="91">
        <f t="shared" ca="true" si="19"/>
        <v>71.609906358782567</v>
      </c>
      <c r="K106" s="89"/>
      <c r="L106" s="89"/>
      <c r="M106" s="92">
        <f t="shared" ca="true" si="20"/>
        <v>76.358778662336462</v>
      </c>
      <c r="N106" s="2">
        <f t="shared" ca="true" si="21"/>
        <v>27.042458662725107</v>
      </c>
      <c r="O106" s="91">
        <f t="shared" ca="true" si="22"/>
        <v>63.768534205330496</v>
      </c>
      <c r="P106" s="89"/>
      <c r="Q106" s="89"/>
      <c r="R106" s="92">
        <f t="shared" ca="true" si="23"/>
        <v>45.682295009362271</v>
      </c>
      <c r="S106" s="2">
        <f t="shared" ca="true" si="24"/>
        <v>65.541379905244327</v>
      </c>
      <c r="T106" s="91">
        <f t="shared" ca="true" si="25"/>
        <v>75.299640379593029</v>
      </c>
      <c r="U106" s="89"/>
      <c r="V106" s="89"/>
      <c r="W106" s="92">
        <f t="shared" ca="true" si="26"/>
        <v>11.999031275647969</v>
      </c>
      <c r="X106" s="2">
        <f t="shared" ca="true" si="27"/>
        <v>87.80742387850573</v>
      </c>
      <c r="Y106" s="91">
        <f t="shared" ca="true" si="28"/>
        <v>86.995989516986654</v>
      </c>
      <c r="Z106" s="89"/>
      <c r="AA106" s="89"/>
      <c r="AB106" s="92">
        <f t="shared" ca="true" si="29"/>
        <v>1.8948394755903233</v>
      </c>
    </row>
    <row r="107" x14ac:dyDescent="0.2">
      <c r="A107" s="87"/>
      <c r="B107" s="472" t="s">
        <v>369</v>
      </c>
      <c r="C107" s="473">
        <v>2011</v>
      </c>
      <c r="D107" s="2">
        <f t="shared" ca="true" si="15"/>
        <v>6.1472500919806965</v>
      </c>
      <c r="E107" s="91">
        <f t="shared" ca="true" si="16"/>
        <v>75.836518469084439</v>
      </c>
      <c r="F107" s="89"/>
      <c r="G107" s="89"/>
      <c r="H107" s="92">
        <f t="shared" ca="true" si="17"/>
        <v>85.821680432589048</v>
      </c>
      <c r="I107" s="2">
        <f t="shared" ca="true" si="18"/>
        <v>14.454400125933844</v>
      </c>
      <c r="J107" s="91">
        <f t="shared" ca="true" si="19"/>
        <v>66.248082373944939</v>
      </c>
      <c r="K107" s="89"/>
      <c r="L107" s="89"/>
      <c r="M107" s="92">
        <f t="shared" ca="true" si="20"/>
        <v>72.972979999449095</v>
      </c>
      <c r="N107" s="2">
        <f t="shared" ca="true" si="21"/>
        <v>39.13659032936431</v>
      </c>
      <c r="O107" s="91">
        <f t="shared" ca="true" si="22"/>
        <v>68.292148200107334</v>
      </c>
      <c r="P107" s="89"/>
      <c r="Q107" s="89"/>
      <c r="R107" s="92">
        <f t="shared" ca="true" si="23"/>
        <v>36.192701009161617</v>
      </c>
      <c r="S107" s="2">
        <f t="shared" ca="true" si="24"/>
        <v>71.819339760485718</v>
      </c>
      <c r="T107" s="91">
        <f t="shared" ca="true" si="25"/>
        <v>68.0913214053584</v>
      </c>
      <c r="U107" s="89"/>
      <c r="V107" s="89"/>
      <c r="W107" s="92">
        <f t="shared" ca="true" si="26"/>
        <v>9.1836665283073682</v>
      </c>
      <c r="X107" s="2">
        <f t="shared" ca="true" si="27"/>
        <v>90.283043864705164</v>
      </c>
      <c r="Y107" s="91">
        <f t="shared" ca="true" si="28"/>
        <v>76.656677947443015</v>
      </c>
      <c r="Z107" s="89"/>
      <c r="AA107" s="89"/>
      <c r="AB107" s="92">
        <f t="shared" ca="true" si="29"/>
        <v>0.91602103631121956</v>
      </c>
      <c r="AD107" s="93"/>
    </row>
    <row r="108" x14ac:dyDescent="0.2">
      <c r="A108" s="87"/>
      <c r="B108" s="472" t="s">
        <v>450</v>
      </c>
      <c r="C108" s="473">
        <v>2015</v>
      </c>
      <c r="D108" s="2">
        <f t="shared" ca="true" si="15"/>
        <v>5.9169528103922566</v>
      </c>
      <c r="E108" s="91">
        <f t="shared" ca="true" si="16"/>
        <v>74.910564211813991</v>
      </c>
      <c r="F108" s="89"/>
      <c r="G108" s="89"/>
      <c r="H108" s="92">
        <f t="shared" ca="true" si="17"/>
        <v>84.639363919405426</v>
      </c>
      <c r="I108" s="2">
        <f t="shared" ca="true" si="18"/>
        <v>17.87945313116029</v>
      </c>
      <c r="J108" s="91">
        <f t="shared" ca="true" si="19"/>
        <v>66.206242953084583</v>
      </c>
      <c r="K108" s="89"/>
      <c r="L108" s="89"/>
      <c r="M108" s="92">
        <f t="shared" ca="true" si="20"/>
        <v>63.027956342825128</v>
      </c>
      <c r="N108" s="2">
        <f t="shared" ca="true" si="21"/>
        <v>45.076335404901954</v>
      </c>
      <c r="O108" s="91">
        <f t="shared" ca="true" si="22"/>
        <v>75.807828122221949</v>
      </c>
      <c r="P108" s="89"/>
      <c r="Q108" s="89"/>
      <c r="R108" s="92">
        <f t="shared" ca="true" si="23"/>
        <v>36.710371722311372</v>
      </c>
      <c r="S108" s="2">
        <f t="shared" ca="true" si="24"/>
        <v>74.895917626956916</v>
      </c>
      <c r="T108" s="91">
        <f t="shared" ca="true" si="25"/>
        <v>86.18177132526543</v>
      </c>
      <c r="U108" s="89"/>
      <c r="V108" s="89"/>
      <c r="W108" s="92">
        <f t="shared" ca="true" si="26"/>
        <v>9.7346399740094345</v>
      </c>
      <c r="X108" s="2">
        <f t="shared" ca="true" si="27"/>
        <v>94.411596288878357</v>
      </c>
      <c r="Y108" s="91">
        <f t="shared" ca="true" si="28"/>
        <v>91.915529262652157</v>
      </c>
      <c r="Z108" s="89"/>
      <c r="AA108" s="89"/>
      <c r="AB108" s="92">
        <f t="shared" ca="true" si="29"/>
        <v>0.15938334141032084</v>
      </c>
    </row>
    <row r="109" x14ac:dyDescent="0.2">
      <c r="A109" s="87"/>
      <c r="B109" s="472"/>
      <c r="C109" s="473"/>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72"/>
      <c r="C110" s="473"/>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72"/>
      <c r="C111" s="473"/>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72"/>
      <c r="C112" s="473"/>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72"/>
      <c r="C113" s="473"/>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72"/>
      <c r="C114" s="473"/>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72"/>
      <c r="C115" s="473"/>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74"/>
      <c r="C116" s="475"/>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279" t="str">
        <f>CONCATENATE("National use of sanitation facilities, ",C99,"–",C100)</f>
        <v>National use of sanitation facilities, 2000–2020</v>
      </c>
      <c r="C118" s="2280"/>
      <c r="D118" s="2280"/>
      <c r="E118" s="2280"/>
      <c r="F118" s="2280"/>
      <c r="G118" s="2280"/>
      <c r="H118" s="2280"/>
      <c r="I118" s="2280"/>
      <c r="J118" s="2280"/>
      <c r="K118" s="2280"/>
      <c r="L118" s="2280"/>
      <c r="N118" s="98"/>
      <c r="O118" s="98"/>
      <c r="P118" s="98"/>
      <c r="Q118" s="98"/>
      <c r="R118" s="98"/>
      <c r="S118" s="2303" t="s">
        <v>11</v>
      </c>
      <c r="T118" s="2304"/>
      <c r="U118" s="2304"/>
      <c r="V118" s="2304"/>
      <c r="W118" s="2305"/>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2301" t="s">
        <v>6</v>
      </c>
      <c r="B197" s="2301"/>
      <c r="C197" s="2301"/>
      <c r="D197" s="2298" t="s">
        <v>0</v>
      </c>
      <c r="E197" s="2299"/>
      <c r="F197" s="2299"/>
      <c r="G197" s="2299"/>
      <c r="H197" s="2300"/>
      <c r="I197" s="2298" t="s">
        <v>1</v>
      </c>
      <c r="J197" s="2299"/>
      <c r="K197" s="2299"/>
      <c r="L197" s="2299"/>
      <c r="M197" s="2300"/>
      <c r="N197" s="2298" t="s">
        <v>2</v>
      </c>
      <c r="O197" s="2299"/>
      <c r="P197" s="2299"/>
      <c r="Q197" s="2299"/>
      <c r="R197" s="2300"/>
      <c r="S197" s="2298" t="s">
        <v>3</v>
      </c>
      <c r="T197" s="2299"/>
      <c r="U197" s="2299"/>
      <c r="V197" s="2299"/>
      <c r="W197" s="2300"/>
      <c r="X197" s="2298" t="s">
        <v>4</v>
      </c>
      <c r="Y197" s="2299"/>
      <c r="Z197" s="2299"/>
      <c r="AA197" s="2299"/>
      <c r="AB197" s="2300"/>
    </row>
    <row r="198" s="44" customFormat="true" ht="22.5" customHeight="true" x14ac:dyDescent="0.2">
      <c r="A198" s="2314"/>
      <c r="B198" s="2314"/>
      <c r="C198" s="2314"/>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2306" t="s">
        <v>10</v>
      </c>
      <c r="B199" s="2307"/>
      <c r="C199" s="209">
        <v>2000</v>
      </c>
      <c r="D199" s="56">
        <f ca="true">IF((D201+H201)&gt;100,D201*100/(D201+H201),D201)</f>
        <v>23.519643063657441</v>
      </c>
      <c r="E199" s="105">
        <f ca="true">D199*AVERAGEIF(E205:E216,"&gt;0")/100</f>
        <v>15.086067185982877</v>
      </c>
      <c r="F199" s="58">
        <f ca="true">D199*(100-AVERAGEIF(E205:E216,"&gt;0"))/100</f>
        <v>8.4335758776745635</v>
      </c>
      <c r="G199" s="59">
        <f ca="true">100-(E199+F199+H199)</f>
        <v>31.911558423104452</v>
      </c>
      <c r="H199" s="60">
        <f ca="true">IF((D201+H201)&gt;100,H201*100/(D201+H201),H201)</f>
        <v>44.568798513238107</v>
      </c>
      <c r="I199" s="56">
        <f ca="true">IF((I201+M201)&gt;100,I201*100/(I201+M201),I201)</f>
        <v>62.837490008839495</v>
      </c>
      <c r="J199" s="105">
        <f ca="true">I199*AVERAGEIF(J205:J216,"&gt;0")/100</f>
        <v>45.65389428616875</v>
      </c>
      <c r="K199" s="61">
        <f ca="true">I199*(100-AVERAGEIF(J205:J216,"&gt;0"))/100</f>
        <v>17.183595722670745</v>
      </c>
      <c r="L199" s="62">
        <f ca="true">100-(J199+K199+M199)</f>
        <v>25.06348106818055</v>
      </c>
      <c r="M199" s="63">
        <f ca="true">IF((I201+M201)&gt;100,M201*100/(I201+M201),M201)</f>
        <v>12.099028922979954</v>
      </c>
      <c r="N199" s="56">
        <f ca="true">IF((N201+R201)&gt;100,N201*100/(N201+R201),N201)</f>
        <v>76.065706690534398</v>
      </c>
      <c r="O199" s="105">
        <f ca="true">N199*AVERAGEIF(O205:O216,"&gt;0")/100</f>
        <v>58.115220135281895</v>
      </c>
      <c r="P199" s="61">
        <f ca="true">N199*(100-AVERAGEIF(O205:O216,"&gt;0"))/100</f>
        <v>17.9504865552525</v>
      </c>
      <c r="Q199" s="62">
        <f ca="true">100-(O199+P199+R199)</f>
        <v>17.490286365165673</v>
      </c>
      <c r="R199" s="63">
        <f ca="true">IF((N201+R201)&gt;100,R201*100/(N201+R201),R201)</f>
        <v>6.4440069442999288</v>
      </c>
      <c r="S199" s="56">
        <f ca="true">IF((S201+W201)&gt;100,S201*100/(S201+W201),S201)</f>
        <v>86.584068520942878</v>
      </c>
      <c r="T199" s="105">
        <f ca="true">S199*AVERAGEIF(T205:T216,"&gt;0")/100</f>
        <v>69.229202706912858</v>
      </c>
      <c r="U199" s="61">
        <f ca="true">S199*(100-AVERAGEIF(T205:T216,"&gt;0"))/100</f>
        <v>17.35486581403002</v>
      </c>
      <c r="V199" s="62">
        <f ca="true">100-(T199+U199+W199)</f>
        <v>10.070680553258001</v>
      </c>
      <c r="W199" s="63">
        <f ca="true">IF((S201+W201)&gt;100,W201*100/(S201+W201),W201)</f>
        <v>3.345250925799121</v>
      </c>
      <c r="X199" s="56">
        <f ca="true">IF((X201+AB201)&gt;100,X201*100/(X201+AB201),X201)</f>
        <v>95.749336492699541</v>
      </c>
      <c r="Y199" s="105">
        <f ca="true">X199*AVERAGEIF(Y205:Y216,"&gt;0")/100</f>
        <v>87.430869951233902</v>
      </c>
      <c r="Z199" s="61">
        <f ca="true">X199*(100-AVERAGEIF(Y205:Y216,"&gt;0"))/100</f>
        <v>8.3184665414656305</v>
      </c>
      <c r="AA199" s="62">
        <f ca="true">100-(Y199+Z199+AB199)</f>
        <v>3.9896868574703035</v>
      </c>
      <c r="AB199" s="63">
        <f ca="true">IF((X201+AB201)&gt;100,AB201*100/(X201+AB201),AB201)</f>
        <v>0.2609766498301731</v>
      </c>
    </row>
    <row r="200" s="64" customFormat="true" ht="15" customHeight="true" x14ac:dyDescent="0.2">
      <c r="A200" s="2308"/>
      <c r="B200" s="2309"/>
      <c r="C200" s="210">
        <v>2020</v>
      </c>
      <c r="D200" s="65">
        <f ca="true">IF((D202+H202)&gt;100,D202*100/(D202+H202),D202)</f>
        <v>42.241967123865834</v>
      </c>
      <c r="E200" s="106">
        <f ca="true">D200*AVERAGEIF(E205:E216,"&gt;0")/100</f>
        <v>27.095018082286384</v>
      </c>
      <c r="F200" s="67">
        <f ca="true">D200*(100-AVERAGEIF(E205:E216,"&gt;0"))/100</f>
        <v>15.146949041579454</v>
      </c>
      <c r="G200" s="68">
        <f ca="true">100-(E200+F200+H200)</f>
        <v>20.739271143604469</v>
      </c>
      <c r="H200" s="69">
        <f ca="true">IF((D202+H202)&gt;100,H202*100/(D202+H202),H202)</f>
        <v>37.018761732529697</v>
      </c>
      <c r="I200" s="65">
        <f ca="true">IF((I202+M202)&gt;100,I202*100/(I202+M202),I202)</f>
        <v>67.735117227853493</v>
      </c>
      <c r="J200" s="106">
        <f ca="true">I200*AVERAGEIF(J205:J216,"&gt;0")/100</f>
        <v>49.212212024169965</v>
      </c>
      <c r="K200" s="67">
        <f ca="true">I200*(100-AVERAGEIF(J205:J216,"&gt;0"))/100</f>
        <v>18.522905203683525</v>
      </c>
      <c r="L200" s="68">
        <f ca="true">100-(J200+K200+M200)</f>
        <v>18.309598896766033</v>
      </c>
      <c r="M200" s="69">
        <f ca="true">IF((I202+M202)&gt;100,M202*100/(I202+M202),M202)</f>
        <v>13.955283875380474</v>
      </c>
      <c r="N200" s="65">
        <f ca="true">IF((N202+R202)&gt;100,N202*100/(N202+R202),N202)</f>
        <v>83.805419630150823</v>
      </c>
      <c r="O200" s="106">
        <f ca="true">N200*AVERAGEIF(O205:O216,"&gt;0")/100</f>
        <v>64.02846462927765</v>
      </c>
      <c r="P200" s="67">
        <f ca="true">N200*(100-AVERAGEIF(O205:O216,"&gt;0"))/100</f>
        <v>19.776955000873173</v>
      </c>
      <c r="Q200" s="68">
        <f ca="true">100-(O200+P200+R200)</f>
        <v>13.390497998107776</v>
      </c>
      <c r="R200" s="69">
        <f ca="true">IF((N202+R202)&gt;100,R202*100/(N202+R202),R202)</f>
        <v>2.8040823717414014</v>
      </c>
      <c r="S200" s="65">
        <f ca="true">IF((S202+W202)&gt;100,S202*100/(S202+W202),S202)</f>
        <v>91.752333881638492</v>
      </c>
      <c r="T200" s="106">
        <f ca="true">S200*AVERAGEIF(T205:T216,"&gt;0")/100</f>
        <v>73.361543637648509</v>
      </c>
      <c r="U200" s="67">
        <f ca="true">S200*(100-AVERAGEIF(T205:T216,"&gt;0"))/100</f>
        <v>18.390790243989983</v>
      </c>
      <c r="V200" s="68">
        <f ca="true">100-(T200+U200+W200)</f>
        <v>8.2476661183615079</v>
      </c>
      <c r="W200" s="69">
        <f ca="true">IF((S202+W202)&gt;100,W202*100/(S202+W202),W202)</f>
        <v>0</v>
      </c>
      <c r="X200" s="65">
        <f ca="true">IF((X202+AB202)&gt;100,X202*100/(X202+AB202),X202)</f>
        <v>95.727354064256019</v>
      </c>
      <c r="Y200" s="106">
        <f ca="true">X200*AVERAGEIF(Y205:Y216,"&gt;0")/100</f>
        <v>87.410797302034879</v>
      </c>
      <c r="Z200" s="67">
        <f ca="true">X200*(100-AVERAGEIF(Y205:Y216,"&gt;0"))/100</f>
        <v>8.316556762221138</v>
      </c>
      <c r="AA200" s="68">
        <f ca="true">100-(Y200+Z200+AB200)</f>
        <v>4.189373756607921</v>
      </c>
      <c r="AB200" s="69">
        <f ca="true">IF((X202+AB202)&gt;100,AB202*100/(X202+AB202),AB202)</f>
        <v>8.3272179136063329E-2</v>
      </c>
    </row>
    <row r="201" hidden="true" x14ac:dyDescent="0.2">
      <c r="A201" s="2310" t="s">
        <v>12</v>
      </c>
      <c r="B201" s="2311"/>
      <c r="C201" s="70">
        <f>MinRegYear(C199,C205:C216)</f>
        <v>2001</v>
      </c>
      <c r="D201" s="71">
        <f ca="true">IF(MAX(C205:C216)-MIN(C205:C216)&lt;5,AVERAGEIF(C205:C216,"&gt;0",D205:D216),
IF(FORECAST($C201,D$205:D$216,$C$205:$C$216)&lt;0,0,
IF(FORECAST($C201,D$205:D$216,$C$205:$C$216)&gt;100,100,
FORECAST($C201,D$205:D$216,$C$205:$C$216))))</f>
        <v>23.519643063657441</v>
      </c>
      <c r="E201" s="72"/>
      <c r="F201" s="73"/>
      <c r="G201" s="73"/>
      <c r="H201" s="74">
        <f ca="true">IF(MAX(C205:C216)-MIN(C205:C216)&lt;5,AVERAGEIF(C205:C216,"&gt;0",H205:H216),
IF(FORECAST($C201,H$205:H$216,$C$205:$C$216)&lt;0,0,
IF(FORECAST($C201,H$205:H$216,$C$205:$C$216)&gt;100,100,
FORECAST($C201,H$205:H$216,$C$205:$C$216))))</f>
        <v>44.568798513238107</v>
      </c>
      <c r="I201" s="71">
        <f ca="true">IF(MAX(C205:C216)-MIN(C205:C216)&lt;5,AVERAGEIF(C205:C216,"&gt;0",I205:I216),
IF(FORECAST($C201,I$205:I$216,$C$205:$C$216)&lt;0,0,
IF(FORECAST($C201,I$205:I$216,$C$205:$C$216)&gt;100,100,
FORECAST($C201,I$205:I$216,$C$205:$C$216))))</f>
        <v>62.837490008839495</v>
      </c>
      <c r="J201" s="72"/>
      <c r="K201" s="73"/>
      <c r="L201" s="73"/>
      <c r="M201" s="74">
        <f ca="true">IF(MAX(C205:C216)-MIN(C205:C216)&lt;5,AVERAGEIF(C205:C216,"&gt;0",M205:M216),
IF(FORECAST($C201,M$205:M$216,$C$205:$C$216)&lt;0,0,
IF(FORECAST($C201,M$205:M$216,$C$205:$C$216)&gt;100,100,
FORECAST($C201,M$205:M$216,$C$205:$C$216))))</f>
        <v>12.099028922979954</v>
      </c>
      <c r="N201" s="71">
        <f ca="true">IF(MAX(C205:C216)-MIN(C205:C216)&lt;5,AVERAGEIF(C205:C216,"&gt;0",N205:N216),
IF(FORECAST($C201,N$205:N$216,$C$205:$C$216)&lt;0,0,
IF(FORECAST($C201,N$205:N$216,$C$205:$C$216)&gt;100,100,
FORECAST($C201,N$205:N$216,$C$205:$C$216))))</f>
        <v>76.065706690534398</v>
      </c>
      <c r="O201" s="72"/>
      <c r="P201" s="73"/>
      <c r="Q201" s="73"/>
      <c r="R201" s="74">
        <f ca="true">IF(MAX(C205:C216)-MIN(C205:C216)&lt;5,AVERAGEIF(C205:C216,"&gt;0",R205:R216),
IF(FORECAST($C201,R$205:R$216,$C$205:$C$216)&lt;0,0,
IF(FORECAST($C201,R$205:R$216,$C$205:$C$216)&gt;100,100,
FORECAST($C201,R$205:R$216,$C$205:$C$216))))</f>
        <v>6.4440069442999288</v>
      </c>
      <c r="S201" s="71">
        <f ca="true">IF(MAX(C205:C216)-MIN(C205:C216)&lt;5,AVERAGEIF(C205:C216,"&gt;0",S205:S216),
IF(FORECAST($C201,S$205:S$216,$C$205:$C$216)&lt;0,0,
IF(FORECAST($C201,S$205:S$216,$C$205:$C$216)&gt;100,100,
FORECAST($C201,S$205:S$216,$C$205:$C$216))))</f>
        <v>86.584068520942878</v>
      </c>
      <c r="T201" s="72"/>
      <c r="U201" s="73"/>
      <c r="V201" s="73"/>
      <c r="W201" s="74">
        <f ca="true">IF(MAX(C205:C216)-MIN(C205:C216)&lt;5,AVERAGEIF(C205:C216,"&gt;0",W205:W216),
IF(FORECAST($C201,W$205:W$216,$C$205:$C$216)&lt;0,0,
IF(FORECAST($C201,W$205:W$216,$C$205:$C$216)&gt;100,100,
FORECAST($C201,W$205:W$216,$C$205:$C$216))))</f>
        <v>3.345250925799121</v>
      </c>
      <c r="X201" s="71">
        <f ca="true">IF(MAX(C205:C216)-MIN(C205:C216)&lt;5,AVERAGEIF(C205:C216,"&gt;0",X205:X216),
IF(FORECAST($C201,X$205:X$216,$C$205:$C$216)&lt;0,0,
IF(FORECAST($C201,X$205:X$216,$C$205:$C$216)&gt;100,100,
FORECAST($C201,X$205:X$216,$C$205:$C$216))))</f>
        <v>95.749336492699541</v>
      </c>
      <c r="Y201" s="72"/>
      <c r="Z201" s="73"/>
      <c r="AA201" s="73"/>
      <c r="AB201" s="74">
        <f ca="true">IF(MAX(C205:C216)-MIN(C205:C216)&lt;5,AVERAGEIF(C205:C216,"&gt;0",AB205:AB216),
IF(FORECAST($C201,AB$205:AB$216,$C$205:$C$216)&lt;0,0,
IF(FORECAST($C201,AB$205:AB$216,$C$205:$C$216)&gt;100,100,
FORECAST($C201,AB$205:AB$216,$C$205:$C$216))))</f>
        <v>0.2609766498301731</v>
      </c>
    </row>
    <row r="202" hidden="true" x14ac:dyDescent="0.2">
      <c r="A202" s="2312"/>
      <c r="B202" s="2313"/>
      <c r="C202" s="49">
        <f>MaxRegYear(C200,C205:C216)</f>
        <v>2017</v>
      </c>
      <c r="D202" s="75">
        <f ca="true">IF(MAX(C205:C216)-MIN(C205:C216)&lt;5,AVERAGEIF(C205:C216,"&gt;0",D205:D216),
IF(FORECAST($C202,D$205:D$216,$C$205:$C$216)&lt;0,0,
IF(FORECAST($C202,D$205:D$216,$C$205:$C$216)&gt;100,100,
FORECAST($C202,D$205:D$216,$C$205:$C$216))))</f>
        <v>42.241967123865834</v>
      </c>
      <c r="E202" s="76"/>
      <c r="F202" s="77"/>
      <c r="G202" s="77"/>
      <c r="H202" s="78">
        <f ca="true">IF(MAX(C205:C216)-MIN(C205:C216)&lt;5,AVERAGEIF(C205:C216,"&gt;0",H205:H216),
IF(FORECAST($C202,H$205:H$216,$C$205:$C$216)&lt;0,0,
IF(FORECAST($C202,H$205:H$216,$C$205:$C$216)&gt;100,100,
FORECAST($C202,H$205:H$216,$C$205:$C$216))))</f>
        <v>37.018761732529697</v>
      </c>
      <c r="I202" s="75">
        <f ca="true">IF(MAX(C205:C216)-MIN(C205:C216)&lt;5,AVERAGEIF(C205:C216,"&gt;0",I205:I216),
IF(FORECAST($C202,I$205:I$216,$C$205:$C$216)&lt;0,0,
IF(FORECAST($C202,I$205:I$216,$C$205:$C$216)&gt;100,100,
FORECAST($C202,I$205:I$216,$C$205:$C$216))))</f>
        <v>67.735117227853493</v>
      </c>
      <c r="J202" s="76"/>
      <c r="K202" s="77"/>
      <c r="L202" s="77"/>
      <c r="M202" s="78">
        <f ca="true">IF(MAX(C205:C216)-MIN(C205:C216)&lt;5,AVERAGEIF(C205:C216,"&gt;0",M205:M216),
IF(FORECAST($C202,M$205:M$216,$C$205:$C$216)&lt;0,0,
IF(FORECAST($C202,M$205:M$216,$C$205:$C$216)&gt;100,100,
FORECAST($C202,M$205:M$216,$C$205:$C$216))))</f>
        <v>13.955283875380474</v>
      </c>
      <c r="N202" s="75">
        <f ca="true">IF(MAX(C205:C216)-MIN(C205:C216)&lt;5,AVERAGEIF(C205:C216,"&gt;0",N205:N216),
IF(FORECAST($C202,N$205:N$216,$C$205:$C$216)&lt;0,0,
IF(FORECAST($C202,N$205:N$216,$C$205:$C$216)&gt;100,100,
FORECAST($C202,N$205:N$216,$C$205:$C$216))))</f>
        <v>83.805419630150823</v>
      </c>
      <c r="O202" s="76"/>
      <c r="P202" s="77"/>
      <c r="Q202" s="77"/>
      <c r="R202" s="78">
        <f ca="true">IF(MAX(C205:C216)-MIN(C205:C216)&lt;5,AVERAGEIF(C205:C216,"&gt;0",R205:R216),
IF(FORECAST($C202,R$205:R$216,$C$205:$C$216)&lt;0,0,
IF(FORECAST($C202,R$205:R$216,$C$205:$C$216)&gt;100,100,
FORECAST($C202,R$205:R$216,$C$205:$C$216))))</f>
        <v>2.8040823717414014</v>
      </c>
      <c r="S202" s="75">
        <f ca="true">IF(MAX(C205:C216)-MIN(C205:C216)&lt;5,AVERAGEIF(C205:C216,"&gt;0",S205:S216),
IF(FORECAST($C202,S$205:S$216,$C$205:$C$216)&lt;0,0,
IF(FORECAST($C202,S$205:S$216,$C$205:$C$216)&gt;100,100,
FORECAST($C202,S$205:S$216,$C$205:$C$216))))</f>
        <v>91.752333881638492</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95.727354064256019</v>
      </c>
      <c r="Y202" s="76"/>
      <c r="Z202" s="77"/>
      <c r="AA202" s="77"/>
      <c r="AB202" s="78">
        <f ca="true">IF(MAX(C205:C216)-MIN(C205:C216)&lt;5,AVERAGEIF(C205:C216,"&gt;0",AB205:AB216),
IF(FORECAST($C202,AB$205:AB$216,$C$205:$C$216)&lt;0,0,
IF(FORECAST($C202,AB$205:AB$216,$C$205:$C$216)&gt;100,100,
FORECAST($C202,AB$205:AB$216,$C$205:$C$216))))</f>
        <v>8.3272179136063329E-2</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470" t="s">
        <v>168</v>
      </c>
      <c r="C205" s="471">
        <v>2003</v>
      </c>
      <c r="D205" s="1">
        <f t="shared" ref="D205:D216" ca="true" si="30">IF(ISERROR(INDIRECT(CONCATENATE($B205,"!H122"))),"",INDIRECT(CONCATENATE($B205,"!H122")))</f>
        <v>28.93099289090107</v>
      </c>
      <c r="E205" s="91">
        <f t="shared" ref="E205:E216" ca="true" si="31">IF(ISERROR(INDIRECT(CONCATENATE($B205,"!H129"))),"",INDIRECT(CONCATENATE($B205,"!H129")))</f>
        <v>56.214490755527315</v>
      </c>
      <c r="F205" s="89"/>
      <c r="G205" s="89"/>
      <c r="H205" s="90">
        <f t="shared" ref="H205:H216" ca="true" si="32">IF(ISERROR(INDIRECT(CONCATENATE($B205,"!H127"))),"",INDIRECT(CONCATENATE($B205,"!H127")))</f>
        <v>44.155505446070848</v>
      </c>
      <c r="I205" s="1">
        <f t="shared" ref="I205:I216" ca="true" si="33">IF(ISERROR(INDIRECT(CONCATENATE($B205,"!I122"))),"",INDIRECT(CONCATENATE($B205,"!I122")))</f>
        <v>64.986774586825049</v>
      </c>
      <c r="J205" s="91">
        <f t="shared" ref="J205:J216" ca="true" si="34">IF(ISERROR(INDIRECT(CONCATENATE($B205,"!I129"))),"",INDIRECT(CONCATENATE($B205,"!I129")))</f>
        <v>69.080504949608539</v>
      </c>
      <c r="K205" s="89"/>
      <c r="L205" s="89"/>
      <c r="M205" s="90">
        <f t="shared" ref="M205:M216" ca="true" si="35">IF(ISERROR(INDIRECT(CONCATENATE($B205,"!I127"))),"",INDIRECT(CONCATENATE($B205,"!I127")))</f>
        <v>10.860589496751805</v>
      </c>
      <c r="N205" s="1">
        <f t="shared" ref="N205:N216" ca="true" si="36">IF(ISERROR(INDIRECT(CONCATENATE($B205,"!J122"))),"",INDIRECT(CONCATENATE($B205,"!J122")))</f>
        <v>80.549998245083088</v>
      </c>
      <c r="O205" s="91">
        <f t="shared" ref="O205:O216" ca="true" si="37">IF(ISERROR(INDIRECT(CONCATENATE($B205,"!J129"))),"",INDIRECT(CONCATENATE($B205,"!J129")))</f>
        <v>73.442886379371345</v>
      </c>
      <c r="P205" s="89"/>
      <c r="Q205" s="89"/>
      <c r="R205" s="90">
        <f t="shared" ref="R205:R216" ca="true" si="38">IF(ISERROR(INDIRECT(CONCATENATE($B205,"!J127"))),"",INDIRECT(CONCATENATE($B205,"!J127")))</f>
        <v>6.3590047031610659</v>
      </c>
      <c r="S205" s="1">
        <f t="shared" ref="S205:S216" ca="true" si="39">IF(ISERROR(INDIRECT(CONCATENATE($B205,"!K122"))),"",INDIRECT(CONCATENATE($B205,"!K122")))</f>
        <v>90.002796500050763</v>
      </c>
      <c r="T205" s="91">
        <f t="shared" ref="T205:T216" ca="true" si="40">IF(ISERROR(INDIRECT(CONCATENATE($B205,"!K129"))),"",INDIRECT(CONCATENATE($B205,"!K129")))</f>
        <v>80.909415413929949</v>
      </c>
      <c r="U205" s="89"/>
      <c r="V205" s="89"/>
      <c r="W205" s="90">
        <f t="shared" ref="W205:W216" ca="true" si="41">IF(ISERROR(INDIRECT(CONCATENATE($B205,"!K127"))),"",INDIRECT(CONCATENATE($B205,"!K127")))</f>
        <v>3.0838645257649957</v>
      </c>
      <c r="X205" s="1">
        <f t="shared" ref="X205:X216" ca="true" si="42">IF(ISERROR(INDIRECT(CONCATENATE($B205,"!L122"))),"",INDIRECT(CONCATENATE($B205,"!L122")))</f>
        <v>97.47108305066331</v>
      </c>
      <c r="Y205" s="91">
        <f t="shared" ref="Y205:Y216" ca="true" si="43">IF(ISERROR(INDIRECT(CONCATENATE($B205,"!L129"))),"",INDIRECT(CONCATENATE($B205,"!L129")))</f>
        <v>89.573889152369929</v>
      </c>
      <c r="Z205" s="89"/>
      <c r="AA205" s="89"/>
      <c r="AB205" s="90">
        <f t="shared" ref="AB205:AB216" ca="true" si="44">IF(ISERROR(INDIRECT(CONCATENATE($B205,"!L2127"))),"",INDIRECT(CONCATENATE($B205,"!L127")))</f>
        <v>0</v>
      </c>
    </row>
    <row r="206" x14ac:dyDescent="0.2">
      <c r="A206" s="87"/>
      <c r="B206" s="472" t="s">
        <v>146</v>
      </c>
      <c r="C206" s="473">
        <v>2007</v>
      </c>
      <c r="D206" s="2">
        <f t="shared" ca="true" si="30"/>
        <v>26.504121213805114</v>
      </c>
      <c r="E206" s="91">
        <f t="shared" ca="true" si="31"/>
        <v>62.383151234569958</v>
      </c>
      <c r="F206" s="89"/>
      <c r="G206" s="89"/>
      <c r="H206" s="92">
        <f t="shared" ca="true" si="32"/>
        <v>39.884671806744322</v>
      </c>
      <c r="I206" s="2">
        <f t="shared" ca="true" si="33"/>
        <v>61.064000594830837</v>
      </c>
      <c r="J206" s="91">
        <f t="shared" ca="true" si="34"/>
        <v>69.516536954933869</v>
      </c>
      <c r="K206" s="89"/>
      <c r="L206" s="89"/>
      <c r="M206" s="92">
        <f t="shared" ca="true" si="35"/>
        <v>15.504786441481444</v>
      </c>
      <c r="N206" s="2">
        <f t="shared" ca="true" si="36"/>
        <v>73.129310154184452</v>
      </c>
      <c r="O206" s="91">
        <f t="shared" ca="true" si="37"/>
        <v>76.390779304810593</v>
      </c>
      <c r="P206" s="89"/>
      <c r="Q206" s="89"/>
      <c r="R206" s="92">
        <f t="shared" ca="true" si="38"/>
        <v>5.3141899623625619</v>
      </c>
      <c r="S206" s="2">
        <f t="shared" ca="true" si="39"/>
        <v>84.148161920601083</v>
      </c>
      <c r="T206" s="91">
        <f t="shared" ca="true" si="40"/>
        <v>81.817069447992125</v>
      </c>
      <c r="U206" s="89"/>
      <c r="V206" s="89"/>
      <c r="W206" s="92">
        <f t="shared" ca="true" si="41"/>
        <v>1.710917395922009</v>
      </c>
      <c r="X206" s="2">
        <f t="shared" ca="true" si="42"/>
        <v>94.269797022619443</v>
      </c>
      <c r="Y206" s="91">
        <f t="shared" ca="true" si="43"/>
        <v>94.248282673656504</v>
      </c>
      <c r="Z206" s="89"/>
      <c r="AA206" s="89"/>
      <c r="AB206" s="92">
        <f t="shared" ca="true" si="44"/>
        <v>0.56637941733386854</v>
      </c>
    </row>
    <row r="207" x14ac:dyDescent="0.2">
      <c r="A207" s="87"/>
      <c r="B207" s="472" t="s">
        <v>369</v>
      </c>
      <c r="C207" s="473">
        <v>2011</v>
      </c>
      <c r="D207" s="2">
        <f t="shared" ca="true" si="30"/>
        <v>34.080704386996317</v>
      </c>
      <c r="E207" s="91">
        <f t="shared" ca="true" si="31"/>
        <v>62.29019576143039</v>
      </c>
      <c r="F207" s="89"/>
      <c r="G207" s="89"/>
      <c r="H207" s="92">
        <f t="shared" ca="true" si="32"/>
        <v>41.964366761487206</v>
      </c>
      <c r="I207" s="2">
        <f t="shared" ca="true" si="33"/>
        <v>68.507462736175029</v>
      </c>
      <c r="J207" s="91">
        <f t="shared" ca="true" si="34"/>
        <v>66.897789893300811</v>
      </c>
      <c r="K207" s="89"/>
      <c r="L207" s="89"/>
      <c r="M207" s="92">
        <f t="shared" ca="true" si="35"/>
        <v>12.251278331362396</v>
      </c>
      <c r="N207" s="2">
        <f t="shared" ca="true" si="36"/>
        <v>82.030122743917488</v>
      </c>
      <c r="O207" s="91">
        <f t="shared" ca="true" si="37"/>
        <v>68.283557503402264</v>
      </c>
      <c r="P207" s="89"/>
      <c r="Q207" s="89"/>
      <c r="R207" s="92">
        <f t="shared" ca="true" si="38"/>
        <v>2.5887796296137005</v>
      </c>
      <c r="S207" s="2">
        <f t="shared" ca="true" si="39"/>
        <v>90.244162165519882</v>
      </c>
      <c r="T207" s="91">
        <f t="shared" ca="true" si="40"/>
        <v>69.059577244755545</v>
      </c>
      <c r="U207" s="89"/>
      <c r="V207" s="89"/>
      <c r="W207" s="92">
        <f t="shared" ca="true" si="41"/>
        <v>1.0319110484349832</v>
      </c>
      <c r="X207" s="2">
        <f t="shared" ca="true" si="42"/>
        <v>93.504706509192246</v>
      </c>
      <c r="Y207" s="91">
        <f t="shared" ca="true" si="43"/>
        <v>85.730783968942262</v>
      </c>
      <c r="Z207" s="89"/>
      <c r="AA207" s="89"/>
      <c r="AB207" s="92">
        <f t="shared" ca="true" si="44"/>
        <v>0.12211824059860037</v>
      </c>
      <c r="AD207" s="93"/>
    </row>
    <row r="208" x14ac:dyDescent="0.2">
      <c r="A208" s="87"/>
      <c r="B208" s="472" t="s">
        <v>450</v>
      </c>
      <c r="C208" s="473">
        <v>2015</v>
      </c>
      <c r="D208" s="2">
        <f t="shared" ca="true" si="30"/>
        <v>42.007401883344379</v>
      </c>
      <c r="E208" s="91">
        <f t="shared" ca="true" si="31"/>
        <v>75.681824384100111</v>
      </c>
      <c r="F208" s="89"/>
      <c r="G208" s="89"/>
      <c r="H208" s="92">
        <f t="shared" ca="true" si="32"/>
        <v>37.170576477232899</v>
      </c>
      <c r="I208" s="2">
        <f t="shared" ca="true" si="33"/>
        <v>66.586976555555395</v>
      </c>
      <c r="J208" s="91">
        <f t="shared" ca="true" si="34"/>
        <v>85.12081360585772</v>
      </c>
      <c r="K208" s="89"/>
      <c r="L208" s="89"/>
      <c r="M208" s="92">
        <f t="shared" ca="true" si="35"/>
        <v>13.491971327125254</v>
      </c>
      <c r="N208" s="2">
        <f t="shared" ca="true" si="36"/>
        <v>84.032821498185811</v>
      </c>
      <c r="O208" s="91">
        <f t="shared" ca="true" si="37"/>
        <v>87.488141772569378</v>
      </c>
      <c r="P208" s="89"/>
      <c r="Q208" s="89"/>
      <c r="R208" s="92">
        <f t="shared" ca="true" si="38"/>
        <v>4.2342043369452398</v>
      </c>
      <c r="S208" s="2">
        <f t="shared" ca="true" si="39"/>
        <v>92.277684218990885</v>
      </c>
      <c r="T208" s="91">
        <f t="shared" ca="true" si="40"/>
        <v>88.038145230808553</v>
      </c>
      <c r="U208" s="89"/>
      <c r="V208" s="89"/>
      <c r="W208" s="92">
        <f t="shared" ca="true" si="41"/>
        <v>0.27869229053637079</v>
      </c>
      <c r="X208" s="2">
        <f t="shared" ca="true" si="42"/>
        <v>97.707794531436107</v>
      </c>
      <c r="Y208" s="91">
        <f t="shared" ca="true" si="43"/>
        <v>95.696029331524088</v>
      </c>
      <c r="Z208" s="89"/>
      <c r="AA208" s="89"/>
      <c r="AB208" s="92">
        <f t="shared" ca="true" si="44"/>
        <v>0</v>
      </c>
    </row>
    <row r="209" x14ac:dyDescent="0.2">
      <c r="A209" s="87"/>
      <c r="B209" s="472"/>
      <c r="C209" s="473"/>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72"/>
      <c r="C210" s="473"/>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72"/>
      <c r="C211" s="473"/>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72"/>
      <c r="C212" s="473"/>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72"/>
      <c r="C213" s="473"/>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72"/>
      <c r="C214" s="473"/>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72"/>
      <c r="C215" s="473"/>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74"/>
      <c r="C216" s="475"/>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2279" t="str">
        <f>CONCATENATE("Urban use of sanitation facilities, ",C199,"–",C200)</f>
        <v>Urban use of sanitation facilities, 2000–2020</v>
      </c>
      <c r="C218" s="2280"/>
      <c r="D218" s="2280"/>
      <c r="E218" s="2280"/>
      <c r="F218" s="2280"/>
      <c r="G218" s="2280"/>
      <c r="H218" s="2280"/>
      <c r="I218" s="2280"/>
      <c r="J218" s="2280"/>
      <c r="K218" s="2280"/>
      <c r="L218" s="2280"/>
      <c r="N218" s="98"/>
      <c r="O218" s="98"/>
      <c r="P218" s="98"/>
      <c r="Q218" s="98"/>
      <c r="R218" s="98"/>
      <c r="S218" s="2303" t="s">
        <v>11</v>
      </c>
      <c r="T218" s="2304"/>
      <c r="U218" s="2304"/>
      <c r="V218" s="2304"/>
      <c r="W218" s="2305"/>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2301" t="s">
        <v>7</v>
      </c>
      <c r="B297" s="2301"/>
      <c r="C297" s="2301"/>
      <c r="D297" s="2298" t="s">
        <v>0</v>
      </c>
      <c r="E297" s="2299"/>
      <c r="F297" s="2299"/>
      <c r="G297" s="2299"/>
      <c r="H297" s="2300"/>
      <c r="I297" s="2298" t="s">
        <v>1</v>
      </c>
      <c r="J297" s="2299"/>
      <c r="K297" s="2299"/>
      <c r="L297" s="2299"/>
      <c r="M297" s="2300"/>
      <c r="N297" s="2298" t="s">
        <v>2</v>
      </c>
      <c r="O297" s="2299"/>
      <c r="P297" s="2299"/>
      <c r="Q297" s="2299"/>
      <c r="R297" s="2300"/>
      <c r="S297" s="2298" t="s">
        <v>3</v>
      </c>
      <c r="T297" s="2299"/>
      <c r="U297" s="2299"/>
      <c r="V297" s="2299"/>
      <c r="W297" s="2300"/>
      <c r="X297" s="2298" t="s">
        <v>4</v>
      </c>
      <c r="Y297" s="2299"/>
      <c r="Z297" s="2299"/>
      <c r="AA297" s="2299"/>
      <c r="AB297" s="2300"/>
    </row>
    <row r="298" s="44" customFormat="true" ht="22.5" customHeight="true" x14ac:dyDescent="0.2">
      <c r="A298" s="2302"/>
      <c r="B298" s="2302"/>
      <c r="C298" s="2302"/>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2306" t="s">
        <v>10</v>
      </c>
      <c r="B299" s="2307"/>
      <c r="C299" s="209">
        <v>2000</v>
      </c>
      <c r="D299" s="56">
        <f ca="true">IF((D301+H301)&gt;100,D301*100/(D301+H301),D301)</f>
        <v>3.7516542246264279</v>
      </c>
      <c r="E299" s="105">
        <f ca="true">D299*AVERAGEIF(E305:E316,"&gt;0")/100</f>
        <v>2.6592532129209685</v>
      </c>
      <c r="F299" s="58">
        <f ca="true">D299*(100-AVERAGEIF(E305:E316,"&gt;0"))/100</f>
        <v>1.0924010117054597</v>
      </c>
      <c r="G299" s="59">
        <f ca="true">100-(E299+F299+H299)</f>
        <v>17.24153522536065</v>
      </c>
      <c r="H299" s="60">
        <f ca="true">IF((D301+H301)&gt;100,H301*100/(D301+H301),H301)</f>
        <v>79.006810550012915</v>
      </c>
      <c r="I299" s="56">
        <f ca="true">IF((I301+M301)&gt;100,I301*100/(I301+M301),I301)</f>
        <v>4.7686103318336563</v>
      </c>
      <c r="J299" s="105">
        <f ca="true">I299*AVERAGEIF(J305:J316,"&gt;0")/100</f>
        <v>3.4529316726434716</v>
      </c>
      <c r="K299" s="61">
        <f ca="true">I299*(100-AVERAGEIF(J305:J316,"&gt;0"))/100</f>
        <v>1.3156786591901846</v>
      </c>
      <c r="L299" s="62">
        <f ca="true">100-(J299+K299+M299)</f>
        <v>17.622698556350315</v>
      </c>
      <c r="M299" s="63">
        <f ca="true">IF((I301+M301)&gt;100,M301*100/(I301+M301),M301)</f>
        <v>77.608691111816029</v>
      </c>
      <c r="N299" s="56">
        <f ca="true">IF((N301+R301)&gt;100,N301*100/(N301+R301),N301)</f>
        <v>4.8347688891331018</v>
      </c>
      <c r="O299" s="105">
        <f ca="true">N299*AVERAGEIF(O305:O316,"&gt;0")/100</f>
        <v>3.1582161173367074</v>
      </c>
      <c r="P299" s="61">
        <f ca="true">N299*(100-AVERAGEIF(O305:O316,"&gt;0"))/100</f>
        <v>1.6765527717963942</v>
      </c>
      <c r="Q299" s="62">
        <f ca="true">100-(O299+P299+R299)</f>
        <v>32.289463108061682</v>
      </c>
      <c r="R299" s="63">
        <f ca="true">IF((N301+R301)&gt;100,R301*100/(N301+R301),R301)</f>
        <v>62.875768002805216</v>
      </c>
      <c r="S299" s="56">
        <f ca="true">IF((S301+W301)&gt;100,S301*100/(S301+W301),S301)</f>
        <v>13.549580009901092</v>
      </c>
      <c r="T299" s="105">
        <f ca="true">S299*AVERAGEIF(T305:T316,"&gt;0")/100</f>
        <v>8.4538978847653947</v>
      </c>
      <c r="U299" s="61">
        <f ca="true">S299*(100-AVERAGEIF(T305:T316,"&gt;0"))/100</f>
        <v>5.0956821251356965</v>
      </c>
      <c r="V299" s="62">
        <f ca="true">100-(T299+U299+W299)</f>
        <v>35.774993330482971</v>
      </c>
      <c r="W299" s="63">
        <f ca="true">IF((S301+W301)&gt;100,W301*100/(S301+W301),W301)</f>
        <v>50.675426659615937</v>
      </c>
      <c r="X299" s="56">
        <f ca="true">IF((X301+AB301)&gt;100,X301*100/(X301+AB301),X301)</f>
        <v>35.300247266723545</v>
      </c>
      <c r="Y299" s="105">
        <f ca="true">X299*AVERAGEIF(Y305:Y316,"&gt;0")/100</f>
        <v>25.131288678349655</v>
      </c>
      <c r="Z299" s="61">
        <f ca="true">X299*(100-AVERAGEIF(Y305:Y316,"&gt;0"))/100</f>
        <v>10.16895858837389</v>
      </c>
      <c r="AA299" s="62">
        <f ca="true">100-(Y299+Z299+AB299)</f>
        <v>35.381738577885358</v>
      </c>
      <c r="AB299" s="63">
        <f ca="true">IF((X301+AB301)&gt;100,AB301*100/(X301+AB301),AB301)</f>
        <v>29.318014155391097</v>
      </c>
    </row>
    <row r="300" s="64" customFormat="true" ht="15" customHeight="true" x14ac:dyDescent="0.2">
      <c r="A300" s="2308"/>
      <c r="B300" s="2309"/>
      <c r="C300" s="210">
        <v>2020</v>
      </c>
      <c r="D300" s="65">
        <f ca="true">IF((D302+H302)&gt;100,D302*100/(D302+H302),D302)</f>
        <v>4.0531632246356892</v>
      </c>
      <c r="E300" s="106">
        <f ca="true">D300*AVERAGEIF(E305:E316,"&gt;0")/100</f>
        <v>2.872969277620149</v>
      </c>
      <c r="F300" s="67">
        <f ca="true">D300*(100-AVERAGEIF(E305:E316,"&gt;0"))/100</f>
        <v>1.1801939470155403</v>
      </c>
      <c r="G300" s="68">
        <f ca="true">100-(E300+F300+H300)</f>
        <v>1.2055012712010011</v>
      </c>
      <c r="H300" s="69">
        <f ca="true">IF((D302+H302)&gt;100,H302*100/(D302+H302),H302)</f>
        <v>94.741335504163317</v>
      </c>
      <c r="I300" s="65">
        <f ca="true">IF((I302+M302)&gt;100,I302*100/(I302+M302),I302)</f>
        <v>7.2073007265341857</v>
      </c>
      <c r="J300" s="106">
        <f ca="true">I300*AVERAGEIF(J305:J316,"&gt;0")/100</f>
        <v>5.2187776356527653</v>
      </c>
      <c r="K300" s="67">
        <f ca="true">I300*(100-AVERAGEIF(J305:J316,"&gt;0"))/100</f>
        <v>1.9885230908814211</v>
      </c>
      <c r="L300" s="68">
        <f ca="true">100-(J300+K300+M300)</f>
        <v>8.7402353092929843</v>
      </c>
      <c r="M300" s="69">
        <f ca="true">IF((I302+M302)&gt;100,M302*100/(I302+M302),M302)</f>
        <v>84.05246396417283</v>
      </c>
      <c r="N300" s="65">
        <f ca="true">IF((N302+R302)&gt;100,N302*100/(N302+R302),N302)</f>
        <v>14.300552315992036</v>
      </c>
      <c r="O300" s="106">
        <f ca="true">N300*AVERAGEIF(O305:O316,"&gt;0")/100</f>
        <v>9.3415498955278924</v>
      </c>
      <c r="P300" s="67">
        <f ca="true">N300*(100-AVERAGEIF(O305:O316,"&gt;0"))/100</f>
        <v>4.9590024204641443</v>
      </c>
      <c r="Q300" s="68">
        <f ca="true">100-(O300+P300+R300)</f>
        <v>9.7898300400408971</v>
      </c>
      <c r="R300" s="69">
        <f ca="true">IF((N302+R302)&gt;100,R302*100/(N302+R302),R302)</f>
        <v>75.909617643967067</v>
      </c>
      <c r="S300" s="65">
        <f ca="true">IF((S302+W302)&gt;100,S302*100/(S302+W302),S302)</f>
        <v>28.800619221506167</v>
      </c>
      <c r="T300" s="106">
        <f ca="true">S300*AVERAGEIF(T305:T316,"&gt;0")/100</f>
        <v>17.969375710443284</v>
      </c>
      <c r="U300" s="67">
        <f ca="true">S300*(100-AVERAGEIF(T305:T316,"&gt;0"))/100</f>
        <v>10.831243511062883</v>
      </c>
      <c r="V300" s="68">
        <f ca="true">100-(T300+U300+W300)</f>
        <v>13.294468529235132</v>
      </c>
      <c r="W300" s="69">
        <f ca="true">IF((S302+W302)&gt;100,W302*100/(S302+W302),W302)</f>
        <v>57.9049122492587</v>
      </c>
      <c r="X300" s="65">
        <f ca="true">IF((X302+AB302)&gt;100,X302*100/(X302+AB302),X302)</f>
        <v>64.734828911854947</v>
      </c>
      <c r="Y300" s="106">
        <f ca="true">X300*AVERAGEIF(Y305:Y316,"&gt;0")/100</f>
        <v>46.086636748887649</v>
      </c>
      <c r="Z300" s="67">
        <f ca="true">X300*(100-AVERAGEIF(Y305:Y316,"&gt;0"))/100</f>
        <v>18.648192162967298</v>
      </c>
      <c r="AA300" s="68">
        <f ca="true">100-(Y300+Z300+AB300)</f>
        <v>12.253317653787008</v>
      </c>
      <c r="AB300" s="69">
        <f ca="true">IF((X302+AB302)&gt;100,AB302*100/(X302+AB302),AB302)</f>
        <v>23.011853434358045</v>
      </c>
    </row>
    <row r="301" hidden="true" x14ac:dyDescent="0.2">
      <c r="A301" s="2310" t="s">
        <v>12</v>
      </c>
      <c r="B301" s="2311"/>
      <c r="C301" s="70">
        <f>MinRegYear(C299,C305:C316)</f>
        <v>2001</v>
      </c>
      <c r="D301" s="71">
        <f ca="true">IF(MAX(C305:C316)-MIN(C305:C316)&lt;5,AVERAGEIF(C305:C316,"&gt;0",D305:D316),
IF(FORECAST($C301,D$305:D$316,$C$305:$C$316)&lt;0,0,
IF(FORECAST($C301,D$305:D$316,$C$305:$C$316)&gt;100,100,
FORECAST($C301,D$305:D$316,$C$305:$C$316))))</f>
        <v>3.7516542246264279</v>
      </c>
      <c r="E301" s="72"/>
      <c r="F301" s="73"/>
      <c r="G301" s="73"/>
      <c r="H301" s="74">
        <f ca="true">IF(MAX(C305:C316)-MIN(C305:C316)&lt;5,AVERAGEIF(C305:C316,"&gt;0",H305:H316),
IF(FORECAST($C301,H$305:H$316,$C$305:$C$316)&lt;0,0,
IF(FORECAST($C301,H$305:H$316,$C$305:$C$316)&gt;100,100,
FORECAST($C301,H$305:H$316,$C$305:$C$316))))</f>
        <v>79.006810550012915</v>
      </c>
      <c r="I301" s="71">
        <f ca="true">IF(MAX(C305:C316)-MIN(C305:C316)&lt;5,AVERAGEIF(C305:C316,"&gt;0",I305:I316),
IF(FORECAST($C301,I$305:I$316,$C$305:$C$316)&lt;0,0,
IF(FORECAST($C301,I$305:I$316,$C$305:$C$316)&gt;100,100,
FORECAST($C301,I$305:I$316,$C$305:$C$316))))</f>
        <v>4.7686103318336563</v>
      </c>
      <c r="J301" s="72"/>
      <c r="K301" s="73"/>
      <c r="L301" s="73"/>
      <c r="M301" s="74">
        <f ca="true">IF(MAX(C305:C316)-MIN(C305:C316)&lt;5,AVERAGEIF(C305:C316,"&gt;0",M305:M316),
IF(FORECAST($C301,M$305:M$316,$C$305:$C$316)&lt;0,0,
IF(FORECAST($C301,M$305:M$316,$C$305:$C$316)&gt;100,100,
FORECAST($C301,M$305:M$316,$C$305:$C$316))))</f>
        <v>77.608691111816029</v>
      </c>
      <c r="N301" s="71">
        <f ca="true">IF(MAX(C305:C316)-MIN(C305:C316)&lt;5,AVERAGEIF(C305:C316,"&gt;0",N305:N316),
IF(FORECAST($C301,N$305:N$316,$C$305:$C$316)&lt;0,0,
IF(FORECAST($C301,N$305:N$316,$C$305:$C$316)&gt;100,100,
FORECAST($C301,N$305:N$316,$C$305:$C$316))))</f>
        <v>4.8347688891331018</v>
      </c>
      <c r="O301" s="72"/>
      <c r="P301" s="73"/>
      <c r="Q301" s="73"/>
      <c r="R301" s="74">
        <f ca="true">IF(MAX(C305:C316)-MIN(C305:C316)&lt;5,AVERAGEIF(C305:C316,"&gt;0",R305:R316),
IF(FORECAST($C301,R$305:R$316,$C$305:$C$316)&lt;0,0,
IF(FORECAST($C301,R$305:R$316,$C$305:$C$316)&gt;100,100,
FORECAST($C301,R$305:R$316,$C$305:$C$316))))</f>
        <v>62.875768002805216</v>
      </c>
      <c r="S301" s="71">
        <f ca="true">IF(MAX(C305:C316)-MIN(C305:C316)&lt;5,AVERAGEIF(C305:C316,"&gt;0",S305:S316),
IF(FORECAST($C301,S$305:S$316,$C$305:$C$316)&lt;0,0,
IF(FORECAST($C301,S$305:S$316,$C$305:$C$316)&gt;100,100,
FORECAST($C301,S$305:S$316,$C$305:$C$316))))</f>
        <v>13.549580009901092</v>
      </c>
      <c r="T301" s="72"/>
      <c r="U301" s="73"/>
      <c r="V301" s="73"/>
      <c r="W301" s="74">
        <f ca="true">IF(MAX(C305:C316)-MIN(C305:C316)&lt;5,AVERAGEIF(C305:C316,"&gt;0",W305:W316),
IF(FORECAST($C301,W$305:W$316,$C$305:$C$316)&lt;0,0,
IF(FORECAST($C301,W$305:W$316,$C$305:$C$316)&gt;100,100,
FORECAST($C301,W$305:W$316,$C$305:$C$316))))</f>
        <v>50.675426659615937</v>
      </c>
      <c r="X301" s="71">
        <f ca="true">IF(MAX(C305:C316)-MIN(C305:C316)&lt;5,AVERAGEIF(C305:C316,"&gt;0",X305:X316),
IF(FORECAST($C301,X$305:X$316,$C$305:$C$316)&lt;0,0,
IF(FORECAST($C301,X$305:X$316,$C$305:$C$316)&gt;100,100,
FORECAST($C301,X$305:X$316,$C$305:$C$316))))</f>
        <v>35.300247266723545</v>
      </c>
      <c r="Y301" s="72"/>
      <c r="Z301" s="73"/>
      <c r="AA301" s="73"/>
      <c r="AB301" s="74">
        <f ca="true">IF(MAX(C305:C316)-MIN(C305:C316)&lt;5,AVERAGEIF(C305:C316,"&gt;0",AB305:AB316),
IF(FORECAST($C301,AB$305:AB$316,$C$305:$C$316)&lt;0,0,
IF(FORECAST($C301,AB$305:AB$316,$C$305:$C$316)&gt;100,100,
FORECAST($C301,AB$305:AB$316,$C$305:$C$316))))</f>
        <v>29.318014155391097</v>
      </c>
    </row>
    <row r="302" hidden="true" x14ac:dyDescent="0.2">
      <c r="A302" s="2312"/>
      <c r="B302" s="2313"/>
      <c r="C302" s="49">
        <f>MaxRegYear(C300,C305:C316)</f>
        <v>2017</v>
      </c>
      <c r="D302" s="75">
        <f ca="true">IF(MAX(C305:C316)-MIN(C305:C316)&lt;5,AVERAGEIF(C305:C316,"&gt;0",D305:D316),
IF(FORECAST($C302,D$305:D$316,$C$305:$C$316)&lt;0,0,
IF(FORECAST($C302,D$305:D$316,$C$305:$C$316)&gt;100,100,
FORECAST($C302,D$305:D$316,$C$305:$C$316))))</f>
        <v>4.0531632246356892</v>
      </c>
      <c r="E302" s="76"/>
      <c r="F302" s="77"/>
      <c r="G302" s="77"/>
      <c r="H302" s="78">
        <f ca="true">IF(MAX(C305:C316)-MIN(C305:C316)&lt;5,AVERAGEIF(C305:C316,"&gt;0",H305:H316),
IF(FORECAST($C302,H$305:H$316,$C$305:$C$316)&lt;0,0,
IF(FORECAST($C302,H$305:H$316,$C$305:$C$316)&gt;100,100,
FORECAST($C302,H$305:H$316,$C$305:$C$316))))</f>
        <v>94.741335504163317</v>
      </c>
      <c r="I302" s="75">
        <f ca="true">IF(MAX(C305:C316)-MIN(C305:C316)&lt;5,AVERAGEIF(C305:C316,"&gt;0",I305:I316),
IF(FORECAST($C302,I$305:I$316,$C$305:$C$316)&lt;0,0,
IF(FORECAST($C302,I$305:I$316,$C$305:$C$316)&gt;100,100,
FORECAST($C302,I$305:I$316,$C$305:$C$316))))</f>
        <v>7.2073007265341857</v>
      </c>
      <c r="J302" s="76"/>
      <c r="K302" s="77"/>
      <c r="L302" s="77"/>
      <c r="M302" s="78">
        <f ca="true">IF(MAX(C305:C316)-MIN(C305:C316)&lt;5,AVERAGEIF(C305:C316,"&gt;0",M305:M316),
IF(FORECAST($C302,M$305:M$316,$C$305:$C$316)&lt;0,0,
IF(FORECAST($C302,M$305:M$316,$C$305:$C$316)&gt;100,100,
FORECAST($C302,M$305:M$316,$C$305:$C$316))))</f>
        <v>84.05246396417283</v>
      </c>
      <c r="N302" s="75">
        <f ca="true">IF(MAX(C305:C316)-MIN(C305:C316)&lt;5,AVERAGEIF(C305:C316,"&gt;0",N305:N316),
IF(FORECAST($C302,N$305:N$316,$C$305:$C$316)&lt;0,0,
IF(FORECAST($C302,N$305:N$316,$C$305:$C$316)&gt;100,100,
FORECAST($C302,N$305:N$316,$C$305:$C$316))))</f>
        <v>14.300552315992036</v>
      </c>
      <c r="O302" s="76"/>
      <c r="P302" s="77"/>
      <c r="Q302" s="77"/>
      <c r="R302" s="78">
        <f ca="true">IF(MAX(C305:C316)-MIN(C305:C316)&lt;5,AVERAGEIF(C305:C316,"&gt;0",R305:R316),
IF(FORECAST($C302,R$305:R$316,$C$305:$C$316)&lt;0,0,
IF(FORECAST($C302,R$305:R$316,$C$305:$C$316)&gt;100,100,
FORECAST($C302,R$305:R$316,$C$305:$C$316))))</f>
        <v>75.909617643967067</v>
      </c>
      <c r="S302" s="75">
        <f ca="true">IF(MAX(C305:C316)-MIN(C305:C316)&lt;5,AVERAGEIF(C305:C316,"&gt;0",S305:S316),
IF(FORECAST($C302,S$305:S$316,$C$305:$C$316)&lt;0,0,
IF(FORECAST($C302,S$305:S$316,$C$305:$C$316)&gt;100,100,
FORECAST($C302,S$305:S$316,$C$305:$C$316))))</f>
        <v>28.800619221506167</v>
      </c>
      <c r="T302" s="76"/>
      <c r="U302" s="77"/>
      <c r="V302" s="77"/>
      <c r="W302" s="78">
        <f ca="true">IF(MAX(C305:C316)-MIN(C305:C316)&lt;5,AVERAGEIF(C305:C316,"&gt;0",W305:W316),
IF(FORECAST($C302,W$305:W$316,$C$305:$C$316)&lt;0,0,
IF(FORECAST($C302,W$305:W$316,$C$305:$C$316)&gt;100,100,
FORECAST($C302,W$305:W$316,$C$305:$C$316))))</f>
        <v>57.9049122492587</v>
      </c>
      <c r="X302" s="75">
        <f ca="true">IF(MAX(C305:C316)-MIN(C305:C316)&lt;5,AVERAGEIF(C305:C316,"&gt;0",X305:X316),
IF(FORECAST($C302,X$305:X$316,$C$305:$C$316)&lt;0,0,
IF(FORECAST($C302,X$305:X$316,$C$305:$C$316)&gt;100,100,
FORECAST($C302,X$305:X$316,$C$305:$C$316))))</f>
        <v>64.734828911854947</v>
      </c>
      <c r="Y302" s="76"/>
      <c r="Z302" s="77"/>
      <c r="AA302" s="77"/>
      <c r="AB302" s="78">
        <f ca="true">IF(MAX(C305:C316)-MIN(C305:C316)&lt;5,AVERAGEIF(C305:C316,"&gt;0",AB305:AB316),
IF(FORECAST($C302,AB$305:AB$316,$C$305:$C$316)&lt;0,0,
IF(FORECAST($C302,AB$305:AB$316,$C$305:$C$316)&gt;100,100,
FORECAST($C302,AB$305:AB$316,$C$305:$C$316))))</f>
        <v>23.011853434358045</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470" t="s">
        <v>168</v>
      </c>
      <c r="C305" s="471">
        <v>2003</v>
      </c>
      <c r="D305" s="1">
        <f t="shared" ref="D305:D316" ca="true" si="45">IF(ISERROR(INDIRECT(CONCATENATE($B305,"!M122"))),"",INDIRECT(CONCATENATE($B305,"!M122")))</f>
        <v>4.7389191896178158</v>
      </c>
      <c r="E305" s="91">
        <f t="shared" ref="E305:E316" ca="true" si="46">IF(ISERROR(INDIRECT(CONCATENATE($B305,"!M129"))),"",INDIRECT(CONCATENATE($B305,"!M129")))</f>
        <v>65.270017435362917</v>
      </c>
      <c r="F305" s="89"/>
      <c r="G305" s="89"/>
      <c r="H305" s="90">
        <f t="shared" ref="H305:H316" ca="true" si="47">IF(ISERROR(INDIRECT(CONCATENATE($B305,"!M127"))),"",INDIRECT(CONCATENATE($B305,"!M127")))</f>
        <v>75.011144260654177</v>
      </c>
      <c r="I305" s="1">
        <f t="shared" ref="I305:I316" ca="true" si="48">IF(ISERROR(INDIRECT(CONCATENATE($B305,"!N122"))),"",INDIRECT(CONCATENATE($B305,"!N122")))</f>
        <v>6.5556325967325932</v>
      </c>
      <c r="J305" s="88">
        <f t="shared" ref="J305:J316" ca="true" si="49">IF(ISERROR(INDIRECT(CONCATENATE($B305,"!N129"))),"",INDIRECT(CONCATENATE($B305,"!N129")))</f>
        <v>64.616019881050704</v>
      </c>
      <c r="K305" s="89"/>
      <c r="L305" s="89"/>
      <c r="M305" s="90">
        <f t="shared" ref="M305:M316" ca="true" si="50">IF(ISERROR(INDIRECT(CONCATENATE($B305,"!N127"))),"",INDIRECT(CONCATENATE($B305,"!N127")))</f>
        <v>70.831620588519371</v>
      </c>
      <c r="N305" s="1">
        <f t="shared" ref="N305:N316" ca="true" si="51">IF(ISERROR(INDIRECT(CONCATENATE($B305,"!O122"))),"",INDIRECT(CONCATENATE($B305,"!O122")))</f>
        <v>8.331018104001874</v>
      </c>
      <c r="O305" s="88">
        <f t="shared" ref="O305:O316" ca="true" si="52">IF(ISERROR(INDIRECT(CONCATENATE($B305,"!O129"))),"",INDIRECT(CONCATENATE($B305,"!O129")))</f>
        <v>53.917308707278352</v>
      </c>
      <c r="P305" s="89"/>
      <c r="Q305" s="89"/>
      <c r="R305" s="90">
        <f t="shared" ref="R305:R316" ca="true" si="53">IF(ISERROR(INDIRECT(CONCATENATE($B305,"!O127"))),"",INDIRECT(CONCATENATE($B305,"!O127")))</f>
        <v>55.369081993722304</v>
      </c>
      <c r="S305" s="1">
        <f t="shared" ref="S305:S316" ca="true" si="54">IF(ISERROR(INDIRECT(CONCATENATE($B305,"!P122"))),"",INDIRECT(CONCATENATE($B305,"!P122")))</f>
        <v>18.505889525476348</v>
      </c>
      <c r="T305" s="88">
        <f t="shared" ref="T305:T316" ca="true" si="55">IF(ISERROR(INDIRECT(CONCATENATE($B305,"!P129"))),"",INDIRECT(CONCATENATE($B305,"!P129")))</f>
        <v>56.9794809796864</v>
      </c>
      <c r="U305" s="89"/>
      <c r="V305" s="89"/>
      <c r="W305" s="90">
        <f t="shared" ref="W305:W316" ca="true" si="56">IF(ISERROR(INDIRECT(CONCATENATE($B305,"!P127"))),"",INDIRECT(CONCATENATE($B305,"!P127")))</f>
        <v>45.51882684917112</v>
      </c>
      <c r="X305" s="1">
        <f t="shared" ref="X305:X316" ca="true" si="57">IF(ISERROR(INDIRECT(CONCATENATE($B305,"!Q122"))),"",INDIRECT(CONCATENATE($B305,"!Q122")))</f>
        <v>38.892506127525969</v>
      </c>
      <c r="Y305" s="88">
        <f t="shared" ref="Y305:Y316" ca="true" si="58">IF(ISERROR(INDIRECT(CONCATENATE($B305,"!Q129"))),"",INDIRECT(CONCATENATE($B305,"!Q129")))</f>
        <v>57.197215806249034</v>
      </c>
      <c r="Z305" s="89"/>
      <c r="AA305" s="89"/>
      <c r="AB305" s="90">
        <f t="shared" ref="AB305:AB316" ca="true" si="59">IF(ISERROR(INDIRECT(CONCATENATE($B305,"!Q2127"))),"",INDIRECT(CONCATENATE($B305,"!Q127")))</f>
        <v>26.175657389316093</v>
      </c>
    </row>
    <row r="306" x14ac:dyDescent="0.2">
      <c r="A306" s="87"/>
      <c r="B306" s="472" t="s">
        <v>146</v>
      </c>
      <c r="C306" s="473">
        <v>2007</v>
      </c>
      <c r="D306" s="2">
        <f t="shared" ca="true" si="45"/>
        <v>2.0800584598101244</v>
      </c>
      <c r="E306" s="91">
        <f t="shared" ca="true" si="46"/>
        <v>74.935057260152604</v>
      </c>
      <c r="F306" s="89"/>
      <c r="G306" s="89"/>
      <c r="H306" s="92">
        <f t="shared" ca="true" si="47"/>
        <v>93.924943119987077</v>
      </c>
      <c r="I306" s="2">
        <f t="shared" ca="true" si="48"/>
        <v>2.5145851338367677</v>
      </c>
      <c r="J306" s="91">
        <f t="shared" ca="true" si="49"/>
        <v>71.302942227321111</v>
      </c>
      <c r="K306" s="89"/>
      <c r="L306" s="89"/>
      <c r="M306" s="92">
        <f t="shared" ca="true" si="50"/>
        <v>90.3112622783663</v>
      </c>
      <c r="N306" s="2">
        <f t="shared" ca="true" si="51"/>
        <v>4.2356381867074937</v>
      </c>
      <c r="O306" s="91">
        <f t="shared" ca="true" si="52"/>
        <v>71.126135488468378</v>
      </c>
      <c r="P306" s="89"/>
      <c r="Q306" s="89"/>
      <c r="R306" s="92">
        <f t="shared" ca="true" si="53"/>
        <v>79.314091834438372</v>
      </c>
      <c r="S306" s="2">
        <f t="shared" ca="true" si="54"/>
        <v>12.417293663379844</v>
      </c>
      <c r="T306" s="91">
        <f t="shared" ca="true" si="55"/>
        <v>60.469004585658595</v>
      </c>
      <c r="U306" s="89"/>
      <c r="V306" s="89"/>
      <c r="W306" s="92">
        <f t="shared" ca="true" si="56"/>
        <v>65.564868738717223</v>
      </c>
      <c r="X306" s="2">
        <f t="shared" ca="true" si="57"/>
        <v>42.698760604419974</v>
      </c>
      <c r="Y306" s="91">
        <f t="shared" ca="true" si="58"/>
        <v>75.77465574499584</v>
      </c>
      <c r="Z306" s="89"/>
      <c r="AA306" s="89"/>
      <c r="AB306" s="92">
        <f t="shared" ca="true" si="59"/>
        <v>34.824597531077167</v>
      </c>
    </row>
    <row r="307" x14ac:dyDescent="0.2">
      <c r="A307" s="87"/>
      <c r="B307" s="472" t="s">
        <v>369</v>
      </c>
      <c r="C307" s="473">
        <v>2011</v>
      </c>
      <c r="D307" s="2">
        <f t="shared" ca="true" si="45"/>
        <v>4.6606916093010629</v>
      </c>
      <c r="E307" s="91">
        <f t="shared" ca="true" si="46"/>
        <v>66.870580072106989</v>
      </c>
      <c r="F307" s="89"/>
      <c r="G307" s="89"/>
      <c r="H307" s="92">
        <f t="shared" ca="true" si="47"/>
        <v>88.692962947903538</v>
      </c>
      <c r="I307" s="2">
        <f t="shared" ca="true" si="48"/>
        <v>8.1833021238565653</v>
      </c>
      <c r="J307" s="91">
        <f t="shared" ca="true" si="49"/>
        <v>79.476236085967457</v>
      </c>
      <c r="K307" s="89"/>
      <c r="L307" s="89"/>
      <c r="M307" s="92">
        <f t="shared" ca="true" si="50"/>
        <v>83.811362840230146</v>
      </c>
      <c r="N307" s="2">
        <f t="shared" ca="true" si="51"/>
        <v>12.109403646381951</v>
      </c>
      <c r="O307" s="91">
        <f t="shared" ca="true" si="52"/>
        <v>69.744356018477234</v>
      </c>
      <c r="P307" s="89"/>
      <c r="Q307" s="89"/>
      <c r="R307" s="92">
        <f t="shared" ca="true" si="53"/>
        <v>75.328415238820426</v>
      </c>
      <c r="S307" s="2">
        <f t="shared" ca="true" si="54"/>
        <v>27.634542776526587</v>
      </c>
      <c r="T307" s="91">
        <f t="shared" ca="true" si="55"/>
        <v>65.33490845691064</v>
      </c>
      <c r="U307" s="89"/>
      <c r="V307" s="89"/>
      <c r="W307" s="92">
        <f t="shared" ca="true" si="56"/>
        <v>49.017941714622609</v>
      </c>
      <c r="X307" s="2">
        <f t="shared" ca="true" si="57"/>
        <v>61.236961887903661</v>
      </c>
      <c r="Y307" s="91">
        <f t="shared" ca="true" si="58"/>
        <v>72.635469325754471</v>
      </c>
      <c r="Z307" s="89"/>
      <c r="AA307" s="89"/>
      <c r="AB307" s="92">
        <f t="shared" ca="true" si="59"/>
        <v>16.696136440436696</v>
      </c>
      <c r="AD307" s="93"/>
    </row>
    <row r="308" x14ac:dyDescent="0.2">
      <c r="A308" s="87"/>
      <c r="B308" s="472" t="s">
        <v>450</v>
      </c>
      <c r="C308" s="473">
        <v>2015</v>
      </c>
      <c r="D308" s="2">
        <f t="shared" ca="true" si="45"/>
        <v>4.1299656397952242</v>
      </c>
      <c r="E308" s="91">
        <f t="shared" ca="true" si="46"/>
        <v>76.452949277518584</v>
      </c>
      <c r="F308" s="89"/>
      <c r="G308" s="89"/>
      <c r="H308" s="92">
        <f t="shared" ca="true" si="47"/>
        <v>89.86724177980733</v>
      </c>
      <c r="I308" s="2">
        <f t="shared" ca="true" si="48"/>
        <v>6.6983022623097286</v>
      </c>
      <c r="J308" s="91">
        <f t="shared" ca="true" si="49"/>
        <v>74.243202292515235</v>
      </c>
      <c r="K308" s="89"/>
      <c r="L308" s="89"/>
      <c r="M308" s="92">
        <f t="shared" ca="true" si="50"/>
        <v>78.368064444862114</v>
      </c>
      <c r="N308" s="2">
        <f t="shared" ca="true" si="51"/>
        <v>13.594582473159585</v>
      </c>
      <c r="O308" s="91">
        <f t="shared" ca="true" si="52"/>
        <v>66.504202754959607</v>
      </c>
      <c r="P308" s="89"/>
      <c r="Q308" s="89"/>
      <c r="R308" s="92">
        <f t="shared" ca="true" si="53"/>
        <v>67.55918222656328</v>
      </c>
      <c r="S308" s="2">
        <f t="shared" ca="true" si="54"/>
        <v>26.142672497431708</v>
      </c>
      <c r="T308" s="91">
        <f t="shared" ca="true" si="55"/>
        <v>66.785902696546671</v>
      </c>
      <c r="U308" s="89"/>
      <c r="V308" s="89"/>
      <c r="W308" s="92">
        <f t="shared" ca="true" si="56"/>
        <v>57.059040515238266</v>
      </c>
      <c r="X308" s="2">
        <f t="shared" ca="true" si="57"/>
        <v>57.241923737307523</v>
      </c>
      <c r="Y308" s="91">
        <f t="shared" ca="true" si="58"/>
        <v>79.164473761706006</v>
      </c>
      <c r="Z308" s="89"/>
      <c r="AA308" s="89"/>
      <c r="AB308" s="92">
        <f t="shared" ca="true" si="59"/>
        <v>26.96334381866874</v>
      </c>
    </row>
    <row r="309" x14ac:dyDescent="0.2">
      <c r="A309" s="87"/>
      <c r="B309" s="472"/>
      <c r="C309" s="473"/>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72"/>
      <c r="C310" s="473"/>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72"/>
      <c r="C311" s="473"/>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72"/>
      <c r="C312" s="473"/>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72"/>
      <c r="C313" s="473"/>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72"/>
      <c r="C314" s="473"/>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72"/>
      <c r="C315" s="473"/>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74"/>
      <c r="C316" s="475"/>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2279" t="str">
        <f>CONCATENATE("Rural use of sanitation facilities, ",C299,"–",C300)</f>
        <v>Rural use of sanitation facilities, 2000–2020</v>
      </c>
      <c r="C318" s="2280"/>
      <c r="D318" s="2280"/>
      <c r="E318" s="2280"/>
      <c r="F318" s="2280"/>
      <c r="G318" s="2280"/>
      <c r="H318" s="2280"/>
      <c r="I318" s="2280"/>
      <c r="J318" s="2280"/>
      <c r="K318" s="2280"/>
      <c r="L318" s="2280"/>
      <c r="N318" s="98"/>
      <c r="O318" s="98"/>
      <c r="P318" s="98"/>
      <c r="Q318" s="98"/>
      <c r="R318" s="98"/>
      <c r="S318" s="2303" t="s">
        <v>11</v>
      </c>
      <c r="T318" s="2304"/>
      <c r="U318" s="2304"/>
      <c r="V318" s="2304"/>
      <c r="W318" s="2305"/>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1</xdr:col>
                <xdr:colOff>0</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1</xdr:col>
                <xdr:colOff>0</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1</xdr:col>
                <xdr:colOff>0</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1</xdr:col>
                <xdr:colOff>0</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1</xdr:col>
                <xdr:colOff>0</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1</xdr:col>
                <xdr:colOff>0</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1</xdr:col>
                <xdr:colOff>0</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1</xdr:col>
                <xdr:colOff>0</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1</xdr:col>
                <xdr:colOff>0</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1</xdr:col>
                <xdr:colOff>0</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1</xdr:col>
                <xdr:colOff>0</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1</xdr:col>
                <xdr:colOff>0</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1</xdr:col>
                <xdr:colOff>0</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1</xdr:col>
                <xdr:colOff>0</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1</xdr:col>
                <xdr:colOff>0</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1</xdr:col>
                <xdr:colOff>0</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1</xdr:col>
                <xdr:colOff>0</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1</xdr:col>
                <xdr:colOff>0</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2323" t="s">
        <v>131</v>
      </c>
      <c r="C4" s="2324"/>
      <c r="D4" s="2324"/>
      <c r="E4" s="2324"/>
      <c r="F4" s="2324"/>
      <c r="G4" s="2324"/>
      <c r="H4" s="2324"/>
      <c r="I4" s="2324"/>
      <c r="J4" s="2324"/>
      <c r="K4" s="2324"/>
      <c r="L4" s="2324"/>
      <c r="M4" s="2324"/>
      <c r="N4" s="2324"/>
      <c r="O4" s="2324"/>
      <c r="P4" s="2324"/>
      <c r="Q4" s="2324"/>
      <c r="R4" s="2324"/>
      <c r="S4" s="2324"/>
      <c r="T4" s="2324"/>
      <c r="U4" s="2324"/>
      <c r="V4" s="2324"/>
      <c r="W4" s="2324"/>
      <c r="X4" s="2324"/>
      <c r="Y4" s="2324"/>
    </row>
    <row r="5" ht="28.5" customHeight="true" x14ac:dyDescent="0.4">
      <c r="B5" s="2315" t="str">
        <f ca="true">IF(ISERROR(INDIRECT(CONCATENATE($E$32,"!A2"))),"",INDIRECT(CONCATENATE($E$32,"!A2")))</f>
        <v>Mauritania</v>
      </c>
      <c r="C5" s="2325"/>
      <c r="D5" s="2325"/>
      <c r="E5" s="2325"/>
      <c r="F5" s="2325"/>
      <c r="G5" s="2325"/>
      <c r="H5" s="2325"/>
      <c r="I5" s="2325"/>
      <c r="J5" s="2325"/>
      <c r="K5" s="2324"/>
      <c r="L5" s="2324"/>
      <c r="M5" s="2324"/>
      <c r="N5" s="2324"/>
      <c r="O5" s="2324"/>
      <c r="P5" s="2324"/>
      <c r="Q5" s="2324"/>
      <c r="R5" s="2324"/>
      <c r="S5" s="2324"/>
      <c r="T5" s="2324"/>
      <c r="U5" s="2324"/>
      <c r="V5" s="2324"/>
      <c r="W5" s="2324"/>
      <c r="X5" s="2324"/>
      <c r="Y5" s="2324"/>
    </row>
    <row r="6" x14ac:dyDescent="0.2">
      <c r="F6" s="36"/>
      <c r="G6" s="36"/>
      <c r="J6" s="37"/>
      <c r="K6" s="37"/>
      <c r="L6" s="37"/>
      <c r="M6" s="37"/>
      <c r="N6" s="37"/>
      <c r="O6" s="37"/>
      <c r="P6" s="37"/>
    </row>
    <row r="7" s="38" customFormat="true" ht="16.5" customHeight="true" x14ac:dyDescent="0.25">
      <c r="B7" s="2321" t="str">
        <f ca="true">CONCATENATE("National ",IF(ISERROR(INDIRECT(CONCATENATE($E$32,"!A2"))),"",INDIRECT(CONCATENATE($E$32,"!A210"))))</f>
        <v>National Access to hygiene facilities </v>
      </c>
      <c r="C7" s="2322"/>
      <c r="D7" s="2322"/>
      <c r="E7" s="2322"/>
      <c r="F7" s="2322"/>
      <c r="G7" s="2322"/>
      <c r="H7" s="2322"/>
      <c r="K7" s="2339" t="str">
        <f ca="true">CONCATENATE("Urban ",IF(ISERROR(INDIRECT(CONCATENATE($E$32,"!A2"))),"",INDIRECT(CONCATENATE($E$32,"!A210"))))</f>
        <v>Urban Access to hygiene facilities </v>
      </c>
      <c r="L7" s="2340"/>
      <c r="M7" s="2340"/>
      <c r="N7" s="2340"/>
      <c r="O7" s="2340"/>
      <c r="P7" s="2340"/>
      <c r="S7" s="2339" t="str">
        <f ca="true">CONCATENATE("Rural ",IF(ISERROR(INDIRECT(CONCATENATE($E$32,"!A2"))),"",INDIRECT(CONCATENATE($E$32,"!A210"))))</f>
        <v>Rural Access to hygiene facilities </v>
      </c>
      <c r="T7" s="2340"/>
      <c r="U7" s="2340"/>
      <c r="V7" s="2340"/>
      <c r="W7" s="2340"/>
      <c r="X7" s="2340"/>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2350" t="str">
        <f>INDEX(B88:B100,A88)</f>
        <v>MICS15</v>
      </c>
      <c r="F32" s="2351"/>
      <c r="G32" s="2330" t="str">
        <f ca="true">IF(ISERROR(INDIRECT(CONCATENATE($E$32,"!A2"))),"",INDIRECT(CONCATENATE($E$32,"!A2")))</f>
        <v>Mauritania</v>
      </c>
      <c r="H32" s="2331"/>
      <c r="I32" s="2331"/>
      <c r="J32" s="2332"/>
      <c r="K32" s="2336" t="s">
        <v>0</v>
      </c>
      <c r="L32" s="2337"/>
      <c r="M32" s="2338"/>
      <c r="N32" s="2336" t="s">
        <v>1</v>
      </c>
      <c r="O32" s="2337"/>
      <c r="P32" s="2338"/>
      <c r="Q32" s="2336" t="s">
        <v>2</v>
      </c>
      <c r="R32" s="2337"/>
      <c r="S32" s="2338"/>
      <c r="T32" s="2336" t="s">
        <v>3</v>
      </c>
      <c r="U32" s="2337"/>
      <c r="V32" s="2338"/>
      <c r="W32" s="2336" t="s">
        <v>4</v>
      </c>
      <c r="X32" s="2337"/>
      <c r="Y32" s="2338"/>
    </row>
    <row r="33" s="44" customFormat="true" ht="22.5" customHeight="true" x14ac:dyDescent="0.2">
      <c r="E33" s="2352"/>
      <c r="F33" s="2353"/>
      <c r="G33" s="2333"/>
      <c r="H33" s="2334"/>
      <c r="I33" s="2334"/>
      <c r="J33" s="2335"/>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2326" t="s">
        <v>21</v>
      </c>
      <c r="C34" s="2327"/>
      <c r="D34" s="2327"/>
      <c r="E34" s="107"/>
      <c r="F34" s="36"/>
      <c r="G34" s="2286" t="s">
        <v>5</v>
      </c>
      <c r="H34" s="2287"/>
      <c r="I34" s="2290"/>
      <c r="J34" s="2343" t="str">
        <f ca="true">IF(ISERROR(INDIRECT(CONCATENATE(#REF!,"!A2"))),"",INDIRECT(CONCATENATE(#REF!,"!A210")))</f>
        <v/>
      </c>
      <c r="K34" s="2341">
        <f ca="true">IF(ISERROR(INDIRECT(CONCATENATE($E$32,"!C222"))),"",INDIRECT(CONCATENATE($E$32,"!C222")))</f>
        <v>30.001456872659183</v>
      </c>
      <c r="L34" s="2347">
        <f ca="true">IF(ISERROR(INDIRECT(CONCATENATE($E$32,"!C223"))),"",INDIRECT(CONCATENATE($E$32,"!C223")))</f>
        <v>19.446827602822026</v>
      </c>
      <c r="M34" s="2345">
        <f ca="true">IF(ISERROR(INDIRECT(CONCATENATE($E$32,"!C224"))),"",INDIRECT(CONCATENATE($E$32,"!C224")))</f>
        <v>50.551715524518784</v>
      </c>
      <c r="N34" s="2341">
        <f ca="true">IF(ISERROR(INDIRECT(CONCATENATE($E$32,"!D222"))),"",INDIRECT(CONCATENATE($E$32,"!D222")))</f>
        <v>40.116091306261978</v>
      </c>
      <c r="O34" s="2347">
        <f ca="true">IF(ISERROR(INDIRECT(CONCATENATE($E$32,"!D223"))),"",INDIRECT(CONCATENATE($E$32,"!D223")))</f>
        <v>31.633479621475608</v>
      </c>
      <c r="P34" s="2345">
        <f ca="true">IF(ISERROR(INDIRECT(CONCATENATE($E$32,"!D224"))),"",INDIRECT(CONCATENATE($E$32,"!D224")))</f>
        <v>28.250429072262413</v>
      </c>
      <c r="Q34" s="2341">
        <f ca="true">IF(ISERROR(INDIRECT(CONCATENATE($E$32,"!E222"))),"",INDIRECT(CONCATENATE($E$32,"!E222")))</f>
        <v>54.188645540037506</v>
      </c>
      <c r="R34" s="2347">
        <f ca="true">IF(ISERROR(INDIRECT(CONCATENATE($E$32,"!E223"))),"",INDIRECT(CONCATENATE($E$32,"!E223")))</f>
        <v>30.083598366718252</v>
      </c>
      <c r="S34" s="2345">
        <f ca="true">IF(ISERROR(INDIRECT(CONCATENATE($E$32,"!E224"))),"",INDIRECT(CONCATENATE($E$32,"!E224")))</f>
        <v>15.727756093244242</v>
      </c>
      <c r="T34" s="2341">
        <f ca="true">IF(ISERROR(INDIRECT(CONCATENATE($E$32,"!F222"))),"",INDIRECT(CONCATENATE($E$32,"!F222")))</f>
        <v>69.441997510367429</v>
      </c>
      <c r="U34" s="2347">
        <f ca="true">IF(ISERROR(INDIRECT(CONCATENATE($E$32,"!F223"))),"",INDIRECT(CONCATENATE($E$32,"!F223")))</f>
        <v>23.50669258018895</v>
      </c>
      <c r="V34" s="2345">
        <f ca="true">IF(ISERROR(INDIRECT(CONCATENATE($E$32,"!F224"))),"",INDIRECT(CONCATENATE($E$32,"!F224")))</f>
        <v>7.0513099094436207</v>
      </c>
      <c r="W34" s="2341">
        <f ca="true">IF(ISERROR(INDIRECT(CONCATENATE($E$32,"!G222"))),"",INDIRECT(CONCATENATE($E$32,"!G222")))</f>
        <v>77.652332373757872</v>
      </c>
      <c r="X34" s="2347">
        <f ca="true">IF(ISERROR(INDIRECT(CONCATENATE($E$32,"!G223"))),"",INDIRECT(CONCATENATE($E$32,"!G223")))</f>
        <v>20.512854562665197</v>
      </c>
      <c r="Y34" s="2345">
        <f ca="true">IF(ISERROR(INDIRECT(CONCATENATE($E$32,"!G224"))),"",INDIRECT(CONCATENATE($E$32,"!G224")))</f>
        <v>1.83481306357693</v>
      </c>
      <c r="Z34" s="108"/>
    </row>
    <row r="35" ht="15" x14ac:dyDescent="0.2">
      <c r="B35" s="2328"/>
      <c r="C35" s="2329"/>
      <c r="D35" s="2329"/>
      <c r="E35" s="107"/>
      <c r="F35" s="36"/>
      <c r="G35" s="2288"/>
      <c r="H35" s="2289"/>
      <c r="I35" s="2291"/>
      <c r="J35" s="2344"/>
      <c r="K35" s="2342"/>
      <c r="L35" s="2348"/>
      <c r="M35" s="2346"/>
      <c r="N35" s="2342"/>
      <c r="O35" s="2348"/>
      <c r="P35" s="2346"/>
      <c r="Q35" s="2342"/>
      <c r="R35" s="2348"/>
      <c r="S35" s="2346"/>
      <c r="T35" s="2342"/>
      <c r="U35" s="2348"/>
      <c r="V35" s="2346"/>
      <c r="W35" s="2342"/>
      <c r="X35" s="2348"/>
      <c r="Y35" s="2346"/>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2286" t="s">
        <v>6</v>
      </c>
      <c r="H37" s="2287"/>
      <c r="I37" s="2290"/>
      <c r="J37" s="2343" t="str">
        <f ca="true">IF(ISERROR(INDIRECT(CONCATENATE(#REF!,"!A2"))),"",INDIRECT(CONCATENATE(#REF!,"!A210")))</f>
        <v/>
      </c>
      <c r="K37" s="2341">
        <f ca="true">IF(ISERROR(INDIRECT(CONCATENATE($E$32,"!H222"))),"",INDIRECT(CONCATENATE($E$32,"!H222")))</f>
        <v>47.718895414805232</v>
      </c>
      <c r="L37" s="2347">
        <f ca="true">IF(ISERROR(INDIRECT(CONCATENATE($E$32,"!H223"))),"",INDIRECT(CONCATENATE($E$32,"!H223")))</f>
        <v>29.437003535773474</v>
      </c>
      <c r="M37" s="2345">
        <f ca="true">IF(ISERROR(INDIRECT(CONCATENATE($E$32,"!H224"))),"",INDIRECT(CONCATENATE($E$32,"!H224")))</f>
        <v>22.844101049421294</v>
      </c>
      <c r="N37" s="2341">
        <f ca="true">IF(ISERROR(INDIRECT(CONCATENATE($E$32,"!I222"))),"",INDIRECT(CONCATENATE($E$32,"!I222")))</f>
        <v>64.755405366361813</v>
      </c>
      <c r="O37" s="2347">
        <f ca="true">IF(ISERROR(INDIRECT(CONCATENATE($E$32,"!I223"))),"",INDIRECT(CONCATENATE($E$32,"!I223")))</f>
        <v>26.401921336775779</v>
      </c>
      <c r="P37" s="2345">
        <f ca="true">IF(ISERROR(INDIRECT(CONCATENATE($E$32,"!I224"))),"",INDIRECT(CONCATENATE($E$32,"!I224")))</f>
        <v>8.8426732968624098</v>
      </c>
      <c r="Q37" s="2341">
        <f ca="true">IF(ISERROR(INDIRECT(CONCATENATE($E$32,"!J222"))),"",INDIRECT(CONCATENATE($E$32,"!J222")))</f>
        <v>73.963656782714082</v>
      </c>
      <c r="R37" s="2347">
        <f ca="true">IF(ISERROR(INDIRECT(CONCATENATE($E$32,"!J223"))),"",INDIRECT(CONCATENATE($E$32,"!J223")))</f>
        <v>22.43499239665034</v>
      </c>
      <c r="S37" s="2345">
        <f ca="true">IF(ISERROR(INDIRECT(CONCATENATE($E$32,"!J224"))),"",INDIRECT(CONCATENATE($E$32,"!J224")))</f>
        <v>3.601350820635576</v>
      </c>
      <c r="T37" s="2341">
        <f ca="true">IF(ISERROR(INDIRECT(CONCATENATE($E$32,"!K222"))),"",INDIRECT(CONCATENATE($E$32,"!K222")))</f>
        <v>73.541273000427964</v>
      </c>
      <c r="U37" s="2347">
        <f ca="true">IF(ISERROR(INDIRECT(CONCATENATE($E$32,"!K223"))),"",INDIRECT(CONCATENATE($E$32,"!K223")))</f>
        <v>24.894453565595789</v>
      </c>
      <c r="V37" s="2345">
        <f ca="true">IF(ISERROR(INDIRECT(CONCATENATE($E$32,"!K224"))),"",INDIRECT(CONCATENATE($E$32,"!K224")))</f>
        <v>1.5642734339762487</v>
      </c>
      <c r="W37" s="2341">
        <f ca="true">IF(ISERROR(INDIRECT(CONCATENATE($E$32,"!L222"))),"",INDIRECT(CONCATENATE($E$32,"!L222")))</f>
        <v>78.755914770443596</v>
      </c>
      <c r="X37" s="2347">
        <f ca="true">IF(ISERROR(INDIRECT(CONCATENATE($E$32,"!L223"))),"",INDIRECT(CONCATENATE($E$32,"!L223")))</f>
        <v>19.423564920673702</v>
      </c>
      <c r="Y37" s="2345">
        <f ca="true">IF(ISERROR(INDIRECT(CONCATENATE($E$32,"!L224"))),"",INDIRECT(CONCATENATE($E$32,"!L224")))</f>
        <v>1.8205203088827036</v>
      </c>
      <c r="Z37" s="108"/>
    </row>
    <row r="38" x14ac:dyDescent="0.2">
      <c r="F38" s="36"/>
      <c r="G38" s="2288"/>
      <c r="H38" s="2289"/>
      <c r="I38" s="2291"/>
      <c r="J38" s="2349"/>
      <c r="K38" s="2342"/>
      <c r="L38" s="2348"/>
      <c r="M38" s="2346"/>
      <c r="N38" s="2342"/>
      <c r="O38" s="2348"/>
      <c r="P38" s="2346"/>
      <c r="Q38" s="2342"/>
      <c r="R38" s="2348"/>
      <c r="S38" s="2346"/>
      <c r="T38" s="2342"/>
      <c r="U38" s="2348"/>
      <c r="V38" s="2346"/>
      <c r="W38" s="2342"/>
      <c r="X38" s="2348"/>
      <c r="Y38" s="2346"/>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2286" t="s">
        <v>7</v>
      </c>
      <c r="H40" s="2287"/>
      <c r="I40" s="2290"/>
      <c r="J40" s="2343" t="str">
        <f ca="true">IF(ISERROR(INDIRECT(CONCATENATE(#REF!,"!A2"))),"",INDIRECT(CONCATENATE(#REF!,"!A210")))</f>
        <v/>
      </c>
      <c r="K40" s="2341">
        <f ca="true">IF(ISERROR(INDIRECT(CONCATENATE($E$32,"!M222"))),"",INDIRECT(CONCATENATE($E$32,"!M222")))</f>
        <v>29.198255207735212</v>
      </c>
      <c r="L40" s="2347">
        <f ca="true">IF(ISERROR(INDIRECT(CONCATENATE($E$32,"!M223"))),"",INDIRECT(CONCATENATE($E$32,"!M223")))</f>
        <v>13.214984160421103</v>
      </c>
      <c r="M40" s="2345">
        <f ca="true">IF(ISERROR(INDIRECT(CONCATENATE($E$32,"!M224"))),"",INDIRECT(CONCATENATE($E$32,"!M224")))</f>
        <v>57.586760631843681</v>
      </c>
      <c r="N40" s="2341">
        <f ca="true">IF(ISERROR(INDIRECT(CONCATENATE($E$32,"!N222"))),"",INDIRECT(CONCATENATE($E$32,"!N222")))</f>
        <v>31.923124503802043</v>
      </c>
      <c r="O40" s="2347">
        <f ca="true">IF(ISERROR(INDIRECT(CONCATENATE($E$32,"!N223"))),"",INDIRECT(CONCATENATE($E$32,"!N223")))</f>
        <v>26.320415126170367</v>
      </c>
      <c r="P40" s="2345">
        <f ca="true">IF(ISERROR(INDIRECT(CONCATENATE($E$32,"!N224"))),"",INDIRECT(CONCATENATE($E$32,"!N224")))</f>
        <v>41.75646037002759</v>
      </c>
      <c r="Q40" s="2341">
        <f ca="true">IF(ISERROR(INDIRECT(CONCATENATE($E$32,"!O222"))),"",INDIRECT(CONCATENATE($E$32,"!O222")))</f>
        <v>39.085500460564006</v>
      </c>
      <c r="R40" s="2347">
        <f ca="true">IF(ISERROR(INDIRECT(CONCATENATE($E$32,"!O223"))),"",INDIRECT(CONCATENATE($E$32,"!O223")))</f>
        <v>33.124868995685262</v>
      </c>
      <c r="S40" s="2345">
        <f ca="true">IF(ISERROR(INDIRECT(CONCATENATE($E$32,"!O224"))),"",INDIRECT(CONCATENATE($E$32,"!O224")))</f>
        <v>27.789630543750732</v>
      </c>
      <c r="T40" s="2341">
        <f ca="true">IF(ISERROR(INDIRECT(CONCATENATE($E$32,"!P222"))),"",INDIRECT(CONCATENATE($E$32,"!P222")))</f>
        <v>46.091071267357734</v>
      </c>
      <c r="U40" s="2347">
        <f ca="true">IF(ISERROR(INDIRECT(CONCATENATE($E$32,"!P223"))),"",INDIRECT(CONCATENATE($E$32,"!P223")))</f>
        <v>31.50492546714862</v>
      </c>
      <c r="V40" s="2345">
        <f ca="true">IF(ISERROR(INDIRECT(CONCATENATE($E$32,"!P224"))),"",INDIRECT(CONCATENATE($E$32,"!P224")))</f>
        <v>22.404003265493646</v>
      </c>
      <c r="W40" s="2341">
        <f ca="true">IF(ISERROR(INDIRECT(CONCATENATE($E$32,"!Q222"))),"",INDIRECT(CONCATENATE($E$32,"!Q222")))</f>
        <v>65.304734277580408</v>
      </c>
      <c r="X40" s="2347">
        <f ca="true">IF(ISERROR(INDIRECT(CONCATENATE($E$32,"!Q223"))),"",INDIRECT(CONCATENATE($E$32,"!Q223")))</f>
        <v>22.232552765520328</v>
      </c>
      <c r="Y40" s="2345">
        <f ca="true">IF(ISERROR(INDIRECT(CONCATENATE($E$32,"!Q224"))),"",INDIRECT(CONCATENATE($E$32,"!Q224")))</f>
        <v>12.462712956899264</v>
      </c>
      <c r="Z40" s="108"/>
    </row>
    <row r="41" x14ac:dyDescent="0.2">
      <c r="F41" s="36"/>
      <c r="G41" s="2288"/>
      <c r="H41" s="2289"/>
      <c r="I41" s="2291"/>
      <c r="J41" s="2349"/>
      <c r="K41" s="2342"/>
      <c r="L41" s="2348"/>
      <c r="M41" s="2346"/>
      <c r="N41" s="2342"/>
      <c r="O41" s="2348"/>
      <c r="P41" s="2346"/>
      <c r="Q41" s="2342"/>
      <c r="R41" s="2348"/>
      <c r="S41" s="2346"/>
      <c r="T41" s="2342"/>
      <c r="U41" s="2348"/>
      <c r="V41" s="2346"/>
      <c r="W41" s="2342"/>
      <c r="X41" s="2348"/>
      <c r="Y41" s="2346"/>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4</v>
      </c>
      <c r="B88" s="4" t="s">
        <v>168</v>
      </c>
    </row>
    <row r="89" hidden="true" x14ac:dyDescent="0.2">
      <c r="B89" s="4" t="s">
        <v>146</v>
      </c>
    </row>
    <row r="90" hidden="true" x14ac:dyDescent="0.2">
      <c r="B90" s="4" t="s">
        <v>369</v>
      </c>
    </row>
    <row r="91" hidden="true" x14ac:dyDescent="0.2">
      <c r="B91" s="4" t="s">
        <v>450</v>
      </c>
    </row>
    <row r="92" hidden="true" x14ac:dyDescent="0.2">
      <c r="B92" s="4" t="s">
        <v>133</v>
      </c>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8393D-951E-4E88-A438-C3786C1733C5}">
  <sheetPr codeName="Feuil7"/>
  <dimension ref="A1:BQ1200"/>
  <sheetViews>
    <sheetView showGridLines="false" workbookViewId="0"/>
  </sheetViews>
  <sheetFormatPr defaultColWidth="9.140625" defaultRowHeight="15" customHeight="true" x14ac:dyDescent="0.2"/>
  <cols>
    <col min="1" max="1" width="31.5703125" style="391" customWidth="true"/>
    <col min="2" max="2" width="41.5703125" style="391" customWidth="true"/>
    <col min="3" max="17" width="10.7109375" style="391" customWidth="true"/>
    <col min="18" max="51" width="12.5703125" style="211" customWidth="true"/>
    <col min="52" max="52" width="12.5703125" style="391" customWidth="true"/>
    <col min="53" max="53" width="31.5703125" style="392" customWidth="true"/>
    <col min="54" max="54" width="41.5703125" style="238" customWidth="true"/>
    <col min="55" max="69" width="9.140625" style="392"/>
    <col min="70" max="16384" width="9.140625" style="391"/>
  </cols>
  <sheetData>
    <row r="1" s="111" customFormat="true" ht="18" customHeight="true" x14ac:dyDescent="0.2">
      <c r="R1" s="211"/>
      <c r="S1" s="211"/>
      <c r="T1" s="211"/>
      <c r="U1" s="211"/>
      <c r="V1" s="211"/>
      <c r="W1" s="211"/>
      <c r="X1" s="211"/>
      <c r="Y1" s="211"/>
      <c r="Z1" s="211"/>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BB1" s="134"/>
    </row>
    <row r="2" s="111" customFormat="true" ht="22.5" customHeight="true" x14ac:dyDescent="0.35">
      <c r="A2" s="225" t="str">
        <f>A1026</f>
        <v>Mauritania</v>
      </c>
      <c r="B2" s="226"/>
      <c r="R2" s="211"/>
      <c r="S2" s="211"/>
      <c r="T2" s="211"/>
      <c r="U2" s="211"/>
      <c r="V2" s="211"/>
      <c r="W2" s="211"/>
      <c r="X2" s="211"/>
      <c r="Y2" s="211"/>
      <c r="Z2" s="211"/>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BB2" s="134"/>
    </row>
    <row r="3" s="111" customFormat="true" ht="22.5" customHeight="true" x14ac:dyDescent="0.35">
      <c r="A3" s="138" t="str">
        <f>A1034</f>
        <v>2003</v>
      </c>
      <c r="B3" s="228"/>
      <c r="R3" s="211"/>
      <c r="S3" s="211"/>
      <c r="T3" s="211"/>
      <c r="U3" s="211"/>
      <c r="V3" s="211"/>
      <c r="W3" s="211"/>
      <c r="X3" s="211"/>
      <c r="Y3" s="211"/>
      <c r="Z3" s="211"/>
      <c r="AA3" s="211"/>
      <c r="AB3" s="211"/>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BB3" s="134"/>
    </row>
    <row r="4" s="111" customFormat="true" ht="22.5" customHeight="true" x14ac:dyDescent="0.35">
      <c r="A4" s="227" t="s">
        <v>94</v>
      </c>
      <c r="B4" s="228"/>
      <c r="R4" s="211"/>
      <c r="S4" s="211"/>
      <c r="T4" s="211"/>
      <c r="U4" s="211"/>
      <c r="V4" s="211"/>
      <c r="W4" s="211"/>
      <c r="X4" s="211"/>
      <c r="Y4" s="211"/>
      <c r="Z4" s="211"/>
      <c r="AA4" s="211"/>
      <c r="AB4" s="211"/>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BB4" s="134"/>
    </row>
    <row r="5" s="111" customFormat="true" ht="20.1" customHeight="true" x14ac:dyDescent="0.35">
      <c r="A5" s="227" t="s">
        <v>95</v>
      </c>
      <c r="B5" s="228"/>
      <c r="R5" s="211"/>
      <c r="S5" s="211"/>
      <c r="T5" s="211"/>
      <c r="U5" s="211"/>
      <c r="V5" s="211"/>
      <c r="W5" s="211"/>
      <c r="X5" s="211"/>
      <c r="Y5" s="211"/>
      <c r="Z5" s="211"/>
      <c r="AA5" s="211"/>
      <c r="AB5" s="211"/>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BB5" s="134"/>
    </row>
    <row r="6" s="111" customFormat="true" ht="15" customHeight="true" x14ac:dyDescent="0.2">
      <c r="A6" s="229" t="s">
        <v>96</v>
      </c>
      <c r="B6" s="230"/>
      <c r="R6" s="211"/>
      <c r="S6" s="211"/>
      <c r="T6" s="211"/>
      <c r="U6" s="211"/>
      <c r="V6" s="211"/>
      <c r="W6" s="211"/>
      <c r="X6" s="211"/>
      <c r="Y6" s="211"/>
      <c r="Z6" s="211"/>
      <c r="AA6" s="211"/>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BB6" s="134"/>
    </row>
    <row r="7" s="111" customFormat="true" ht="15" customHeight="true" x14ac:dyDescent="0.2">
      <c r="A7" s="231" t="s">
        <v>40</v>
      </c>
      <c r="B7" s="232"/>
      <c r="R7" s="211"/>
      <c r="S7" s="211"/>
      <c r="T7" s="211"/>
      <c r="U7" s="211"/>
      <c r="V7" s="211"/>
      <c r="W7" s="211"/>
      <c r="X7" s="211"/>
      <c r="Y7" s="211"/>
      <c r="Z7" s="211"/>
      <c r="AA7" s="211"/>
      <c r="AB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BB7" s="134"/>
    </row>
    <row r="8" s="111" customFormat="true" ht="15" customHeight="true" x14ac:dyDescent="0.2">
      <c r="A8" s="231" t="s">
        <v>39</v>
      </c>
      <c r="B8" s="232"/>
      <c r="R8" s="211"/>
      <c r="S8" s="211"/>
      <c r="T8" s="211"/>
      <c r="U8" s="211"/>
      <c r="V8" s="211"/>
      <c r="W8" s="211"/>
      <c r="X8" s="211"/>
      <c r="Y8" s="211"/>
      <c r="Z8" s="211"/>
      <c r="AA8" s="211"/>
      <c r="AB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BB8" s="134"/>
    </row>
    <row r="9" s="111" customFormat="true" ht="15" customHeight="true" x14ac:dyDescent="0.2">
      <c r="A9" s="231" t="s">
        <v>132</v>
      </c>
      <c r="B9" s="233" t="str">
        <f>A1025</f>
        <v>WHS03</v>
      </c>
      <c r="R9" s="211"/>
      <c r="S9" s="211"/>
      <c r="T9" s="211"/>
      <c r="U9" s="211"/>
      <c r="V9" s="211"/>
      <c r="W9" s="211"/>
      <c r="X9" s="211"/>
      <c r="Y9" s="211"/>
      <c r="Z9" s="211"/>
      <c r="AA9" s="211"/>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BB9" s="134"/>
    </row>
    <row r="10" s="111" customFormat="true" ht="15" customHeight="true" x14ac:dyDescent="0.2">
      <c r="A10" s="710" t="s">
        <v>145</v>
      </c>
      <c r="B10" s="711" t="s">
        <v>146</v>
      </c>
      <c r="R10" s="211"/>
      <c r="S10" s="211"/>
      <c r="T10" s="211"/>
      <c r="U10" s="211"/>
      <c r="V10" s="211"/>
      <c r="W10" s="211"/>
      <c r="X10" s="211"/>
      <c r="Y10" s="211"/>
      <c r="Z10" s="211"/>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BB10" s="134"/>
    </row>
    <row r="11" s="111" customFormat="true" ht="15" customHeight="true" x14ac:dyDescent="0.2">
      <c r="A11" s="710" t="str">
        <f>B1027</f>
        <v/>
      </c>
      <c r="B11" s="712"/>
      <c r="R11" s="211"/>
      <c r="S11" s="211"/>
      <c r="T11" s="211"/>
      <c r="U11" s="211"/>
      <c r="V11" s="211"/>
      <c r="W11" s="211"/>
      <c r="X11" s="211"/>
      <c r="Y11" s="211"/>
      <c r="Z11" s="211"/>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BB11" s="134"/>
    </row>
    <row r="12" s="111" customFormat="true" ht="18" customHeight="true" x14ac:dyDescent="0.2">
      <c r="A12" s="713"/>
      <c r="B12" s="711"/>
      <c r="R12" s="211"/>
      <c r="S12" s="211"/>
      <c r="T12" s="211"/>
      <c r="U12" s="211"/>
      <c r="V12" s="211"/>
      <c r="W12" s="211"/>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BB12" s="134"/>
    </row>
    <row r="13" s="111" customFormat="true" ht="18" customHeight="true" x14ac:dyDescent="0.2">
      <c r="A13" s="714"/>
      <c r="B13" s="715"/>
      <c r="R13" s="211"/>
      <c r="S13" s="211"/>
      <c r="T13" s="211"/>
      <c r="U13" s="211"/>
      <c r="V13" s="211"/>
      <c r="W13" s="211"/>
      <c r="X13" s="211"/>
      <c r="Y13" s="211"/>
      <c r="Z13" s="211"/>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BB13" s="134"/>
    </row>
    <row r="14" s="135" customFormat="true" ht="15" customHeight="true" x14ac:dyDescent="0.2">
      <c r="A14" s="115" t="s">
        <v>94</v>
      </c>
      <c r="B14" s="208"/>
      <c r="C14" s="2451" t="s">
        <v>113</v>
      </c>
      <c r="D14" s="2452"/>
      <c r="E14" s="2452"/>
      <c r="F14" s="2452"/>
      <c r="G14" s="2453"/>
      <c r="H14" s="2454" t="s">
        <v>38</v>
      </c>
      <c r="I14" s="2455"/>
      <c r="J14" s="2455"/>
      <c r="K14" s="2455"/>
      <c r="L14" s="2456"/>
      <c r="M14" s="2437" t="s">
        <v>37</v>
      </c>
      <c r="N14" s="2438"/>
      <c r="O14" s="2438"/>
      <c r="P14" s="2438"/>
      <c r="Q14" s="2439"/>
      <c r="R14" s="312"/>
      <c r="S14" s="312"/>
      <c r="T14" s="312"/>
      <c r="U14" s="312"/>
      <c r="V14" s="312"/>
      <c r="W14" s="312"/>
      <c r="X14" s="312"/>
      <c r="Y14" s="312"/>
      <c r="Z14" s="312"/>
      <c r="AA14" s="312"/>
      <c r="AB14" s="312"/>
      <c r="AC14" s="312"/>
      <c r="AD14" s="312"/>
      <c r="AE14" s="312"/>
      <c r="AF14" s="312"/>
      <c r="AG14" s="312"/>
      <c r="AH14" s="312"/>
      <c r="AI14" s="312"/>
      <c r="AJ14" s="312"/>
      <c r="AK14" s="312"/>
      <c r="AL14" s="312"/>
      <c r="AM14" s="312"/>
      <c r="AN14" s="312"/>
      <c r="AO14" s="312"/>
      <c r="AP14" s="312"/>
      <c r="AQ14" s="312"/>
      <c r="AR14" s="312"/>
      <c r="AS14" s="312"/>
      <c r="AT14" s="312"/>
      <c r="AU14" s="312"/>
      <c r="AV14" s="312"/>
      <c r="AW14" s="312"/>
      <c r="AX14" s="312"/>
      <c r="AY14" s="312"/>
      <c r="BA14" s="217" t="s">
        <v>127</v>
      </c>
      <c r="BB14" s="115" t="s">
        <v>94</v>
      </c>
      <c r="BC14" s="2463" t="s">
        <v>113</v>
      </c>
      <c r="BD14" s="2464"/>
      <c r="BE14" s="2464"/>
      <c r="BF14" s="2464"/>
      <c r="BG14" s="2465"/>
      <c r="BH14" s="2466" t="s">
        <v>38</v>
      </c>
      <c r="BI14" s="2464"/>
      <c r="BJ14" s="2464"/>
      <c r="BK14" s="2464"/>
      <c r="BL14" s="2465"/>
      <c r="BM14" s="2466" t="s">
        <v>37</v>
      </c>
      <c r="BN14" s="2464"/>
      <c r="BO14" s="2464"/>
      <c r="BP14" s="2464"/>
      <c r="BQ14" s="2467"/>
    </row>
    <row r="15" s="135" customFormat="true" ht="12.75" x14ac:dyDescent="0.2">
      <c r="A15" s="182" t="s">
        <v>86</v>
      </c>
      <c r="B15" s="242"/>
      <c r="C15" s="269" t="s">
        <v>0</v>
      </c>
      <c r="D15" s="270" t="s">
        <v>1</v>
      </c>
      <c r="E15" s="270" t="s">
        <v>2</v>
      </c>
      <c r="F15" s="270" t="s">
        <v>3</v>
      </c>
      <c r="G15" s="271" t="s">
        <v>4</v>
      </c>
      <c r="H15" s="818" t="s">
        <v>0</v>
      </c>
      <c r="I15" s="761" t="s">
        <v>1</v>
      </c>
      <c r="J15" s="761" t="s">
        <v>2</v>
      </c>
      <c r="K15" s="761" t="s">
        <v>3</v>
      </c>
      <c r="L15" s="762" t="s">
        <v>4</v>
      </c>
      <c r="M15" s="806" t="s">
        <v>0</v>
      </c>
      <c r="N15" s="761" t="s">
        <v>1</v>
      </c>
      <c r="O15" s="761" t="s">
        <v>2</v>
      </c>
      <c r="P15" s="761" t="s">
        <v>3</v>
      </c>
      <c r="Q15" s="763" t="s">
        <v>4</v>
      </c>
      <c r="R15" s="312"/>
      <c r="S15" s="312"/>
      <c r="T15" s="312"/>
      <c r="U15" s="312"/>
      <c r="V15" s="312"/>
      <c r="W15" s="312"/>
      <c r="X15" s="312"/>
      <c r="Y15" s="312"/>
      <c r="Z15" s="312"/>
      <c r="AA15" s="312"/>
      <c r="AB15" s="312"/>
      <c r="AC15" s="312"/>
      <c r="AD15" s="312"/>
      <c r="AE15" s="312"/>
      <c r="AF15" s="312"/>
      <c r="AG15" s="312"/>
      <c r="AH15" s="312"/>
      <c r="AI15" s="312"/>
      <c r="AJ15" s="312"/>
      <c r="AK15" s="312"/>
      <c r="AL15" s="312"/>
      <c r="AM15" s="312"/>
      <c r="AN15" s="312"/>
      <c r="AO15" s="312"/>
      <c r="AP15" s="312"/>
      <c r="AQ15" s="312"/>
      <c r="AR15" s="312"/>
      <c r="AS15" s="312"/>
      <c r="AT15" s="312"/>
      <c r="AU15" s="312"/>
      <c r="AV15" s="312"/>
      <c r="AW15" s="312"/>
      <c r="AX15" s="312"/>
      <c r="AY15" s="312"/>
      <c r="BA15" s="192" t="s">
        <v>118</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row>
    <row r="16" s="135" customFormat="true" ht="15" customHeight="true" x14ac:dyDescent="0.2">
      <c r="A16" s="2440" t="s">
        <v>13</v>
      </c>
      <c r="B16" s="1064" t="s">
        <v>14</v>
      </c>
      <c r="C16" s="870">
        <f>C58+C59+C63+C65+(C61+C62)*MICS07!C24/100</f>
        <v>40.541101348469326</v>
      </c>
      <c r="D16" s="871">
        <f>D58+D59+D63+D65+(D61+D62)*MICS07!D24/100</f>
        <v>40.094797026914449</v>
      </c>
      <c r="E16" s="871">
        <f>E58+E59+E63+E65+(E61+E62)*MICS07!E24/100</f>
        <v>65.236506415988771</v>
      </c>
      <c r="F16" s="871">
        <f>F58+F59+F63+F65+(F61+F62)*MICS07!F24/100</f>
        <v>84.060597491370615</v>
      </c>
      <c r="G16" s="872">
        <f>G58+G59+G63+G65+(G61+G62)*MICS07!G24/100</f>
        <v>91.999077963875138</v>
      </c>
      <c r="H16" s="873">
        <f>H58+H59+H63+H65+(H61+H62)*MICS07!H24/100</f>
        <v>75.683683031111713</v>
      </c>
      <c r="I16" s="871">
        <f>I58+I59+I63+I65+(I61+I62)*MICS07!I24/100</f>
        <v>84.506570000341611</v>
      </c>
      <c r="J16" s="871">
        <f>J58+J59+J63+J65+(J61+J62)*MICS07!J24/100</f>
        <v>87.904379840974173</v>
      </c>
      <c r="K16" s="871">
        <f>K58+K59+K63+K65+(K61+K62)*MICS07!K24/100</f>
        <v>91.366495887207606</v>
      </c>
      <c r="L16" s="874">
        <f>L58+L59+L63+L65+(L61+L62)*MICS07!L24/100</f>
        <v>94.483882529005541</v>
      </c>
      <c r="M16" s="870">
        <f>M58+M59+M63+M65+(M61+M62)*MICS07!M24/100</f>
        <v>35.786147790264081</v>
      </c>
      <c r="N16" s="871">
        <f>N58+N59+N63+N65+(N61+N62)*MICS07!N24/100</f>
        <v>36.036791697918517</v>
      </c>
      <c r="O16" s="871">
        <f>O58+O59+O63+O65+(O61+O62)*MICS07!O24/100</f>
        <v>37.915154441821848</v>
      </c>
      <c r="P16" s="871">
        <f>P58+P59+P63+P65+(P61+P62)*MICS07!P24/100</f>
        <v>55.019730680029767</v>
      </c>
      <c r="Q16" s="874">
        <f>Q58+Q59+Q63+Q65+(Q61+Q62)*MICS07!Q24/100</f>
        <v>65.207030722641989</v>
      </c>
      <c r="R16" s="312"/>
      <c r="S16" s="312"/>
      <c r="T16" s="312"/>
      <c r="U16" s="312"/>
      <c r="V16" s="312"/>
      <c r="W16" s="312"/>
      <c r="X16" s="312"/>
      <c r="Y16" s="312"/>
      <c r="Z16" s="312"/>
      <c r="AA16" s="312"/>
      <c r="AB16" s="312"/>
      <c r="AC16" s="312"/>
      <c r="AD16" s="312"/>
      <c r="AE16" s="312"/>
      <c r="AF16" s="312"/>
      <c r="AG16" s="312"/>
      <c r="AH16" s="312"/>
      <c r="AI16" s="312"/>
      <c r="AJ16" s="312"/>
      <c r="AK16" s="312"/>
      <c r="AL16" s="312"/>
      <c r="AM16" s="312"/>
      <c r="AN16" s="312"/>
      <c r="AO16" s="312"/>
      <c r="AP16" s="312"/>
      <c r="AQ16" s="312"/>
      <c r="AR16" s="312"/>
      <c r="AS16" s="312"/>
      <c r="AT16" s="312"/>
      <c r="AU16" s="312"/>
      <c r="AV16" s="312"/>
      <c r="AW16" s="312"/>
      <c r="AX16" s="312"/>
      <c r="AY16" s="312"/>
      <c r="BA16" s="2468" t="s">
        <v>13</v>
      </c>
      <c r="BB16" s="147" t="s">
        <v>14</v>
      </c>
      <c r="BC16" s="1139" t="s">
        <v>35</v>
      </c>
      <c r="BD16" s="1158" t="s">
        <v>35</v>
      </c>
      <c r="BE16" s="1158" t="s">
        <v>35</v>
      </c>
      <c r="BF16" s="1158" t="s">
        <v>35</v>
      </c>
      <c r="BG16" s="1178" t="s">
        <v>35</v>
      </c>
      <c r="BH16" s="1198" t="s">
        <v>35</v>
      </c>
      <c r="BI16" s="1158" t="s">
        <v>35</v>
      </c>
      <c r="BJ16" s="1158" t="s">
        <v>35</v>
      </c>
      <c r="BK16" s="1158" t="s">
        <v>35</v>
      </c>
      <c r="BL16" s="1178" t="s">
        <v>35</v>
      </c>
      <c r="BM16" s="1198" t="s">
        <v>35</v>
      </c>
      <c r="BN16" s="1158" t="s">
        <v>35</v>
      </c>
      <c r="BO16" s="1158" t="s">
        <v>35</v>
      </c>
      <c r="BP16" s="1158" t="s">
        <v>35</v>
      </c>
      <c r="BQ16" s="1178" t="s">
        <v>35</v>
      </c>
    </row>
    <row r="17" s="135" customFormat="true" ht="15" customHeight="true" x14ac:dyDescent="0.2">
      <c r="A17" s="2441"/>
      <c r="B17" s="1065" t="s">
        <v>51</v>
      </c>
      <c r="C17" s="875">
        <f>100-C16</f>
        <v>59.458898651530674</v>
      </c>
      <c r="D17" s="876">
        <f t="shared" ref="D17:Q17" si="0">100-D16</f>
        <v>59.905202973085551</v>
      </c>
      <c r="E17" s="876">
        <f t="shared" si="0"/>
        <v>34.763493584011229</v>
      </c>
      <c r="F17" s="876">
        <f t="shared" si="0"/>
        <v>15.939402508629385</v>
      </c>
      <c r="G17" s="877">
        <f t="shared" si="0"/>
        <v>8.0009220361248623</v>
      </c>
      <c r="H17" s="878">
        <f t="shared" si="0"/>
        <v>24.316316968888287</v>
      </c>
      <c r="I17" s="876">
        <f t="shared" si="0"/>
        <v>15.493429999658389</v>
      </c>
      <c r="J17" s="876">
        <f t="shared" si="0"/>
        <v>12.095620159025827</v>
      </c>
      <c r="K17" s="876">
        <f t="shared" si="0"/>
        <v>8.6335041127923944</v>
      </c>
      <c r="L17" s="879">
        <f t="shared" si="0"/>
        <v>5.5161174709944589</v>
      </c>
      <c r="M17" s="875">
        <f t="shared" si="0"/>
        <v>64.213852209735919</v>
      </c>
      <c r="N17" s="876">
        <f t="shared" si="0"/>
        <v>63.963208302081483</v>
      </c>
      <c r="O17" s="876">
        <f t="shared" si="0"/>
        <v>62.084845558178152</v>
      </c>
      <c r="P17" s="876">
        <f t="shared" si="0"/>
        <v>44.980269319970233</v>
      </c>
      <c r="Q17" s="879">
        <f t="shared" si="0"/>
        <v>34.792969277358011</v>
      </c>
      <c r="R17" s="312"/>
      <c r="S17" s="312"/>
      <c r="T17" s="312"/>
      <c r="U17" s="312"/>
      <c r="V17" s="312"/>
      <c r="W17" s="312"/>
      <c r="X17" s="312"/>
      <c r="Y17" s="312"/>
      <c r="Z17" s="312"/>
      <c r="AA17" s="312"/>
      <c r="AB17" s="312"/>
      <c r="AC17" s="312"/>
      <c r="AD17" s="312"/>
      <c r="AE17" s="312"/>
      <c r="AF17" s="312"/>
      <c r="AG17" s="312"/>
      <c r="AH17" s="312"/>
      <c r="AI17" s="312"/>
      <c r="AJ17" s="312"/>
      <c r="AK17" s="312"/>
      <c r="AL17" s="312"/>
      <c r="AM17" s="312"/>
      <c r="AN17" s="312"/>
      <c r="AO17" s="312"/>
      <c r="AP17" s="312"/>
      <c r="AQ17" s="312"/>
      <c r="AR17" s="312"/>
      <c r="AS17" s="312"/>
      <c r="AT17" s="312"/>
      <c r="AU17" s="312"/>
      <c r="AV17" s="312"/>
      <c r="AW17" s="312"/>
      <c r="AX17" s="312"/>
      <c r="AY17" s="312"/>
      <c r="BA17" s="2469"/>
      <c r="BB17" s="148" t="s">
        <v>51</v>
      </c>
      <c r="BC17" s="1140" t="s">
        <v>35</v>
      </c>
      <c r="BD17" s="1159" t="s">
        <v>35</v>
      </c>
      <c r="BE17" s="1159" t="s">
        <v>35</v>
      </c>
      <c r="BF17" s="1159" t="s">
        <v>35</v>
      </c>
      <c r="BG17" s="1179" t="s">
        <v>35</v>
      </c>
      <c r="BH17" s="1199" t="s">
        <v>35</v>
      </c>
      <c r="BI17" s="1159" t="s">
        <v>35</v>
      </c>
      <c r="BJ17" s="1159" t="s">
        <v>35</v>
      </c>
      <c r="BK17" s="1159" t="s">
        <v>35</v>
      </c>
      <c r="BL17" s="1179" t="s">
        <v>35</v>
      </c>
      <c r="BM17" s="1199" t="s">
        <v>35</v>
      </c>
      <c r="BN17" s="1159" t="s">
        <v>35</v>
      </c>
      <c r="BO17" s="1159" t="s">
        <v>35</v>
      </c>
      <c r="BP17" s="1159" t="s">
        <v>35</v>
      </c>
      <c r="BQ17" s="1179" t="s">
        <v>35</v>
      </c>
    </row>
    <row r="18" s="135" customFormat="true" ht="15" customHeight="true" x14ac:dyDescent="0.2">
      <c r="A18" s="2441" t="s">
        <v>60</v>
      </c>
      <c r="B18" s="1065" t="s">
        <v>15</v>
      </c>
      <c r="C18" s="881">
        <f>C16*C23/100</f>
        <v>27.339343006036778</v>
      </c>
      <c r="D18" s="882">
        <f>D16*D23/100</f>
        <v>26.130863566719611</v>
      </c>
      <c r="E18" s="882">
        <f t="shared" ref="E18:Q18" si="1">E16*E23/100</f>
        <v>43.643694478831641</v>
      </c>
      <c r="F18" s="882">
        <f t="shared" si="1"/>
        <v>52.09846025857906</v>
      </c>
      <c r="G18" s="883">
        <f t="shared" si="1"/>
        <v>52.846740864739878</v>
      </c>
      <c r="H18" s="884">
        <f t="shared" si="1"/>
        <v>51.741290538756559</v>
      </c>
      <c r="I18" s="882">
        <f t="shared" si="1"/>
        <v>50.406127105871974</v>
      </c>
      <c r="J18" s="882">
        <f t="shared" si="1"/>
        <v>52.744588451999405</v>
      </c>
      <c r="K18" s="882">
        <f t="shared" si="1"/>
        <v>51.482274438187225</v>
      </c>
      <c r="L18" s="885">
        <f t="shared" si="1"/>
        <v>56.831264860713652</v>
      </c>
      <c r="M18" s="881">
        <f t="shared" si="1"/>
        <v>24.246281015902177</v>
      </c>
      <c r="N18" s="882">
        <f t="shared" si="1"/>
        <v>23.978555310389869</v>
      </c>
      <c r="O18" s="882">
        <f t="shared" si="1"/>
        <v>26.224317658583395</v>
      </c>
      <c r="P18" s="882">
        <f t="shared" si="1"/>
        <v>36.75420922166353</v>
      </c>
      <c r="Q18" s="885">
        <f t="shared" si="1"/>
        <v>40.519418329142447</v>
      </c>
      <c r="R18" s="312"/>
      <c r="S18" s="312"/>
      <c r="T18" s="312"/>
      <c r="U18" s="312"/>
      <c r="V18" s="312"/>
      <c r="W18" s="312"/>
      <c r="X18" s="312"/>
      <c r="Y18" s="312"/>
      <c r="Z18" s="312"/>
      <c r="AA18" s="312"/>
      <c r="AB18" s="312"/>
      <c r="AC18" s="312"/>
      <c r="AD18" s="312"/>
      <c r="AE18" s="312"/>
      <c r="AF18" s="312"/>
      <c r="AG18" s="312"/>
      <c r="AH18" s="312"/>
      <c r="AI18" s="312"/>
      <c r="AJ18" s="312"/>
      <c r="AK18" s="312"/>
      <c r="AL18" s="312"/>
      <c r="AM18" s="312"/>
      <c r="AN18" s="312"/>
      <c r="AO18" s="312"/>
      <c r="AP18" s="312"/>
      <c r="AQ18" s="312"/>
      <c r="AR18" s="312"/>
      <c r="AS18" s="312"/>
      <c r="AT18" s="312"/>
      <c r="AU18" s="312"/>
      <c r="AV18" s="312"/>
      <c r="AW18" s="312"/>
      <c r="AX18" s="312"/>
      <c r="AY18" s="312"/>
      <c r="BA18" s="2469" t="s">
        <v>60</v>
      </c>
      <c r="BB18" s="148" t="s">
        <v>15</v>
      </c>
      <c r="BC18" s="1140" t="s">
        <v>35</v>
      </c>
      <c r="BD18" s="1159" t="s">
        <v>35</v>
      </c>
      <c r="BE18" s="1159" t="s">
        <v>35</v>
      </c>
      <c r="BF18" s="1159" t="s">
        <v>35</v>
      </c>
      <c r="BG18" s="1179" t="s">
        <v>35</v>
      </c>
      <c r="BH18" s="1199" t="s">
        <v>35</v>
      </c>
      <c r="BI18" s="1159" t="s">
        <v>35</v>
      </c>
      <c r="BJ18" s="1159" t="s">
        <v>35</v>
      </c>
      <c r="BK18" s="1159" t="s">
        <v>35</v>
      </c>
      <c r="BL18" s="1179" t="s">
        <v>35</v>
      </c>
      <c r="BM18" s="1199" t="s">
        <v>35</v>
      </c>
      <c r="BN18" s="1159" t="s">
        <v>35</v>
      </c>
      <c r="BO18" s="1159" t="s">
        <v>35</v>
      </c>
      <c r="BP18" s="1159" t="s">
        <v>35</v>
      </c>
      <c r="BQ18" s="1179" t="s">
        <v>35</v>
      </c>
    </row>
    <row r="19" s="135" customFormat="true" ht="15" customHeight="true" x14ac:dyDescent="0.2">
      <c r="A19" s="2441"/>
      <c r="B19" s="1065" t="s">
        <v>16</v>
      </c>
      <c r="C19" s="881">
        <f>C16*C22/100</f>
        <v>13.20175834243255</v>
      </c>
      <c r="D19" s="882">
        <f>D16*D22/100</f>
        <v>13.963933460194834</v>
      </c>
      <c r="E19" s="882">
        <f t="shared" ref="E19:Q19" si="2">E16*E22/100</f>
        <v>21.59281193715713</v>
      </c>
      <c r="F19" s="882">
        <f t="shared" si="2"/>
        <v>31.962137232791555</v>
      </c>
      <c r="G19" s="883">
        <f t="shared" si="2"/>
        <v>39.152337099135259</v>
      </c>
      <c r="H19" s="884">
        <f t="shared" si="2"/>
        <v>23.942392492355161</v>
      </c>
      <c r="I19" s="882">
        <f t="shared" si="2"/>
        <v>34.100442894469637</v>
      </c>
      <c r="J19" s="882">
        <f t="shared" si="2"/>
        <v>35.15979138897476</v>
      </c>
      <c r="K19" s="882">
        <f t="shared" si="2"/>
        <v>39.884221449020387</v>
      </c>
      <c r="L19" s="885">
        <f t="shared" si="2"/>
        <v>37.652617668291889</v>
      </c>
      <c r="M19" s="881">
        <f t="shared" si="2"/>
        <v>11.539866774361904</v>
      </c>
      <c r="N19" s="882">
        <f t="shared" si="2"/>
        <v>12.058236387528643</v>
      </c>
      <c r="O19" s="882">
        <f t="shared" si="2"/>
        <v>11.690836783238451</v>
      </c>
      <c r="P19" s="882">
        <f t="shared" si="2"/>
        <v>18.265521458366241</v>
      </c>
      <c r="Q19" s="885">
        <f t="shared" si="2"/>
        <v>24.687612393499546</v>
      </c>
      <c r="R19" s="312"/>
      <c r="S19" s="312"/>
      <c r="T19" s="312"/>
      <c r="U19" s="312"/>
      <c r="V19" s="312"/>
      <c r="W19" s="312"/>
      <c r="X19" s="312"/>
      <c r="Y19" s="312"/>
      <c r="Z19" s="312"/>
      <c r="AA19" s="312"/>
      <c r="AB19" s="312"/>
      <c r="AC19" s="312"/>
      <c r="AD19" s="312"/>
      <c r="AE19" s="312"/>
      <c r="AF19" s="312"/>
      <c r="AG19" s="312"/>
      <c r="AH19" s="312"/>
      <c r="AI19" s="312"/>
      <c r="AJ19" s="312"/>
      <c r="AK19" s="312"/>
      <c r="AL19" s="312"/>
      <c r="AM19" s="312"/>
      <c r="AN19" s="312"/>
      <c r="AO19" s="312"/>
      <c r="AP19" s="312"/>
      <c r="AQ19" s="312"/>
      <c r="AR19" s="312"/>
      <c r="AS19" s="312"/>
      <c r="AT19" s="312"/>
      <c r="AU19" s="312"/>
      <c r="AV19" s="312"/>
      <c r="AW19" s="312"/>
      <c r="AX19" s="312"/>
      <c r="AY19" s="312"/>
      <c r="BA19" s="2469"/>
      <c r="BB19" s="148" t="s">
        <v>16</v>
      </c>
      <c r="BC19" s="1140" t="s">
        <v>35</v>
      </c>
      <c r="BD19" s="1159" t="s">
        <v>35</v>
      </c>
      <c r="BE19" s="1159" t="s">
        <v>35</v>
      </c>
      <c r="BF19" s="1159" t="s">
        <v>35</v>
      </c>
      <c r="BG19" s="1179" t="s">
        <v>35</v>
      </c>
      <c r="BH19" s="1199" t="s">
        <v>35</v>
      </c>
      <c r="BI19" s="1159" t="s">
        <v>35</v>
      </c>
      <c r="BJ19" s="1159" t="s">
        <v>35</v>
      </c>
      <c r="BK19" s="1159" t="s">
        <v>35</v>
      </c>
      <c r="BL19" s="1179" t="s">
        <v>35</v>
      </c>
      <c r="BM19" s="1199" t="s">
        <v>35</v>
      </c>
      <c r="BN19" s="1159" t="s">
        <v>35</v>
      </c>
      <c r="BO19" s="1159" t="s">
        <v>35</v>
      </c>
      <c r="BP19" s="1159" t="s">
        <v>35</v>
      </c>
      <c r="BQ19" s="1179" t="s">
        <v>35</v>
      </c>
    </row>
    <row r="20" s="135" customFormat="true" ht="15" customHeight="true" x14ac:dyDescent="0.2">
      <c r="A20" s="2441"/>
      <c r="B20" s="1065" t="s">
        <v>22</v>
      </c>
      <c r="C20" s="881">
        <f>100-C18-C19-C21</f>
        <v>56.404542839630992</v>
      </c>
      <c r="D20" s="882">
        <f>100-D18-D19-D21</f>
        <v>58.263406644017316</v>
      </c>
      <c r="E20" s="882">
        <f t="shared" ref="E20:Q20" si="3">100-E18-E19-E21</f>
        <v>32.277992210925973</v>
      </c>
      <c r="F20" s="882">
        <f t="shared" si="3"/>
        <v>7.0144332528415134</v>
      </c>
      <c r="G20" s="883">
        <f t="shared" si="3"/>
        <v>2.9201691033474413</v>
      </c>
      <c r="H20" s="884">
        <f t="shared" si="3"/>
        <v>20.517911347559419</v>
      </c>
      <c r="I20" s="882">
        <f t="shared" si="3"/>
        <v>6.2295740624801965</v>
      </c>
      <c r="J20" s="882">
        <f t="shared" si="3"/>
        <v>1.196069838507281</v>
      </c>
      <c r="K20" s="882">
        <f t="shared" si="3"/>
        <v>3.6233936850378612</v>
      </c>
      <c r="L20" s="885">
        <f t="shared" si="3"/>
        <v>1.3139377929078133</v>
      </c>
      <c r="M20" s="881">
        <f t="shared" si="3"/>
        <v>60.155034804481048</v>
      </c>
      <c r="N20" s="882">
        <f t="shared" si="3"/>
        <v>61.661978979362175</v>
      </c>
      <c r="O20" s="882">
        <f t="shared" si="3"/>
        <v>60.618055953357917</v>
      </c>
      <c r="P20" s="882">
        <f t="shared" si="3"/>
        <v>43.230540256980525</v>
      </c>
      <c r="Q20" s="885">
        <f t="shared" si="3"/>
        <v>32.987850543308085</v>
      </c>
      <c r="R20" s="312"/>
      <c r="S20" s="312"/>
      <c r="T20" s="312"/>
      <c r="U20" s="312"/>
      <c r="V20" s="312"/>
      <c r="W20" s="312"/>
      <c r="X20" s="312"/>
      <c r="Y20" s="312"/>
      <c r="Z20" s="312"/>
      <c r="AA20" s="312"/>
      <c r="AB20" s="312"/>
      <c r="AC20" s="312"/>
      <c r="AD20" s="312"/>
      <c r="AE20" s="312"/>
      <c r="AF20" s="312"/>
      <c r="AG20" s="312"/>
      <c r="AH20" s="312"/>
      <c r="AI20" s="312"/>
      <c r="AJ20" s="312"/>
      <c r="AK20" s="312"/>
      <c r="AL20" s="312"/>
      <c r="AM20" s="312"/>
      <c r="AN20" s="312"/>
      <c r="AO20" s="312"/>
      <c r="AP20" s="312"/>
      <c r="AQ20" s="312"/>
      <c r="AR20" s="312"/>
      <c r="AS20" s="312"/>
      <c r="AT20" s="312"/>
      <c r="AU20" s="312"/>
      <c r="AV20" s="312"/>
      <c r="AW20" s="312"/>
      <c r="AX20" s="312"/>
      <c r="AY20" s="312"/>
      <c r="BA20" s="2469"/>
      <c r="BB20" s="148" t="s">
        <v>22</v>
      </c>
      <c r="BC20" s="1140" t="s">
        <v>35</v>
      </c>
      <c r="BD20" s="1159" t="s">
        <v>35</v>
      </c>
      <c r="BE20" s="1159" t="s">
        <v>35</v>
      </c>
      <c r="BF20" s="1159" t="s">
        <v>35</v>
      </c>
      <c r="BG20" s="1179" t="s">
        <v>35</v>
      </c>
      <c r="BH20" s="1199" t="s">
        <v>35</v>
      </c>
      <c r="BI20" s="1159" t="s">
        <v>35</v>
      </c>
      <c r="BJ20" s="1159" t="s">
        <v>35</v>
      </c>
      <c r="BK20" s="1159" t="s">
        <v>35</v>
      </c>
      <c r="BL20" s="1179" t="s">
        <v>35</v>
      </c>
      <c r="BM20" s="1199" t="s">
        <v>35</v>
      </c>
      <c r="BN20" s="1159" t="s">
        <v>35</v>
      </c>
      <c r="BO20" s="1159" t="s">
        <v>35</v>
      </c>
      <c r="BP20" s="1159" t="s">
        <v>35</v>
      </c>
      <c r="BQ20" s="1179" t="s">
        <v>35</v>
      </c>
    </row>
    <row r="21" s="135" customFormat="true" ht="15" customHeight="true" x14ac:dyDescent="0.2">
      <c r="A21" s="2441"/>
      <c r="B21" s="1065" t="s">
        <v>17</v>
      </c>
      <c r="C21" s="875">
        <f t="shared" ref="C21:Q21" si="4">C64</f>
        <v>3.0543558118996761</v>
      </c>
      <c r="D21" s="876">
        <f t="shared" si="4"/>
        <v>1.6417963290682371</v>
      </c>
      <c r="E21" s="876">
        <f t="shared" si="4"/>
        <v>2.4855013730852598</v>
      </c>
      <c r="F21" s="876">
        <f t="shared" si="4"/>
        <v>8.9249692557878717</v>
      </c>
      <c r="G21" s="877">
        <f t="shared" si="4"/>
        <v>5.080752932777421</v>
      </c>
      <c r="H21" s="878">
        <f t="shared" si="4"/>
        <v>3.7984056213288597</v>
      </c>
      <c r="I21" s="876">
        <f t="shared" si="4"/>
        <v>9.2638559371781923</v>
      </c>
      <c r="J21" s="876">
        <f t="shared" si="4"/>
        <v>10.899550320518554</v>
      </c>
      <c r="K21" s="876">
        <f t="shared" si="4"/>
        <v>5.0101104277545261</v>
      </c>
      <c r="L21" s="879">
        <f t="shared" si="4"/>
        <v>4.2021796780866456</v>
      </c>
      <c r="M21" s="875">
        <f t="shared" si="4"/>
        <v>4.0588174052548593</v>
      </c>
      <c r="N21" s="876">
        <f t="shared" si="4"/>
        <v>2.3012293227193155</v>
      </c>
      <c r="O21" s="876">
        <f t="shared" si="4"/>
        <v>1.4667896048202291</v>
      </c>
      <c r="P21" s="876">
        <f t="shared" si="4"/>
        <v>1.7497290629897106</v>
      </c>
      <c r="Q21" s="879">
        <f t="shared" si="4"/>
        <v>1.8051187340499291</v>
      </c>
      <c r="R21" s="312"/>
      <c r="S21" s="312"/>
      <c r="T21" s="312"/>
      <c r="U21" s="312"/>
      <c r="V21" s="312"/>
      <c r="W21" s="312"/>
      <c r="X21" s="312"/>
      <c r="Y21" s="312"/>
      <c r="Z21" s="312"/>
      <c r="AA21" s="312"/>
      <c r="AB21" s="312"/>
      <c r="AC21" s="312"/>
      <c r="AD21" s="312"/>
      <c r="AE21" s="312"/>
      <c r="AF21" s="312"/>
      <c r="AG21" s="312"/>
      <c r="AH21" s="312"/>
      <c r="AI21" s="312"/>
      <c r="AJ21" s="312"/>
      <c r="AK21" s="312"/>
      <c r="AL21" s="312"/>
      <c r="AM21" s="312"/>
      <c r="AN21" s="312"/>
      <c r="AO21" s="312"/>
      <c r="AP21" s="312"/>
      <c r="AQ21" s="312"/>
      <c r="AR21" s="312"/>
      <c r="AS21" s="312"/>
      <c r="AT21" s="312"/>
      <c r="AU21" s="312"/>
      <c r="AV21" s="312"/>
      <c r="AW21" s="312"/>
      <c r="AX21" s="312"/>
      <c r="AY21" s="312"/>
      <c r="BA21" s="2469"/>
      <c r="BB21" s="148" t="s">
        <v>17</v>
      </c>
      <c r="BC21" s="1140" t="s">
        <v>35</v>
      </c>
      <c r="BD21" s="1159" t="s">
        <v>35</v>
      </c>
      <c r="BE21" s="1159" t="s">
        <v>35</v>
      </c>
      <c r="BF21" s="1159" t="s">
        <v>35</v>
      </c>
      <c r="BG21" s="1179" t="s">
        <v>35</v>
      </c>
      <c r="BH21" s="1199" t="s">
        <v>35</v>
      </c>
      <c r="BI21" s="1159" t="s">
        <v>35</v>
      </c>
      <c r="BJ21" s="1159" t="s">
        <v>35</v>
      </c>
      <c r="BK21" s="1159" t="s">
        <v>35</v>
      </c>
      <c r="BL21" s="1179" t="s">
        <v>35</v>
      </c>
      <c r="BM21" s="1199" t="s">
        <v>35</v>
      </c>
      <c r="BN21" s="1159" t="s">
        <v>35</v>
      </c>
      <c r="BO21" s="1159" t="s">
        <v>35</v>
      </c>
      <c r="BP21" s="1159" t="s">
        <v>35</v>
      </c>
      <c r="BQ21" s="1179" t="s">
        <v>35</v>
      </c>
    </row>
    <row r="22" s="135" customFormat="true" ht="15" customHeight="true" x14ac:dyDescent="0.2">
      <c r="A22" s="2441" t="s">
        <v>54</v>
      </c>
      <c r="B22" s="1065" t="s">
        <v>49</v>
      </c>
      <c r="C22" s="875">
        <v>32.563886779881464</v>
      </c>
      <c r="D22" s="886">
        <v>34.827295548650014</v>
      </c>
      <c r="E22" s="886">
        <v>33.099276959234842</v>
      </c>
      <c r="F22" s="886">
        <v>38.022733821363431</v>
      </c>
      <c r="G22" s="887">
        <v>42.557314666250278</v>
      </c>
      <c r="H22" s="888">
        <v>31.634814181166409</v>
      </c>
      <c r="I22" s="886">
        <v>40.352416261045491</v>
      </c>
      <c r="J22" s="886">
        <v>39.997769681762783</v>
      </c>
      <c r="K22" s="886">
        <v>43.653005471784383</v>
      </c>
      <c r="L22" s="889">
        <v>39.850836629975419</v>
      </c>
      <c r="M22" s="890">
        <v>32.246742069012022</v>
      </c>
      <c r="N22" s="886">
        <v>33.460904313036075</v>
      </c>
      <c r="O22" s="886">
        <v>30.834205887720234</v>
      </c>
      <c r="P22" s="886">
        <v>33.198129530277733</v>
      </c>
      <c r="Q22" s="2238">
        <v>37.860353584429056</v>
      </c>
      <c r="R22" s="312"/>
      <c r="S22" s="312"/>
      <c r="T22" s="312"/>
      <c r="U22" s="312"/>
      <c r="V22" s="312"/>
      <c r="W22" s="312"/>
      <c r="X22" s="312"/>
      <c r="Y22" s="312"/>
      <c r="Z22" s="312"/>
      <c r="AA22" s="312"/>
      <c r="AB22" s="312"/>
      <c r="AC22" s="312"/>
      <c r="AD22" s="312"/>
      <c r="AE22" s="312"/>
      <c r="AF22" s="312"/>
      <c r="AG22" s="312"/>
      <c r="AH22" s="312"/>
      <c r="AI22" s="312"/>
      <c r="AJ22" s="312"/>
      <c r="AK22" s="312"/>
      <c r="AL22" s="312"/>
      <c r="AM22" s="312"/>
      <c r="AN22" s="312"/>
      <c r="AO22" s="312"/>
      <c r="AP22" s="312"/>
      <c r="AQ22" s="312"/>
      <c r="AR22" s="312"/>
      <c r="AS22" s="312"/>
      <c r="AT22" s="312"/>
      <c r="AU22" s="312"/>
      <c r="AV22" s="312"/>
      <c r="AW22" s="312"/>
      <c r="AX22" s="312"/>
      <c r="AY22" s="312"/>
      <c r="BA22" s="2469" t="s">
        <v>54</v>
      </c>
      <c r="BB22" s="148" t="s">
        <v>49</v>
      </c>
      <c r="BC22" s="1140" t="s">
        <v>35</v>
      </c>
      <c r="BD22" s="1159" t="s">
        <v>35</v>
      </c>
      <c r="BE22" s="1159" t="s">
        <v>35</v>
      </c>
      <c r="BF22" s="1159" t="s">
        <v>35</v>
      </c>
      <c r="BG22" s="1179" t="s">
        <v>35</v>
      </c>
      <c r="BH22" s="1199" t="s">
        <v>35</v>
      </c>
      <c r="BI22" s="1159" t="s">
        <v>35</v>
      </c>
      <c r="BJ22" s="1159" t="s">
        <v>35</v>
      </c>
      <c r="BK22" s="1159" t="s">
        <v>35</v>
      </c>
      <c r="BL22" s="1179" t="s">
        <v>35</v>
      </c>
      <c r="BM22" s="1199" t="s">
        <v>35</v>
      </c>
      <c r="BN22" s="1159" t="s">
        <v>35</v>
      </c>
      <c r="BO22" s="1159" t="s">
        <v>35</v>
      </c>
      <c r="BP22" s="1159" t="s">
        <v>35</v>
      </c>
      <c r="BQ22" s="1179" t="s">
        <v>35</v>
      </c>
    </row>
    <row r="23" s="135" customFormat="true" ht="15" customHeight="true" x14ac:dyDescent="0.2">
      <c r="A23" s="2442"/>
      <c r="B23" s="1066" t="s">
        <v>48</v>
      </c>
      <c r="C23" s="891">
        <v>67.436113220118543</v>
      </c>
      <c r="D23" s="892">
        <v>65.172704451349986</v>
      </c>
      <c r="E23" s="892">
        <v>66.900723040765158</v>
      </c>
      <c r="F23" s="892">
        <v>61.977266178636569</v>
      </c>
      <c r="G23" s="893">
        <v>57.442685333749722</v>
      </c>
      <c r="H23" s="894">
        <v>68.365185818833595</v>
      </c>
      <c r="I23" s="892">
        <v>59.647583738954509</v>
      </c>
      <c r="J23" s="892">
        <v>60.002230318237217</v>
      </c>
      <c r="K23" s="892">
        <v>56.346994528215625</v>
      </c>
      <c r="L23" s="895">
        <v>60.149163370024581</v>
      </c>
      <c r="M23" s="896">
        <v>67.753257930987971</v>
      </c>
      <c r="N23" s="892">
        <v>66.539095686963918</v>
      </c>
      <c r="O23" s="892">
        <v>69.165794112279769</v>
      </c>
      <c r="P23" s="892">
        <v>66.801870469722274</v>
      </c>
      <c r="Q23" s="2239">
        <v>62.139646415570951</v>
      </c>
      <c r="R23" s="312"/>
      <c r="S23" s="312"/>
      <c r="T23" s="312"/>
      <c r="U23" s="312"/>
      <c r="V23" s="312"/>
      <c r="W23" s="312"/>
      <c r="X23" s="312"/>
      <c r="Y23" s="312"/>
      <c r="Z23" s="312"/>
      <c r="AA23" s="312"/>
      <c r="AB23" s="312"/>
      <c r="AC23" s="312"/>
      <c r="AD23" s="312"/>
      <c r="AE23" s="312"/>
      <c r="AF23" s="312"/>
      <c r="AG23" s="312"/>
      <c r="AH23" s="312"/>
      <c r="AI23" s="312"/>
      <c r="AJ23" s="312"/>
      <c r="AK23" s="312"/>
      <c r="AL23" s="312"/>
      <c r="AM23" s="312"/>
      <c r="AN23" s="312"/>
      <c r="AO23" s="312"/>
      <c r="AP23" s="312"/>
      <c r="AQ23" s="312"/>
      <c r="AR23" s="312"/>
      <c r="AS23" s="312"/>
      <c r="AT23" s="312"/>
      <c r="AU23" s="312"/>
      <c r="AV23" s="312"/>
      <c r="AW23" s="312"/>
      <c r="AX23" s="312"/>
      <c r="AY23" s="312"/>
      <c r="BA23" s="2470"/>
      <c r="BB23" s="149" t="s">
        <v>48</v>
      </c>
      <c r="BC23" s="1141" t="s">
        <v>35</v>
      </c>
      <c r="BD23" s="1160" t="s">
        <v>35</v>
      </c>
      <c r="BE23" s="1160" t="s">
        <v>35</v>
      </c>
      <c r="BF23" s="1160" t="s">
        <v>35</v>
      </c>
      <c r="BG23" s="1180" t="s">
        <v>35</v>
      </c>
      <c r="BH23" s="1200" t="s">
        <v>35</v>
      </c>
      <c r="BI23" s="1160" t="s">
        <v>35</v>
      </c>
      <c r="BJ23" s="1160" t="s">
        <v>35</v>
      </c>
      <c r="BK23" s="1160" t="s">
        <v>35</v>
      </c>
      <c r="BL23" s="1180" t="s">
        <v>35</v>
      </c>
      <c r="BM23" s="1200" t="s">
        <v>35</v>
      </c>
      <c r="BN23" s="1160" t="s">
        <v>35</v>
      </c>
      <c r="BO23" s="1160" t="s">
        <v>35</v>
      </c>
      <c r="BP23" s="1160" t="s">
        <v>35</v>
      </c>
      <c r="BQ23" s="1180" t="s">
        <v>35</v>
      </c>
    </row>
    <row r="24" s="131" customFormat="true" ht="15" hidden="true" customHeight="true" x14ac:dyDescent="0.2">
      <c r="A24" s="2417" t="s">
        <v>47</v>
      </c>
      <c r="B24" s="248" t="s">
        <v>59</v>
      </c>
      <c r="C24" s="254"/>
      <c r="D24" s="255"/>
      <c r="E24" s="255"/>
      <c r="F24" s="255"/>
      <c r="G24" s="256"/>
      <c r="H24" s="257"/>
      <c r="I24" s="255"/>
      <c r="J24" s="255"/>
      <c r="K24" s="255"/>
      <c r="L24" s="258"/>
      <c r="M24" s="254"/>
      <c r="N24" s="255"/>
      <c r="O24" s="255"/>
      <c r="P24" s="255"/>
      <c r="Q24" s="258"/>
      <c r="R24" s="665"/>
      <c r="S24" s="665"/>
      <c r="T24" s="665"/>
      <c r="U24" s="665"/>
      <c r="V24" s="665"/>
      <c r="W24" s="665"/>
      <c r="X24" s="665"/>
      <c r="Y24" s="665"/>
      <c r="Z24" s="665"/>
      <c r="AA24" s="665"/>
      <c r="AB24" s="665"/>
      <c r="AC24" s="665"/>
      <c r="AD24" s="665"/>
      <c r="AE24" s="665"/>
      <c r="AF24" s="665"/>
      <c r="AG24" s="665"/>
      <c r="AH24" s="665"/>
      <c r="AI24" s="665"/>
      <c r="AJ24" s="665"/>
      <c r="AK24" s="665"/>
      <c r="AL24" s="665"/>
      <c r="AM24" s="665"/>
      <c r="AN24" s="665"/>
      <c r="AO24" s="665"/>
      <c r="AP24" s="665"/>
      <c r="AQ24" s="665"/>
      <c r="AR24" s="665"/>
      <c r="AS24" s="665"/>
      <c r="AT24" s="665"/>
      <c r="AU24" s="665"/>
      <c r="AV24" s="665"/>
      <c r="AW24" s="665"/>
      <c r="AX24" s="665"/>
      <c r="AY24" s="665"/>
      <c r="BB24" s="133"/>
    </row>
    <row r="25" s="131" customFormat="true" ht="15" hidden="true" customHeight="true" x14ac:dyDescent="0.2">
      <c r="A25" s="2418"/>
      <c r="B25" s="240" t="s">
        <v>58</v>
      </c>
      <c r="C25" s="259"/>
      <c r="D25" s="260"/>
      <c r="E25" s="260"/>
      <c r="F25" s="260"/>
      <c r="G25" s="261"/>
      <c r="H25" s="262"/>
      <c r="I25" s="260"/>
      <c r="J25" s="260"/>
      <c r="K25" s="260"/>
      <c r="L25" s="263"/>
      <c r="M25" s="259"/>
      <c r="N25" s="260"/>
      <c r="O25" s="260"/>
      <c r="P25" s="260"/>
      <c r="Q25" s="263"/>
      <c r="R25" s="665"/>
      <c r="S25" s="665"/>
      <c r="T25" s="665"/>
      <c r="U25" s="665"/>
      <c r="V25" s="665"/>
      <c r="W25" s="665"/>
      <c r="X25" s="665"/>
      <c r="Y25" s="665"/>
      <c r="Z25" s="665"/>
      <c r="AA25" s="665"/>
      <c r="AB25" s="665"/>
      <c r="AC25" s="665"/>
      <c r="AD25" s="665"/>
      <c r="AE25" s="665"/>
      <c r="AF25" s="665"/>
      <c r="AG25" s="665"/>
      <c r="AH25" s="665"/>
      <c r="AI25" s="665"/>
      <c r="AJ25" s="665"/>
      <c r="AK25" s="665"/>
      <c r="AL25" s="665"/>
      <c r="AM25" s="665"/>
      <c r="AN25" s="665"/>
      <c r="AO25" s="665"/>
      <c r="AP25" s="665"/>
      <c r="AQ25" s="665"/>
      <c r="AR25" s="665"/>
      <c r="AS25" s="665"/>
      <c r="AT25" s="665"/>
      <c r="AU25" s="665"/>
      <c r="AV25" s="665"/>
      <c r="AW25" s="665"/>
      <c r="AX25" s="665"/>
      <c r="AY25" s="665"/>
      <c r="BB25" s="133"/>
    </row>
    <row r="26" s="131" customFormat="true" ht="15" hidden="true" customHeight="true" x14ac:dyDescent="0.2">
      <c r="A26" s="2419"/>
      <c r="B26" s="241" t="s">
        <v>46</v>
      </c>
      <c r="C26" s="264"/>
      <c r="D26" s="265"/>
      <c r="E26" s="265"/>
      <c r="F26" s="265"/>
      <c r="G26" s="266"/>
      <c r="H26" s="267"/>
      <c r="I26" s="265"/>
      <c r="J26" s="265"/>
      <c r="K26" s="265"/>
      <c r="L26" s="268"/>
      <c r="M26" s="264"/>
      <c r="N26" s="265"/>
      <c r="O26" s="265"/>
      <c r="P26" s="265"/>
      <c r="Q26" s="268"/>
      <c r="R26" s="665"/>
      <c r="S26" s="665"/>
      <c r="T26" s="665"/>
      <c r="U26" s="665"/>
      <c r="V26" s="665"/>
      <c r="W26" s="665"/>
      <c r="X26" s="665"/>
      <c r="Y26" s="665"/>
      <c r="Z26" s="665"/>
      <c r="AA26" s="665"/>
      <c r="AB26" s="665"/>
      <c r="AC26" s="665"/>
      <c r="AD26" s="665"/>
      <c r="AE26" s="665"/>
      <c r="AF26" s="665"/>
      <c r="AG26" s="665"/>
      <c r="AH26" s="665"/>
      <c r="AI26" s="665"/>
      <c r="AJ26" s="665"/>
      <c r="AK26" s="665"/>
      <c r="AL26" s="665"/>
      <c r="AM26" s="665"/>
      <c r="AN26" s="665"/>
      <c r="AO26" s="665"/>
      <c r="AP26" s="665"/>
      <c r="AQ26" s="665"/>
      <c r="AR26" s="665"/>
      <c r="AS26" s="665"/>
      <c r="AT26" s="665"/>
      <c r="AU26" s="665"/>
      <c r="AV26" s="665"/>
      <c r="AW26" s="665"/>
      <c r="AX26" s="665"/>
      <c r="AY26" s="665"/>
      <c r="BB26" s="133"/>
    </row>
    <row r="27" s="135" customFormat="true" ht="15" customHeight="true" x14ac:dyDescent="0.2">
      <c r="A27" s="130"/>
      <c r="B27" s="183"/>
      <c r="C27" s="2443" t="s">
        <v>113</v>
      </c>
      <c r="D27" s="2444"/>
      <c r="E27" s="2444"/>
      <c r="F27" s="2444"/>
      <c r="G27" s="2445"/>
      <c r="H27" s="2446" t="s">
        <v>38</v>
      </c>
      <c r="I27" s="2447"/>
      <c r="J27" s="2447"/>
      <c r="K27" s="2447"/>
      <c r="L27" s="2448"/>
      <c r="M27" s="2449" t="s">
        <v>37</v>
      </c>
      <c r="N27" s="2447"/>
      <c r="O27" s="2447"/>
      <c r="P27" s="2447"/>
      <c r="Q27" s="2450"/>
      <c r="R27" s="312"/>
      <c r="S27" s="312"/>
      <c r="T27" s="312"/>
      <c r="U27" s="312"/>
      <c r="V27" s="312"/>
      <c r="W27" s="312"/>
      <c r="X27" s="312"/>
      <c r="Y27" s="312"/>
      <c r="Z27" s="312"/>
      <c r="AA27" s="312"/>
      <c r="AB27" s="312"/>
      <c r="AC27" s="312"/>
      <c r="AD27" s="312"/>
      <c r="AE27" s="312"/>
      <c r="AF27" s="312"/>
      <c r="AG27" s="312"/>
      <c r="AH27" s="312"/>
      <c r="AI27" s="312"/>
      <c r="AJ27" s="312"/>
      <c r="AK27" s="312"/>
      <c r="AL27" s="312"/>
      <c r="AM27" s="312"/>
      <c r="AN27" s="312"/>
      <c r="AO27" s="312"/>
      <c r="AP27" s="312"/>
      <c r="AQ27" s="312"/>
      <c r="AR27" s="312"/>
      <c r="AS27" s="312"/>
      <c r="AT27" s="312"/>
      <c r="AU27" s="312"/>
      <c r="AV27" s="312"/>
      <c r="AW27" s="312"/>
      <c r="AX27" s="312"/>
      <c r="AY27" s="312"/>
      <c r="BA27" s="217" t="s">
        <v>127</v>
      </c>
      <c r="BB27" s="115" t="s">
        <v>94</v>
      </c>
      <c r="BC27" s="2471" t="s">
        <v>113</v>
      </c>
      <c r="BD27" s="2472"/>
      <c r="BE27" s="2472"/>
      <c r="BF27" s="2472"/>
      <c r="BG27" s="2473"/>
      <c r="BH27" s="2474" t="s">
        <v>38</v>
      </c>
      <c r="BI27" s="2472"/>
      <c r="BJ27" s="2472"/>
      <c r="BK27" s="2472"/>
      <c r="BL27" s="2473"/>
      <c r="BM27" s="2474" t="s">
        <v>37</v>
      </c>
      <c r="BN27" s="2472"/>
      <c r="BO27" s="2472"/>
      <c r="BP27" s="2472"/>
      <c r="BQ27" s="2475"/>
    </row>
    <row r="28" s="135" customFormat="true" ht="12.75" x14ac:dyDescent="0.2">
      <c r="A28" s="184" t="s">
        <v>68</v>
      </c>
      <c r="B28" s="243"/>
      <c r="C28" s="272" t="s">
        <v>0</v>
      </c>
      <c r="D28" s="273" t="s">
        <v>1</v>
      </c>
      <c r="E28" s="273" t="s">
        <v>2</v>
      </c>
      <c r="F28" s="273" t="s">
        <v>3</v>
      </c>
      <c r="G28" s="274" t="s">
        <v>4</v>
      </c>
      <c r="H28" s="819" t="s">
        <v>0</v>
      </c>
      <c r="I28" s="764" t="s">
        <v>1</v>
      </c>
      <c r="J28" s="764" t="s">
        <v>2</v>
      </c>
      <c r="K28" s="764" t="s">
        <v>3</v>
      </c>
      <c r="L28" s="765" t="s">
        <v>4</v>
      </c>
      <c r="M28" s="807" t="s">
        <v>0</v>
      </c>
      <c r="N28" s="764" t="s">
        <v>1</v>
      </c>
      <c r="O28" s="764" t="s">
        <v>2</v>
      </c>
      <c r="P28" s="764" t="s">
        <v>3</v>
      </c>
      <c r="Q28" s="766" t="s">
        <v>4</v>
      </c>
      <c r="R28" s="312"/>
      <c r="S28" s="312"/>
      <c r="T28" s="312"/>
      <c r="U28" s="312"/>
      <c r="V28" s="312"/>
      <c r="W28" s="312"/>
      <c r="X28" s="312"/>
      <c r="Y28" s="312"/>
      <c r="Z28" s="312"/>
      <c r="AA28" s="312"/>
      <c r="AB28" s="312"/>
      <c r="AC28" s="312"/>
      <c r="AD28" s="312"/>
      <c r="AE28" s="312"/>
      <c r="AF28" s="312"/>
      <c r="AG28" s="312"/>
      <c r="AH28" s="312"/>
      <c r="AI28" s="312"/>
      <c r="AJ28" s="312"/>
      <c r="AK28" s="312"/>
      <c r="AL28" s="312"/>
      <c r="AM28" s="312"/>
      <c r="AN28" s="312"/>
      <c r="AO28" s="312"/>
      <c r="AP28" s="312"/>
      <c r="AQ28" s="312"/>
      <c r="AR28" s="312"/>
      <c r="AS28" s="312"/>
      <c r="AT28" s="312"/>
      <c r="AU28" s="312"/>
      <c r="AV28" s="312"/>
      <c r="AW28" s="312"/>
      <c r="AX28" s="312"/>
      <c r="AY28" s="312"/>
      <c r="BA28" s="194" t="s">
        <v>118</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row>
    <row r="29" s="135" customFormat="true" ht="15" customHeight="true" x14ac:dyDescent="0.2">
      <c r="A29" s="2408" t="s">
        <v>57</v>
      </c>
      <c r="B29" s="1067" t="s">
        <v>49</v>
      </c>
      <c r="C29" s="900">
        <v>20.105002469345397</v>
      </c>
      <c r="D29" s="901">
        <v>19.938615604441779</v>
      </c>
      <c r="E29" s="901">
        <v>41.489781745253296</v>
      </c>
      <c r="F29" s="901">
        <v>53.334046611459939</v>
      </c>
      <c r="G29" s="902">
        <v>71.247267766236803</v>
      </c>
      <c r="H29" s="903">
        <v>45.979565604029645</v>
      </c>
      <c r="I29" s="901">
        <v>52.187638265484338</v>
      </c>
      <c r="J29" s="901">
        <v>58.967280171561242</v>
      </c>
      <c r="K29" s="901">
        <v>66.778240742215942</v>
      </c>
      <c r="L29" s="904">
        <v>79.330205517988034</v>
      </c>
      <c r="M29" s="905">
        <v>17.723116060161036</v>
      </c>
      <c r="N29" s="901">
        <v>15.290312748777939</v>
      </c>
      <c r="O29" s="901">
        <v>19.455654231869019</v>
      </c>
      <c r="P29" s="901">
        <v>34.296091707275878</v>
      </c>
      <c r="Q29" s="2240">
        <v>39.905141079012033</v>
      </c>
      <c r="R29" s="312"/>
      <c r="S29" s="312"/>
      <c r="T29" s="312"/>
      <c r="U29" s="312"/>
      <c r="V29" s="312"/>
      <c r="W29" s="312"/>
      <c r="X29" s="312"/>
      <c r="Y29" s="312"/>
      <c r="Z29" s="312"/>
      <c r="AA29" s="312"/>
      <c r="AB29" s="312"/>
      <c r="AC29" s="312"/>
      <c r="AD29" s="312"/>
      <c r="AE29" s="312"/>
      <c r="AF29" s="312"/>
      <c r="AG29" s="312"/>
      <c r="AH29" s="312"/>
      <c r="AI29" s="312"/>
      <c r="AJ29" s="312"/>
      <c r="AK29" s="312"/>
      <c r="AL29" s="312"/>
      <c r="AM29" s="312"/>
      <c r="AN29" s="312"/>
      <c r="AO29" s="312"/>
      <c r="AP29" s="312"/>
      <c r="AQ29" s="312"/>
      <c r="AR29" s="312"/>
      <c r="AS29" s="312"/>
      <c r="AT29" s="312"/>
      <c r="AU29" s="312"/>
      <c r="AV29" s="312"/>
      <c r="AW29" s="312"/>
      <c r="AX29" s="312"/>
      <c r="AY29" s="312"/>
      <c r="BA29" s="2476" t="s">
        <v>57</v>
      </c>
      <c r="BB29" s="150" t="s">
        <v>49</v>
      </c>
      <c r="BC29" s="1142" t="s">
        <v>35</v>
      </c>
      <c r="BD29" s="1161" t="s">
        <v>35</v>
      </c>
      <c r="BE29" s="1161" t="s">
        <v>35</v>
      </c>
      <c r="BF29" s="1161" t="s">
        <v>35</v>
      </c>
      <c r="BG29" s="1181" t="s">
        <v>35</v>
      </c>
      <c r="BH29" s="1201" t="s">
        <v>35</v>
      </c>
      <c r="BI29" s="1161" t="s">
        <v>35</v>
      </c>
      <c r="BJ29" s="1161" t="s">
        <v>35</v>
      </c>
      <c r="BK29" s="1161" t="s">
        <v>35</v>
      </c>
      <c r="BL29" s="1181" t="s">
        <v>35</v>
      </c>
      <c r="BM29" s="1201" t="s">
        <v>35</v>
      </c>
      <c r="BN29" s="1161" t="s">
        <v>35</v>
      </c>
      <c r="BO29" s="1161" t="s">
        <v>35</v>
      </c>
      <c r="BP29" s="1161" t="s">
        <v>35</v>
      </c>
      <c r="BQ29" s="1181" t="s">
        <v>35</v>
      </c>
    </row>
    <row r="30" s="135" customFormat="true" ht="15" customHeight="true" x14ac:dyDescent="0.2">
      <c r="A30" s="2402"/>
      <c r="B30" s="1068" t="s">
        <v>48</v>
      </c>
      <c r="C30" s="906">
        <v>79.894997530654607</v>
      </c>
      <c r="D30" s="907">
        <v>80.061384395558221</v>
      </c>
      <c r="E30" s="907">
        <v>58.510218254746704</v>
      </c>
      <c r="F30" s="907">
        <v>46.665953388540061</v>
      </c>
      <c r="G30" s="908">
        <v>28.752732233763194</v>
      </c>
      <c r="H30" s="909">
        <v>54.020434395970355</v>
      </c>
      <c r="I30" s="907">
        <v>47.812361734515655</v>
      </c>
      <c r="J30" s="907">
        <v>41.032719828438758</v>
      </c>
      <c r="K30" s="907">
        <v>33.221759257784065</v>
      </c>
      <c r="L30" s="910">
        <v>20.669794482011969</v>
      </c>
      <c r="M30" s="911">
        <v>82.276883939838967</v>
      </c>
      <c r="N30" s="907">
        <v>84.70968725122205</v>
      </c>
      <c r="O30" s="907">
        <v>80.544345768130981</v>
      </c>
      <c r="P30" s="907">
        <v>65.703908292724122</v>
      </c>
      <c r="Q30" s="2241">
        <v>60.094858920987967</v>
      </c>
      <c r="R30" s="312"/>
      <c r="S30" s="312"/>
      <c r="T30" s="312"/>
      <c r="U30" s="312"/>
      <c r="V30" s="312"/>
      <c r="W30" s="312"/>
      <c r="X30" s="312"/>
      <c r="Y30" s="312"/>
      <c r="Z30" s="312"/>
      <c r="AA30" s="312"/>
      <c r="AB30" s="312"/>
      <c r="AC30" s="312"/>
      <c r="AD30" s="312"/>
      <c r="AE30" s="312"/>
      <c r="AF30" s="312"/>
      <c r="AG30" s="312"/>
      <c r="AH30" s="312"/>
      <c r="AI30" s="312"/>
      <c r="AJ30" s="312"/>
      <c r="AK30" s="312"/>
      <c r="AL30" s="312"/>
      <c r="AM30" s="312"/>
      <c r="AN30" s="312"/>
      <c r="AO30" s="312"/>
      <c r="AP30" s="312"/>
      <c r="AQ30" s="312"/>
      <c r="AR30" s="312"/>
      <c r="AS30" s="312"/>
      <c r="AT30" s="312"/>
      <c r="AU30" s="312"/>
      <c r="AV30" s="312"/>
      <c r="AW30" s="312"/>
      <c r="AX30" s="312"/>
      <c r="AY30" s="312"/>
      <c r="BA30" s="2436"/>
      <c r="BB30" s="151" t="s">
        <v>48</v>
      </c>
      <c r="BC30" s="1143" t="s">
        <v>35</v>
      </c>
      <c r="BD30" s="1162" t="s">
        <v>35</v>
      </c>
      <c r="BE30" s="1162" t="s">
        <v>35</v>
      </c>
      <c r="BF30" s="1162" t="s">
        <v>35</v>
      </c>
      <c r="BG30" s="1182" t="s">
        <v>35</v>
      </c>
      <c r="BH30" s="1202" t="s">
        <v>35</v>
      </c>
      <c r="BI30" s="1162" t="s">
        <v>35</v>
      </c>
      <c r="BJ30" s="1162" t="s">
        <v>35</v>
      </c>
      <c r="BK30" s="1162" t="s">
        <v>35</v>
      </c>
      <c r="BL30" s="1182" t="s">
        <v>35</v>
      </c>
      <c r="BM30" s="1202" t="s">
        <v>35</v>
      </c>
      <c r="BN30" s="1162" t="s">
        <v>35</v>
      </c>
      <c r="BO30" s="1162" t="s">
        <v>35</v>
      </c>
      <c r="BP30" s="1162" t="s">
        <v>35</v>
      </c>
      <c r="BQ30" s="1182" t="s">
        <v>35</v>
      </c>
    </row>
    <row r="31" s="130" customFormat="true" ht="15" customHeight="true" x14ac:dyDescent="0.2">
      <c r="A31" s="2435" t="s">
        <v>102</v>
      </c>
      <c r="B31" s="249" t="s">
        <v>49</v>
      </c>
      <c r="C31" s="912">
        <v>4.4323823706475816</v>
      </c>
      <c r="D31" s="913">
        <v>8.2702640265232823</v>
      </c>
      <c r="E31" s="913">
        <v>17.843948997070569</v>
      </c>
      <c r="F31" s="913">
        <v>18.318198994422421</v>
      </c>
      <c r="G31" s="914">
        <v>48.645504477784606</v>
      </c>
      <c r="H31" s="915">
        <v>9.7651927342983225</v>
      </c>
      <c r="I31" s="913">
        <v>16.985701577058219</v>
      </c>
      <c r="J31" s="913">
        <v>23.277493682940978</v>
      </c>
      <c r="K31" s="913">
        <v>38.809041800973915</v>
      </c>
      <c r="L31" s="916">
        <v>63.872438808164759</v>
      </c>
      <c r="M31" s="917">
        <v>2.8743020806993513</v>
      </c>
      <c r="N31" s="913">
        <v>5.2323986464505676</v>
      </c>
      <c r="O31" s="913">
        <v>8.3460211373502364</v>
      </c>
      <c r="P31" s="913">
        <v>17.112870924997463</v>
      </c>
      <c r="Q31" s="2242">
        <v>18.792125624179441</v>
      </c>
      <c r="R31" s="312"/>
      <c r="S31" s="312"/>
      <c r="T31" s="312"/>
      <c r="U31" s="312"/>
      <c r="V31" s="312"/>
      <c r="W31" s="312"/>
      <c r="X31" s="312"/>
      <c r="Y31" s="312"/>
      <c r="Z31" s="312"/>
      <c r="AA31" s="312"/>
      <c r="AB31" s="312"/>
      <c r="AC31" s="312"/>
      <c r="AD31" s="312"/>
      <c r="AE31" s="312"/>
      <c r="AF31" s="312"/>
      <c r="AG31" s="312"/>
      <c r="AH31" s="312"/>
      <c r="AI31" s="312"/>
      <c r="AJ31" s="312"/>
      <c r="AK31" s="312"/>
      <c r="AL31" s="312"/>
      <c r="AM31" s="312"/>
      <c r="AN31" s="312"/>
      <c r="AO31" s="312"/>
      <c r="AP31" s="312"/>
      <c r="AQ31" s="312"/>
      <c r="AR31" s="312"/>
      <c r="AS31" s="312"/>
      <c r="AT31" s="312"/>
      <c r="AU31" s="312"/>
      <c r="AV31" s="312"/>
      <c r="AW31" s="312"/>
      <c r="AX31" s="312"/>
      <c r="AY31" s="312"/>
      <c r="AZ31" s="135"/>
      <c r="BA31" s="2436" t="s">
        <v>102</v>
      </c>
      <c r="BB31" s="151" t="s">
        <v>49</v>
      </c>
      <c r="BC31" s="1143" t="s">
        <v>35</v>
      </c>
      <c r="BD31" s="1162" t="s">
        <v>35</v>
      </c>
      <c r="BE31" s="1162" t="s">
        <v>35</v>
      </c>
      <c r="BF31" s="1162" t="s">
        <v>35</v>
      </c>
      <c r="BG31" s="1182" t="s">
        <v>35</v>
      </c>
      <c r="BH31" s="1202" t="s">
        <v>35</v>
      </c>
      <c r="BI31" s="1162" t="s">
        <v>35</v>
      </c>
      <c r="BJ31" s="1162" t="s">
        <v>35</v>
      </c>
      <c r="BK31" s="1162" t="s">
        <v>35</v>
      </c>
      <c r="BL31" s="1182" t="s">
        <v>35</v>
      </c>
      <c r="BM31" s="1202" t="s">
        <v>35</v>
      </c>
      <c r="BN31" s="1162" t="s">
        <v>35</v>
      </c>
      <c r="BO31" s="1162" t="s">
        <v>35</v>
      </c>
      <c r="BP31" s="1162" t="s">
        <v>35</v>
      </c>
      <c r="BQ31" s="1182" t="s">
        <v>35</v>
      </c>
    </row>
    <row r="32" s="130" customFormat="true" ht="15" customHeight="true" x14ac:dyDescent="0.2">
      <c r="A32" s="2435"/>
      <c r="B32" s="249" t="s">
        <v>48</v>
      </c>
      <c r="C32" s="906">
        <v>95.567617629352412</v>
      </c>
      <c r="D32" s="907">
        <v>91.729735973476721</v>
      </c>
      <c r="E32" s="907">
        <v>82.156051002929431</v>
      </c>
      <c r="F32" s="907">
        <v>81.681801005577583</v>
      </c>
      <c r="G32" s="908">
        <v>51.354495522215394</v>
      </c>
      <c r="H32" s="909">
        <v>90.234807265701676</v>
      </c>
      <c r="I32" s="907">
        <v>83.014298422941778</v>
      </c>
      <c r="J32" s="907">
        <v>76.722506317059029</v>
      </c>
      <c r="K32" s="907">
        <v>61.190958199026078</v>
      </c>
      <c r="L32" s="910">
        <v>36.127561191835241</v>
      </c>
      <c r="M32" s="911">
        <v>97.125697919300649</v>
      </c>
      <c r="N32" s="907">
        <v>94.767601353549438</v>
      </c>
      <c r="O32" s="907">
        <v>91.653978862649765</v>
      </c>
      <c r="P32" s="907">
        <v>82.887129075002548</v>
      </c>
      <c r="Q32" s="2241">
        <v>81.207874375820552</v>
      </c>
      <c r="R32" s="312"/>
      <c r="S32" s="312"/>
      <c r="T32" s="312"/>
      <c r="U32" s="312"/>
      <c r="V32" s="312"/>
      <c r="W32" s="312"/>
      <c r="X32" s="312"/>
      <c r="Y32" s="312"/>
      <c r="Z32" s="312"/>
      <c r="AA32" s="312"/>
      <c r="AB32" s="312"/>
      <c r="AC32" s="312"/>
      <c r="AD32" s="312"/>
      <c r="AE32" s="312"/>
      <c r="AF32" s="312"/>
      <c r="AG32" s="312"/>
      <c r="AH32" s="312"/>
      <c r="AI32" s="312"/>
      <c r="AJ32" s="312"/>
      <c r="AK32" s="312"/>
      <c r="AL32" s="312"/>
      <c r="AM32" s="312"/>
      <c r="AN32" s="312"/>
      <c r="AO32" s="312"/>
      <c r="AP32" s="312"/>
      <c r="AQ32" s="312"/>
      <c r="AR32" s="312"/>
      <c r="AS32" s="312"/>
      <c r="AT32" s="312"/>
      <c r="AU32" s="312"/>
      <c r="AV32" s="312"/>
      <c r="AW32" s="312"/>
      <c r="AX32" s="312"/>
      <c r="AY32" s="312"/>
      <c r="AZ32" s="135"/>
      <c r="BA32" s="2436"/>
      <c r="BB32" s="151" t="s">
        <v>48</v>
      </c>
      <c r="BC32" s="1143" t="s">
        <v>35</v>
      </c>
      <c r="BD32" s="1162" t="s">
        <v>35</v>
      </c>
      <c r="BE32" s="1162" t="s">
        <v>35</v>
      </c>
      <c r="BF32" s="1162" t="s">
        <v>35</v>
      </c>
      <c r="BG32" s="1182" t="s">
        <v>35</v>
      </c>
      <c r="BH32" s="1202" t="s">
        <v>35</v>
      </c>
      <c r="BI32" s="1162" t="s">
        <v>35</v>
      </c>
      <c r="BJ32" s="1162" t="s">
        <v>35</v>
      </c>
      <c r="BK32" s="1162" t="s">
        <v>35</v>
      </c>
      <c r="BL32" s="1182" t="s">
        <v>35</v>
      </c>
      <c r="BM32" s="1202" t="s">
        <v>35</v>
      </c>
      <c r="BN32" s="1162" t="s">
        <v>35</v>
      </c>
      <c r="BO32" s="1162" t="s">
        <v>35</v>
      </c>
      <c r="BP32" s="1162" t="s">
        <v>35</v>
      </c>
      <c r="BQ32" s="1182" t="s">
        <v>35</v>
      </c>
    </row>
    <row r="33" s="130" customFormat="true" ht="15" customHeight="true" x14ac:dyDescent="0.2">
      <c r="A33" s="2435" t="s">
        <v>103</v>
      </c>
      <c r="B33" s="249" t="s">
        <v>49</v>
      </c>
      <c r="C33" s="1095" t="s">
        <v>35</v>
      </c>
      <c r="D33" s="1102" t="s">
        <v>35</v>
      </c>
      <c r="E33" s="1102" t="s">
        <v>35</v>
      </c>
      <c r="F33" s="1102" t="s">
        <v>35</v>
      </c>
      <c r="G33" s="1109" t="s">
        <v>35</v>
      </c>
      <c r="H33" s="1116" t="s">
        <v>35</v>
      </c>
      <c r="I33" s="1102" t="s">
        <v>35</v>
      </c>
      <c r="J33" s="1102" t="s">
        <v>35</v>
      </c>
      <c r="K33" s="1102" t="s">
        <v>35</v>
      </c>
      <c r="L33" s="1123" t="s">
        <v>35</v>
      </c>
      <c r="M33" s="1130" t="s">
        <v>35</v>
      </c>
      <c r="N33" s="1102" t="s">
        <v>35</v>
      </c>
      <c r="O33" s="1102" t="s">
        <v>35</v>
      </c>
      <c r="P33" s="1102" t="s">
        <v>35</v>
      </c>
      <c r="Q33" s="1123" t="s">
        <v>35</v>
      </c>
      <c r="R33" s="2265"/>
      <c r="S33" s="2265"/>
      <c r="T33" s="2265"/>
      <c r="U33" s="2265"/>
      <c r="V33" s="2265"/>
      <c r="W33" s="2265"/>
      <c r="X33" s="2265"/>
      <c r="Y33" s="2104"/>
      <c r="Z33" s="2104"/>
      <c r="AA33" s="2104"/>
      <c r="AB33" s="2104"/>
      <c r="AC33" s="2104"/>
      <c r="AD33" s="2104"/>
      <c r="AE33" s="2104"/>
      <c r="AF33" s="2104"/>
      <c r="AG33" s="2104"/>
      <c r="AH33" s="2104"/>
      <c r="AI33" s="2104"/>
      <c r="AJ33" s="2104"/>
      <c r="AK33" s="2104"/>
      <c r="AL33" s="2104"/>
      <c r="AM33" s="2104"/>
      <c r="AN33" s="2104"/>
      <c r="AO33" s="2104"/>
      <c r="AP33" s="2104"/>
      <c r="AQ33" s="2104"/>
      <c r="AR33" s="2104"/>
      <c r="AS33" s="2104"/>
      <c r="AT33" s="2104"/>
      <c r="AU33" s="2104"/>
      <c r="AV33" s="2104"/>
      <c r="AW33" s="2104"/>
      <c r="AX33" s="2104"/>
      <c r="AY33" s="2104"/>
      <c r="AZ33" s="215"/>
      <c r="BA33" s="2436" t="s">
        <v>103</v>
      </c>
      <c r="BB33" s="151" t="s">
        <v>49</v>
      </c>
      <c r="BC33" s="1143" t="s">
        <v>35</v>
      </c>
      <c r="BD33" s="1162" t="s">
        <v>35</v>
      </c>
      <c r="BE33" s="1162" t="s">
        <v>35</v>
      </c>
      <c r="BF33" s="1162" t="s">
        <v>35</v>
      </c>
      <c r="BG33" s="1182" t="s">
        <v>35</v>
      </c>
      <c r="BH33" s="1202" t="s">
        <v>35</v>
      </c>
      <c r="BI33" s="1162" t="s">
        <v>35</v>
      </c>
      <c r="BJ33" s="1162" t="s">
        <v>35</v>
      </c>
      <c r="BK33" s="1162" t="s">
        <v>35</v>
      </c>
      <c r="BL33" s="1182" t="s">
        <v>35</v>
      </c>
      <c r="BM33" s="1202" t="s">
        <v>35</v>
      </c>
      <c r="BN33" s="1162" t="s">
        <v>35</v>
      </c>
      <c r="BO33" s="1162" t="s">
        <v>35</v>
      </c>
      <c r="BP33" s="1162" t="s">
        <v>35</v>
      </c>
      <c r="BQ33" s="1182" t="s">
        <v>35</v>
      </c>
    </row>
    <row r="34" s="130" customFormat="true" ht="15" customHeight="true" x14ac:dyDescent="0.2">
      <c r="A34" s="2435"/>
      <c r="B34" s="249" t="s">
        <v>48</v>
      </c>
      <c r="C34" s="1095" t="s">
        <v>35</v>
      </c>
      <c r="D34" s="1102" t="s">
        <v>35</v>
      </c>
      <c r="E34" s="1102" t="s">
        <v>35</v>
      </c>
      <c r="F34" s="1102" t="s">
        <v>35</v>
      </c>
      <c r="G34" s="1109" t="s">
        <v>35</v>
      </c>
      <c r="H34" s="1116" t="s">
        <v>35</v>
      </c>
      <c r="I34" s="1102" t="s">
        <v>35</v>
      </c>
      <c r="J34" s="1102" t="s">
        <v>35</v>
      </c>
      <c r="K34" s="1102" t="s">
        <v>35</v>
      </c>
      <c r="L34" s="1123" t="s">
        <v>35</v>
      </c>
      <c r="M34" s="1130" t="s">
        <v>35</v>
      </c>
      <c r="N34" s="1102" t="s">
        <v>35</v>
      </c>
      <c r="O34" s="1102" t="s">
        <v>35</v>
      </c>
      <c r="P34" s="1102" t="s">
        <v>35</v>
      </c>
      <c r="Q34" s="1123" t="s">
        <v>35</v>
      </c>
      <c r="R34" s="2265"/>
      <c r="S34" s="2265"/>
      <c r="T34" s="2265"/>
      <c r="U34" s="2265"/>
      <c r="V34" s="2265"/>
      <c r="W34" s="2265"/>
      <c r="X34" s="2265"/>
      <c r="Y34" s="2104"/>
      <c r="Z34" s="2104"/>
      <c r="AA34" s="2104"/>
      <c r="AB34" s="2104"/>
      <c r="AC34" s="2104"/>
      <c r="AD34" s="2104"/>
      <c r="AE34" s="2104"/>
      <c r="AF34" s="2104"/>
      <c r="AG34" s="2104"/>
      <c r="AH34" s="2104"/>
      <c r="AI34" s="2104"/>
      <c r="AJ34" s="2104"/>
      <c r="AK34" s="2104"/>
      <c r="AL34" s="2104"/>
      <c r="AM34" s="2104"/>
      <c r="AN34" s="2104"/>
      <c r="AO34" s="2104"/>
      <c r="AP34" s="2104"/>
      <c r="AQ34" s="2104"/>
      <c r="AR34" s="2104"/>
      <c r="AS34" s="2104"/>
      <c r="AT34" s="2104"/>
      <c r="AU34" s="2104"/>
      <c r="AV34" s="2104"/>
      <c r="AW34" s="2104"/>
      <c r="AX34" s="2104"/>
      <c r="AY34" s="2104"/>
      <c r="AZ34" s="215"/>
      <c r="BA34" s="2436"/>
      <c r="BB34" s="151" t="s">
        <v>48</v>
      </c>
      <c r="BC34" s="1143" t="s">
        <v>35</v>
      </c>
      <c r="BD34" s="1162" t="s">
        <v>35</v>
      </c>
      <c r="BE34" s="1162" t="s">
        <v>35</v>
      </c>
      <c r="BF34" s="1162" t="s">
        <v>35</v>
      </c>
      <c r="BG34" s="1182" t="s">
        <v>35</v>
      </c>
      <c r="BH34" s="1202" t="s">
        <v>35</v>
      </c>
      <c r="BI34" s="1162" t="s">
        <v>35</v>
      </c>
      <c r="BJ34" s="1162" t="s">
        <v>35</v>
      </c>
      <c r="BK34" s="1162" t="s">
        <v>35</v>
      </c>
      <c r="BL34" s="1182" t="s">
        <v>35</v>
      </c>
      <c r="BM34" s="1202" t="s">
        <v>35</v>
      </c>
      <c r="BN34" s="1162" t="s">
        <v>35</v>
      </c>
      <c r="BO34" s="1162" t="s">
        <v>35</v>
      </c>
      <c r="BP34" s="1162" t="s">
        <v>35</v>
      </c>
      <c r="BQ34" s="1182" t="s">
        <v>35</v>
      </c>
    </row>
    <row r="35" s="135" customFormat="true" ht="15" customHeight="true" x14ac:dyDescent="0.2">
      <c r="A35" s="2402" t="s">
        <v>55</v>
      </c>
      <c r="B35" s="1068" t="s">
        <v>49</v>
      </c>
      <c r="C35" s="1096" t="s">
        <v>35</v>
      </c>
      <c r="D35" s="1103" t="s">
        <v>35</v>
      </c>
      <c r="E35" s="1103" t="s">
        <v>35</v>
      </c>
      <c r="F35" s="1103" t="s">
        <v>35</v>
      </c>
      <c r="G35" s="1110" t="s">
        <v>35</v>
      </c>
      <c r="H35" s="1117" t="s">
        <v>35</v>
      </c>
      <c r="I35" s="1103" t="s">
        <v>35</v>
      </c>
      <c r="J35" s="1103" t="s">
        <v>35</v>
      </c>
      <c r="K35" s="1103" t="s">
        <v>35</v>
      </c>
      <c r="L35" s="1124" t="s">
        <v>35</v>
      </c>
      <c r="M35" s="1131" t="s">
        <v>35</v>
      </c>
      <c r="N35" s="1103" t="s">
        <v>35</v>
      </c>
      <c r="O35" s="1103" t="s">
        <v>35</v>
      </c>
      <c r="P35" s="1103" t="s">
        <v>35</v>
      </c>
      <c r="Q35" s="2243" t="s">
        <v>35</v>
      </c>
      <c r="R35" s="312"/>
      <c r="S35" s="312"/>
      <c r="T35" s="312"/>
      <c r="U35" s="312"/>
      <c r="V35" s="312"/>
      <c r="W35" s="312"/>
      <c r="X35" s="312"/>
      <c r="Y35" s="312"/>
      <c r="Z35" s="312"/>
      <c r="AA35" s="312"/>
      <c r="AB35" s="312"/>
      <c r="AC35" s="312"/>
      <c r="AD35" s="312"/>
      <c r="AE35" s="312"/>
      <c r="AF35" s="312"/>
      <c r="AG35" s="312"/>
      <c r="AH35" s="312"/>
      <c r="AI35" s="312"/>
      <c r="AJ35" s="312"/>
      <c r="AK35" s="312"/>
      <c r="AL35" s="312"/>
      <c r="AM35" s="312"/>
      <c r="AN35" s="312"/>
      <c r="AO35" s="312"/>
      <c r="AP35" s="312"/>
      <c r="AQ35" s="312"/>
      <c r="AR35" s="312"/>
      <c r="AS35" s="312"/>
      <c r="AT35" s="312"/>
      <c r="AU35" s="312"/>
      <c r="AV35" s="312"/>
      <c r="AW35" s="312"/>
      <c r="AX35" s="312"/>
      <c r="AY35" s="312"/>
      <c r="BA35" s="2436" t="s">
        <v>55</v>
      </c>
      <c r="BB35" s="151" t="s">
        <v>49</v>
      </c>
      <c r="BC35" s="1143" t="s">
        <v>35</v>
      </c>
      <c r="BD35" s="1162" t="s">
        <v>35</v>
      </c>
      <c r="BE35" s="1162" t="s">
        <v>35</v>
      </c>
      <c r="BF35" s="1162" t="s">
        <v>35</v>
      </c>
      <c r="BG35" s="1182" t="s">
        <v>35</v>
      </c>
      <c r="BH35" s="1202" t="s">
        <v>35</v>
      </c>
      <c r="BI35" s="1162" t="s">
        <v>35</v>
      </c>
      <c r="BJ35" s="1162" t="s">
        <v>35</v>
      </c>
      <c r="BK35" s="1162" t="s">
        <v>35</v>
      </c>
      <c r="BL35" s="1182" t="s">
        <v>35</v>
      </c>
      <c r="BM35" s="1202" t="s">
        <v>35</v>
      </c>
      <c r="BN35" s="1162" t="s">
        <v>35</v>
      </c>
      <c r="BO35" s="1162" t="s">
        <v>35</v>
      </c>
      <c r="BP35" s="1162" t="s">
        <v>35</v>
      </c>
      <c r="BQ35" s="1182" t="s">
        <v>35</v>
      </c>
    </row>
    <row r="36" s="135" customFormat="true" ht="15" customHeight="true" x14ac:dyDescent="0.2">
      <c r="A36" s="2402"/>
      <c r="B36" s="1068" t="s">
        <v>48</v>
      </c>
      <c r="C36" s="1096" t="s">
        <v>35</v>
      </c>
      <c r="D36" s="1103" t="s">
        <v>35</v>
      </c>
      <c r="E36" s="1103" t="s">
        <v>35</v>
      </c>
      <c r="F36" s="1103" t="s">
        <v>35</v>
      </c>
      <c r="G36" s="1110" t="s">
        <v>35</v>
      </c>
      <c r="H36" s="1117" t="s">
        <v>35</v>
      </c>
      <c r="I36" s="1103" t="s">
        <v>35</v>
      </c>
      <c r="J36" s="1103" t="s">
        <v>35</v>
      </c>
      <c r="K36" s="1103" t="s">
        <v>35</v>
      </c>
      <c r="L36" s="1124" t="s">
        <v>35</v>
      </c>
      <c r="M36" s="1131" t="s">
        <v>35</v>
      </c>
      <c r="N36" s="1103" t="s">
        <v>35</v>
      </c>
      <c r="O36" s="1103" t="s">
        <v>35</v>
      </c>
      <c r="P36" s="1103" t="s">
        <v>35</v>
      </c>
      <c r="Q36" s="2243" t="s">
        <v>35</v>
      </c>
      <c r="R36" s="312"/>
      <c r="S36" s="312"/>
      <c r="T36" s="312"/>
      <c r="U36" s="312"/>
      <c r="V36" s="312"/>
      <c r="W36" s="312"/>
      <c r="X36" s="312"/>
      <c r="Y36" s="312"/>
      <c r="Z36" s="312"/>
      <c r="AA36" s="312"/>
      <c r="AB36" s="312"/>
      <c r="AC36" s="312"/>
      <c r="AD36" s="312"/>
      <c r="AE36" s="312"/>
      <c r="AF36" s="312"/>
      <c r="AG36" s="312"/>
      <c r="AH36" s="312"/>
      <c r="AI36" s="312"/>
      <c r="AJ36" s="312"/>
      <c r="AK36" s="312"/>
      <c r="AL36" s="312"/>
      <c r="AM36" s="312"/>
      <c r="AN36" s="312"/>
      <c r="AO36" s="312"/>
      <c r="AP36" s="312"/>
      <c r="AQ36" s="312"/>
      <c r="AR36" s="312"/>
      <c r="AS36" s="312"/>
      <c r="AT36" s="312"/>
      <c r="AU36" s="312"/>
      <c r="AV36" s="312"/>
      <c r="AW36" s="312"/>
      <c r="AX36" s="312"/>
      <c r="AY36" s="312"/>
      <c r="BA36" s="2436"/>
      <c r="BB36" s="151" t="s">
        <v>48</v>
      </c>
      <c r="BC36" s="1143" t="s">
        <v>35</v>
      </c>
      <c r="BD36" s="1162" t="s">
        <v>35</v>
      </c>
      <c r="BE36" s="1162" t="s">
        <v>35</v>
      </c>
      <c r="BF36" s="1162" t="s">
        <v>35</v>
      </c>
      <c r="BG36" s="1182" t="s">
        <v>35</v>
      </c>
      <c r="BH36" s="1202" t="s">
        <v>35</v>
      </c>
      <c r="BI36" s="1162" t="s">
        <v>35</v>
      </c>
      <c r="BJ36" s="1162" t="s">
        <v>35</v>
      </c>
      <c r="BK36" s="1162" t="s">
        <v>35</v>
      </c>
      <c r="BL36" s="1182" t="s">
        <v>35</v>
      </c>
      <c r="BM36" s="1202" t="s">
        <v>35</v>
      </c>
      <c r="BN36" s="1162" t="s">
        <v>35</v>
      </c>
      <c r="BO36" s="1162" t="s">
        <v>35</v>
      </c>
      <c r="BP36" s="1162" t="s">
        <v>35</v>
      </c>
      <c r="BQ36" s="1182" t="s">
        <v>35</v>
      </c>
    </row>
    <row r="37" s="135" customFormat="true" ht="15" customHeight="true" x14ac:dyDescent="0.2">
      <c r="A37" s="2402" t="s">
        <v>147</v>
      </c>
      <c r="B37" s="1068" t="s">
        <v>49</v>
      </c>
      <c r="C37" s="1096" t="s">
        <v>35</v>
      </c>
      <c r="D37" s="1103" t="s">
        <v>35</v>
      </c>
      <c r="E37" s="1103" t="s">
        <v>35</v>
      </c>
      <c r="F37" s="1103" t="s">
        <v>35</v>
      </c>
      <c r="G37" s="1110" t="s">
        <v>35</v>
      </c>
      <c r="H37" s="1117" t="s">
        <v>35</v>
      </c>
      <c r="I37" s="1103" t="s">
        <v>35</v>
      </c>
      <c r="J37" s="1103" t="s">
        <v>35</v>
      </c>
      <c r="K37" s="1103" t="s">
        <v>35</v>
      </c>
      <c r="L37" s="1124" t="s">
        <v>35</v>
      </c>
      <c r="M37" s="1131" t="s">
        <v>35</v>
      </c>
      <c r="N37" s="1103" t="s">
        <v>35</v>
      </c>
      <c r="O37" s="1103" t="s">
        <v>35</v>
      </c>
      <c r="P37" s="1103" t="s">
        <v>35</v>
      </c>
      <c r="Q37" s="2243" t="s">
        <v>35</v>
      </c>
      <c r="R37" s="312"/>
      <c r="S37" s="312"/>
      <c r="T37" s="312"/>
      <c r="U37" s="312"/>
      <c r="V37" s="312"/>
      <c r="W37" s="312"/>
      <c r="X37" s="312"/>
      <c r="Y37" s="312"/>
      <c r="Z37" s="312"/>
      <c r="AA37" s="312"/>
      <c r="AB37" s="312"/>
      <c r="AC37" s="312"/>
      <c r="AD37" s="312"/>
      <c r="AE37" s="312"/>
      <c r="AF37" s="312"/>
      <c r="AG37" s="312"/>
      <c r="AH37" s="312"/>
      <c r="AI37" s="312"/>
      <c r="AJ37" s="312"/>
      <c r="AK37" s="312"/>
      <c r="AL37" s="312"/>
      <c r="AM37" s="312"/>
      <c r="AN37" s="312"/>
      <c r="AO37" s="312"/>
      <c r="AP37" s="312"/>
      <c r="AQ37" s="312"/>
      <c r="AR37" s="312"/>
      <c r="AS37" s="312"/>
      <c r="AT37" s="312"/>
      <c r="AU37" s="312"/>
      <c r="AV37" s="312"/>
      <c r="AW37" s="312"/>
      <c r="AX37" s="312"/>
      <c r="AY37" s="312"/>
      <c r="BA37" s="2436" t="s">
        <v>124</v>
      </c>
      <c r="BB37" s="151" t="s">
        <v>49</v>
      </c>
      <c r="BC37" s="1143" t="s">
        <v>35</v>
      </c>
      <c r="BD37" s="1162" t="s">
        <v>35</v>
      </c>
      <c r="BE37" s="1162" t="s">
        <v>35</v>
      </c>
      <c r="BF37" s="1162" t="s">
        <v>35</v>
      </c>
      <c r="BG37" s="1182" t="s">
        <v>35</v>
      </c>
      <c r="BH37" s="1202" t="s">
        <v>35</v>
      </c>
      <c r="BI37" s="1162" t="s">
        <v>35</v>
      </c>
      <c r="BJ37" s="1162" t="s">
        <v>35</v>
      </c>
      <c r="BK37" s="1162" t="s">
        <v>35</v>
      </c>
      <c r="BL37" s="1182" t="s">
        <v>35</v>
      </c>
      <c r="BM37" s="1202" t="s">
        <v>35</v>
      </c>
      <c r="BN37" s="1162" t="s">
        <v>35</v>
      </c>
      <c r="BO37" s="1162" t="s">
        <v>35</v>
      </c>
      <c r="BP37" s="1162" t="s">
        <v>35</v>
      </c>
      <c r="BQ37" s="1182" t="s">
        <v>35</v>
      </c>
    </row>
    <row r="38" s="135" customFormat="true" ht="15" customHeight="true" x14ac:dyDescent="0.2">
      <c r="A38" s="2402"/>
      <c r="B38" s="1068" t="s">
        <v>48</v>
      </c>
      <c r="C38" s="1096" t="s">
        <v>35</v>
      </c>
      <c r="D38" s="1103" t="s">
        <v>35</v>
      </c>
      <c r="E38" s="1103" t="s">
        <v>35</v>
      </c>
      <c r="F38" s="1103" t="s">
        <v>35</v>
      </c>
      <c r="G38" s="1110" t="s">
        <v>35</v>
      </c>
      <c r="H38" s="1117" t="s">
        <v>35</v>
      </c>
      <c r="I38" s="1103" t="s">
        <v>35</v>
      </c>
      <c r="J38" s="1103" t="s">
        <v>35</v>
      </c>
      <c r="K38" s="1103" t="s">
        <v>35</v>
      </c>
      <c r="L38" s="1124" t="s">
        <v>35</v>
      </c>
      <c r="M38" s="1131" t="s">
        <v>35</v>
      </c>
      <c r="N38" s="1103" t="s">
        <v>35</v>
      </c>
      <c r="O38" s="1103" t="s">
        <v>35</v>
      </c>
      <c r="P38" s="1103" t="s">
        <v>35</v>
      </c>
      <c r="Q38" s="2243" t="s">
        <v>35</v>
      </c>
      <c r="R38" s="312"/>
      <c r="S38" s="312"/>
      <c r="T38" s="312"/>
      <c r="U38" s="312"/>
      <c r="V38" s="312"/>
      <c r="W38" s="312"/>
      <c r="X38" s="312"/>
      <c r="Y38" s="312"/>
      <c r="Z38" s="312"/>
      <c r="AA38" s="312"/>
      <c r="AB38" s="312"/>
      <c r="AC38" s="312"/>
      <c r="AD38" s="312"/>
      <c r="AE38" s="312"/>
      <c r="AF38" s="312"/>
      <c r="AG38" s="312"/>
      <c r="AH38" s="312"/>
      <c r="AI38" s="312"/>
      <c r="AJ38" s="312"/>
      <c r="AK38" s="312"/>
      <c r="AL38" s="312"/>
      <c r="AM38" s="312"/>
      <c r="AN38" s="312"/>
      <c r="AO38" s="312"/>
      <c r="AP38" s="312"/>
      <c r="AQ38" s="312"/>
      <c r="AR38" s="312"/>
      <c r="AS38" s="312"/>
      <c r="AT38" s="312"/>
      <c r="AU38" s="312"/>
      <c r="AV38" s="312"/>
      <c r="AW38" s="312"/>
      <c r="AX38" s="312"/>
      <c r="AY38" s="312"/>
      <c r="BA38" s="2436"/>
      <c r="BB38" s="151" t="s">
        <v>48</v>
      </c>
      <c r="BC38" s="1143" t="s">
        <v>35</v>
      </c>
      <c r="BD38" s="1162" t="s">
        <v>35</v>
      </c>
      <c r="BE38" s="1162" t="s">
        <v>35</v>
      </c>
      <c r="BF38" s="1162" t="s">
        <v>35</v>
      </c>
      <c r="BG38" s="1182" t="s">
        <v>35</v>
      </c>
      <c r="BH38" s="1202" t="s">
        <v>35</v>
      </c>
      <c r="BI38" s="1162" t="s">
        <v>35</v>
      </c>
      <c r="BJ38" s="1162" t="s">
        <v>35</v>
      </c>
      <c r="BK38" s="1162" t="s">
        <v>35</v>
      </c>
      <c r="BL38" s="1182" t="s">
        <v>35</v>
      </c>
      <c r="BM38" s="1202" t="s">
        <v>35</v>
      </c>
      <c r="BN38" s="1162" t="s">
        <v>35</v>
      </c>
      <c r="BO38" s="1162" t="s">
        <v>35</v>
      </c>
      <c r="BP38" s="1162" t="s">
        <v>35</v>
      </c>
      <c r="BQ38" s="1182" t="s">
        <v>35</v>
      </c>
    </row>
    <row r="39" s="130" customFormat="true" ht="15" customHeight="true" x14ac:dyDescent="0.2">
      <c r="A39" s="2435" t="s">
        <v>121</v>
      </c>
      <c r="B39" s="249" t="s">
        <v>49</v>
      </c>
      <c r="C39" s="1095" t="s">
        <v>35</v>
      </c>
      <c r="D39" s="1102" t="s">
        <v>35</v>
      </c>
      <c r="E39" s="1102" t="s">
        <v>35</v>
      </c>
      <c r="F39" s="1102" t="s">
        <v>35</v>
      </c>
      <c r="G39" s="1109" t="s">
        <v>35</v>
      </c>
      <c r="H39" s="1116" t="s">
        <v>35</v>
      </c>
      <c r="I39" s="1102" t="s">
        <v>35</v>
      </c>
      <c r="J39" s="1102" t="s">
        <v>35</v>
      </c>
      <c r="K39" s="1102" t="s">
        <v>35</v>
      </c>
      <c r="L39" s="1123" t="s">
        <v>35</v>
      </c>
      <c r="M39" s="1130" t="s">
        <v>35</v>
      </c>
      <c r="N39" s="1102" t="s">
        <v>35</v>
      </c>
      <c r="O39" s="1102" t="s">
        <v>35</v>
      </c>
      <c r="P39" s="1102" t="s">
        <v>35</v>
      </c>
      <c r="Q39" s="1123" t="s">
        <v>35</v>
      </c>
      <c r="R39" s="2265"/>
      <c r="S39" s="2265"/>
      <c r="T39" s="2265"/>
      <c r="U39" s="2265"/>
      <c r="V39" s="2265"/>
      <c r="W39" s="2265"/>
      <c r="X39" s="2265"/>
      <c r="Y39" s="2104"/>
      <c r="Z39" s="2104"/>
      <c r="AA39" s="2104"/>
      <c r="AB39" s="2104"/>
      <c r="AC39" s="2104"/>
      <c r="AD39" s="2104"/>
      <c r="AE39" s="2104"/>
      <c r="AF39" s="2104"/>
      <c r="AG39" s="2104"/>
      <c r="AH39" s="2104"/>
      <c r="AI39" s="2104"/>
      <c r="AJ39" s="2104"/>
      <c r="AK39" s="2104"/>
      <c r="AL39" s="2104"/>
      <c r="AM39" s="2104"/>
      <c r="AN39" s="2104"/>
      <c r="AO39" s="2104"/>
      <c r="AP39" s="2104"/>
      <c r="AQ39" s="2104"/>
      <c r="AR39" s="2104"/>
      <c r="AS39" s="2104"/>
      <c r="AT39" s="2104"/>
      <c r="AU39" s="2104"/>
      <c r="AV39" s="2104"/>
      <c r="AW39" s="2104"/>
      <c r="AX39" s="2104"/>
      <c r="AY39" s="2104"/>
      <c r="AZ39" s="215"/>
      <c r="BA39" s="2436" t="s">
        <v>121</v>
      </c>
      <c r="BB39" s="151" t="s">
        <v>49</v>
      </c>
      <c r="BC39" s="1143" t="s">
        <v>35</v>
      </c>
      <c r="BD39" s="1162" t="s">
        <v>35</v>
      </c>
      <c r="BE39" s="1162" t="s">
        <v>35</v>
      </c>
      <c r="BF39" s="1162" t="s">
        <v>35</v>
      </c>
      <c r="BG39" s="1182" t="s">
        <v>35</v>
      </c>
      <c r="BH39" s="1202" t="s">
        <v>35</v>
      </c>
      <c r="BI39" s="1162" t="s">
        <v>35</v>
      </c>
      <c r="BJ39" s="1162" t="s">
        <v>35</v>
      </c>
      <c r="BK39" s="1162" t="s">
        <v>35</v>
      </c>
      <c r="BL39" s="1182" t="s">
        <v>35</v>
      </c>
      <c r="BM39" s="1202" t="s">
        <v>35</v>
      </c>
      <c r="BN39" s="1162" t="s">
        <v>35</v>
      </c>
      <c r="BO39" s="1162" t="s">
        <v>35</v>
      </c>
      <c r="BP39" s="1162" t="s">
        <v>35</v>
      </c>
      <c r="BQ39" s="1182" t="s">
        <v>35</v>
      </c>
    </row>
    <row r="40" s="130" customFormat="true" ht="15" customHeight="true" x14ac:dyDescent="0.2">
      <c r="A40" s="2435"/>
      <c r="B40" s="249" t="s">
        <v>48</v>
      </c>
      <c r="C40" s="1095" t="s">
        <v>35</v>
      </c>
      <c r="D40" s="1102" t="s">
        <v>35</v>
      </c>
      <c r="E40" s="1102" t="s">
        <v>35</v>
      </c>
      <c r="F40" s="1102" t="s">
        <v>35</v>
      </c>
      <c r="G40" s="1109" t="s">
        <v>35</v>
      </c>
      <c r="H40" s="1116" t="s">
        <v>35</v>
      </c>
      <c r="I40" s="1102" t="s">
        <v>35</v>
      </c>
      <c r="J40" s="1102" t="s">
        <v>35</v>
      </c>
      <c r="K40" s="1102" t="s">
        <v>35</v>
      </c>
      <c r="L40" s="1123" t="s">
        <v>35</v>
      </c>
      <c r="M40" s="1130" t="s">
        <v>35</v>
      </c>
      <c r="N40" s="1102" t="s">
        <v>35</v>
      </c>
      <c r="O40" s="1102" t="s">
        <v>35</v>
      </c>
      <c r="P40" s="1102" t="s">
        <v>35</v>
      </c>
      <c r="Q40" s="1123" t="s">
        <v>35</v>
      </c>
      <c r="R40" s="2265"/>
      <c r="S40" s="2265"/>
      <c r="T40" s="2265"/>
      <c r="U40" s="2265"/>
      <c r="V40" s="2265"/>
      <c r="W40" s="2265"/>
      <c r="X40" s="2265"/>
      <c r="Y40" s="2104"/>
      <c r="Z40" s="2104"/>
      <c r="AA40" s="2104"/>
      <c r="AB40" s="2104"/>
      <c r="AC40" s="2104"/>
      <c r="AD40" s="2104"/>
      <c r="AE40" s="2104"/>
      <c r="AF40" s="2104"/>
      <c r="AG40" s="2104"/>
      <c r="AH40" s="2104"/>
      <c r="AI40" s="2104"/>
      <c r="AJ40" s="2104"/>
      <c r="AK40" s="2104"/>
      <c r="AL40" s="2104"/>
      <c r="AM40" s="2104"/>
      <c r="AN40" s="2104"/>
      <c r="AO40" s="2104"/>
      <c r="AP40" s="2104"/>
      <c r="AQ40" s="2104"/>
      <c r="AR40" s="2104"/>
      <c r="AS40" s="2104"/>
      <c r="AT40" s="2104"/>
      <c r="AU40" s="2104"/>
      <c r="AV40" s="2104"/>
      <c r="AW40" s="2104"/>
      <c r="AX40" s="2104"/>
      <c r="AY40" s="2104"/>
      <c r="AZ40" s="215"/>
      <c r="BA40" s="2436"/>
      <c r="BB40" s="151" t="s">
        <v>48</v>
      </c>
      <c r="BC40" s="1143" t="s">
        <v>35</v>
      </c>
      <c r="BD40" s="1162" t="s">
        <v>35</v>
      </c>
      <c r="BE40" s="1162" t="s">
        <v>35</v>
      </c>
      <c r="BF40" s="1162" t="s">
        <v>35</v>
      </c>
      <c r="BG40" s="1182" t="s">
        <v>35</v>
      </c>
      <c r="BH40" s="1202" t="s">
        <v>35</v>
      </c>
      <c r="BI40" s="1162" t="s">
        <v>35</v>
      </c>
      <c r="BJ40" s="1162" t="s">
        <v>35</v>
      </c>
      <c r="BK40" s="1162" t="s">
        <v>35</v>
      </c>
      <c r="BL40" s="1182" t="s">
        <v>35</v>
      </c>
      <c r="BM40" s="1202" t="s">
        <v>35</v>
      </c>
      <c r="BN40" s="1162" t="s">
        <v>35</v>
      </c>
      <c r="BO40" s="1162" t="s">
        <v>35</v>
      </c>
      <c r="BP40" s="1162" t="s">
        <v>35</v>
      </c>
      <c r="BQ40" s="1182" t="s">
        <v>35</v>
      </c>
    </row>
    <row r="41" s="135" customFormat="true" ht="15" customHeight="true" x14ac:dyDescent="0.2">
      <c r="A41" s="2402" t="s">
        <v>56</v>
      </c>
      <c r="B41" s="1068" t="s">
        <v>49</v>
      </c>
      <c r="C41" s="906">
        <v>39.495519938861023</v>
      </c>
      <c r="D41" s="907">
        <v>39.950609094831471</v>
      </c>
      <c r="E41" s="907">
        <v>36.191572079464173</v>
      </c>
      <c r="F41" s="907">
        <v>36.374936584957105</v>
      </c>
      <c r="G41" s="908">
        <v>41.087054516458153</v>
      </c>
      <c r="H41" s="909">
        <v>31.067193343184218</v>
      </c>
      <c r="I41" s="907">
        <v>38.734381641996158</v>
      </c>
      <c r="J41" s="907">
        <v>37.094593410163554</v>
      </c>
      <c r="K41" s="907">
        <v>41.558597625268902</v>
      </c>
      <c r="L41" s="910">
        <v>37.946827783882384</v>
      </c>
      <c r="M41" s="911">
        <v>40.890575723492795</v>
      </c>
      <c r="N41" s="907">
        <v>40.147250702401131</v>
      </c>
      <c r="O41" s="907">
        <v>38.9568616278086</v>
      </c>
      <c r="P41" s="907">
        <v>36.449036168597878</v>
      </c>
      <c r="Q41" s="2241">
        <v>41.697101610568787</v>
      </c>
      <c r="R41" s="312"/>
      <c r="S41" s="312"/>
      <c r="T41" s="312"/>
      <c r="U41" s="312"/>
      <c r="V41" s="312"/>
      <c r="W41" s="312"/>
      <c r="X41" s="312"/>
      <c r="Y41" s="312"/>
      <c r="Z41" s="312"/>
      <c r="AA41" s="312"/>
      <c r="AB41" s="312"/>
      <c r="AC41" s="312"/>
      <c r="AD41" s="312"/>
      <c r="AE41" s="312"/>
      <c r="AF41" s="312"/>
      <c r="AG41" s="312"/>
      <c r="AH41" s="312"/>
      <c r="AI41" s="312"/>
      <c r="AJ41" s="312"/>
      <c r="AK41" s="312"/>
      <c r="AL41" s="312"/>
      <c r="AM41" s="312"/>
      <c r="AN41" s="312"/>
      <c r="AO41" s="312"/>
      <c r="AP41" s="312"/>
      <c r="AQ41" s="312"/>
      <c r="AR41" s="312"/>
      <c r="AS41" s="312"/>
      <c r="AT41" s="312"/>
      <c r="AU41" s="312"/>
      <c r="AV41" s="312"/>
      <c r="AW41" s="312"/>
      <c r="AX41" s="312"/>
      <c r="AY41" s="312"/>
      <c r="BA41" s="2436" t="s">
        <v>56</v>
      </c>
      <c r="BB41" s="151" t="s">
        <v>49</v>
      </c>
      <c r="BC41" s="1143" t="s">
        <v>35</v>
      </c>
      <c r="BD41" s="1162" t="s">
        <v>35</v>
      </c>
      <c r="BE41" s="1162" t="s">
        <v>35</v>
      </c>
      <c r="BF41" s="1162" t="s">
        <v>35</v>
      </c>
      <c r="BG41" s="1182" t="s">
        <v>35</v>
      </c>
      <c r="BH41" s="1202" t="s">
        <v>35</v>
      </c>
      <c r="BI41" s="1162" t="s">
        <v>35</v>
      </c>
      <c r="BJ41" s="1162" t="s">
        <v>35</v>
      </c>
      <c r="BK41" s="1162" t="s">
        <v>35</v>
      </c>
      <c r="BL41" s="1182" t="s">
        <v>35</v>
      </c>
      <c r="BM41" s="1202" t="s">
        <v>35</v>
      </c>
      <c r="BN41" s="1162" t="s">
        <v>35</v>
      </c>
      <c r="BO41" s="1162" t="s">
        <v>35</v>
      </c>
      <c r="BP41" s="1162" t="s">
        <v>35</v>
      </c>
      <c r="BQ41" s="1182" t="s">
        <v>35</v>
      </c>
    </row>
    <row r="42" s="135" customFormat="true" ht="15" customHeight="true" x14ac:dyDescent="0.2">
      <c r="A42" s="2402"/>
      <c r="B42" s="1068" t="s">
        <v>48</v>
      </c>
      <c r="C42" s="906">
        <v>60.504480061138977</v>
      </c>
      <c r="D42" s="907">
        <v>60.049390905168529</v>
      </c>
      <c r="E42" s="907">
        <v>63.808427920535827</v>
      </c>
      <c r="F42" s="907">
        <v>63.625063415042895</v>
      </c>
      <c r="G42" s="908">
        <v>58.912945483541847</v>
      </c>
      <c r="H42" s="909">
        <v>68.932806656815785</v>
      </c>
      <c r="I42" s="907">
        <v>61.265618358003849</v>
      </c>
      <c r="J42" s="907">
        <v>62.905406589836446</v>
      </c>
      <c r="K42" s="907">
        <v>58.441402374731098</v>
      </c>
      <c r="L42" s="910">
        <v>62.053172216117616</v>
      </c>
      <c r="M42" s="911">
        <v>59.109424276507205</v>
      </c>
      <c r="N42" s="907">
        <v>59.852749297598862</v>
      </c>
      <c r="O42" s="907">
        <v>61.043138372191407</v>
      </c>
      <c r="P42" s="907">
        <v>63.550963831402122</v>
      </c>
      <c r="Q42" s="2241">
        <v>58.302898389431213</v>
      </c>
      <c r="R42" s="312"/>
      <c r="S42" s="312"/>
      <c r="T42" s="312"/>
      <c r="U42" s="312"/>
      <c r="V42" s="312"/>
      <c r="W42" s="312"/>
      <c r="X42" s="312"/>
      <c r="Y42" s="312"/>
      <c r="Z42" s="312"/>
      <c r="AA42" s="312"/>
      <c r="AB42" s="312"/>
      <c r="AC42" s="312"/>
      <c r="AD42" s="312"/>
      <c r="AE42" s="312"/>
      <c r="AF42" s="312"/>
      <c r="AG42" s="312"/>
      <c r="AH42" s="312"/>
      <c r="AI42" s="312"/>
      <c r="AJ42" s="312"/>
      <c r="AK42" s="312"/>
      <c r="AL42" s="312"/>
      <c r="AM42" s="312"/>
      <c r="AN42" s="312"/>
      <c r="AO42" s="312"/>
      <c r="AP42" s="312"/>
      <c r="AQ42" s="312"/>
      <c r="AR42" s="312"/>
      <c r="AS42" s="312"/>
      <c r="AT42" s="312"/>
      <c r="AU42" s="312"/>
      <c r="AV42" s="312"/>
      <c r="AW42" s="312"/>
      <c r="AX42" s="312"/>
      <c r="AY42" s="312"/>
      <c r="BA42" s="2436"/>
      <c r="BB42" s="151" t="s">
        <v>48</v>
      </c>
      <c r="BC42" s="1143" t="s">
        <v>35</v>
      </c>
      <c r="BD42" s="1162" t="s">
        <v>35</v>
      </c>
      <c r="BE42" s="1162" t="s">
        <v>35</v>
      </c>
      <c r="BF42" s="1162" t="s">
        <v>35</v>
      </c>
      <c r="BG42" s="1182" t="s">
        <v>35</v>
      </c>
      <c r="BH42" s="1202" t="s">
        <v>35</v>
      </c>
      <c r="BI42" s="1162" t="s">
        <v>35</v>
      </c>
      <c r="BJ42" s="1162" t="s">
        <v>35</v>
      </c>
      <c r="BK42" s="1162" t="s">
        <v>35</v>
      </c>
      <c r="BL42" s="1182" t="s">
        <v>35</v>
      </c>
      <c r="BM42" s="1202" t="s">
        <v>35</v>
      </c>
      <c r="BN42" s="1162" t="s">
        <v>35</v>
      </c>
      <c r="BO42" s="1162" t="s">
        <v>35</v>
      </c>
      <c r="BP42" s="1162" t="s">
        <v>35</v>
      </c>
      <c r="BQ42" s="1182" t="s">
        <v>35</v>
      </c>
    </row>
    <row r="43" s="135" customFormat="true" ht="15" customHeight="true" x14ac:dyDescent="0.2">
      <c r="A43" s="2402" t="s">
        <v>53</v>
      </c>
      <c r="B43" s="1068" t="s">
        <v>49</v>
      </c>
      <c r="C43" s="1096" t="s">
        <v>35</v>
      </c>
      <c r="D43" s="1103" t="s">
        <v>35</v>
      </c>
      <c r="E43" s="1103" t="s">
        <v>35</v>
      </c>
      <c r="F43" s="1103" t="s">
        <v>35</v>
      </c>
      <c r="G43" s="1110" t="s">
        <v>35</v>
      </c>
      <c r="H43" s="1117" t="s">
        <v>35</v>
      </c>
      <c r="I43" s="1103" t="s">
        <v>35</v>
      </c>
      <c r="J43" s="1103" t="s">
        <v>35</v>
      </c>
      <c r="K43" s="1103" t="s">
        <v>35</v>
      </c>
      <c r="L43" s="1124" t="s">
        <v>35</v>
      </c>
      <c r="M43" s="1131" t="s">
        <v>35</v>
      </c>
      <c r="N43" s="1103" t="s">
        <v>35</v>
      </c>
      <c r="O43" s="1103" t="s">
        <v>35</v>
      </c>
      <c r="P43" s="1103" t="s">
        <v>35</v>
      </c>
      <c r="Q43" s="2243" t="s">
        <v>35</v>
      </c>
      <c r="R43" s="312"/>
      <c r="S43" s="312"/>
      <c r="T43" s="312"/>
      <c r="U43" s="312"/>
      <c r="V43" s="312"/>
      <c r="W43" s="312"/>
      <c r="X43" s="312"/>
      <c r="Y43" s="312"/>
      <c r="Z43" s="312"/>
      <c r="AA43" s="312"/>
      <c r="AB43" s="312"/>
      <c r="AC43" s="312"/>
      <c r="AD43" s="312"/>
      <c r="AE43" s="312"/>
      <c r="AF43" s="312"/>
      <c r="AG43" s="312"/>
      <c r="AH43" s="312"/>
      <c r="AI43" s="312"/>
      <c r="AJ43" s="312"/>
      <c r="AK43" s="312"/>
      <c r="AL43" s="312"/>
      <c r="AM43" s="312"/>
      <c r="AN43" s="312"/>
      <c r="AO43" s="312"/>
      <c r="AP43" s="312"/>
      <c r="AQ43" s="312"/>
      <c r="AR43" s="312"/>
      <c r="AS43" s="312"/>
      <c r="AT43" s="312"/>
      <c r="AU43" s="312"/>
      <c r="AV43" s="312"/>
      <c r="AW43" s="312"/>
      <c r="AX43" s="312"/>
      <c r="AY43" s="312"/>
      <c r="BA43" s="2436" t="s">
        <v>53</v>
      </c>
      <c r="BB43" s="151" t="s">
        <v>49</v>
      </c>
      <c r="BC43" s="1143" t="s">
        <v>35</v>
      </c>
      <c r="BD43" s="1162" t="s">
        <v>35</v>
      </c>
      <c r="BE43" s="1162" t="s">
        <v>35</v>
      </c>
      <c r="BF43" s="1162" t="s">
        <v>35</v>
      </c>
      <c r="BG43" s="1182" t="s">
        <v>35</v>
      </c>
      <c r="BH43" s="1202" t="s">
        <v>35</v>
      </c>
      <c r="BI43" s="1162" t="s">
        <v>35</v>
      </c>
      <c r="BJ43" s="1162" t="s">
        <v>35</v>
      </c>
      <c r="BK43" s="1162" t="s">
        <v>35</v>
      </c>
      <c r="BL43" s="1182" t="s">
        <v>35</v>
      </c>
      <c r="BM43" s="1202" t="s">
        <v>35</v>
      </c>
      <c r="BN43" s="1162" t="s">
        <v>35</v>
      </c>
      <c r="BO43" s="1162" t="s">
        <v>35</v>
      </c>
      <c r="BP43" s="1162" t="s">
        <v>35</v>
      </c>
      <c r="BQ43" s="1182" t="s">
        <v>35</v>
      </c>
    </row>
    <row r="44" s="135" customFormat="true" ht="15" customHeight="true" x14ac:dyDescent="0.2">
      <c r="A44" s="2402"/>
      <c r="B44" s="1068" t="s">
        <v>48</v>
      </c>
      <c r="C44" s="1096" t="s">
        <v>35</v>
      </c>
      <c r="D44" s="1103" t="s">
        <v>35</v>
      </c>
      <c r="E44" s="1103" t="s">
        <v>35</v>
      </c>
      <c r="F44" s="1103" t="s">
        <v>35</v>
      </c>
      <c r="G44" s="1110" t="s">
        <v>35</v>
      </c>
      <c r="H44" s="1117" t="s">
        <v>35</v>
      </c>
      <c r="I44" s="1103" t="s">
        <v>35</v>
      </c>
      <c r="J44" s="1103" t="s">
        <v>35</v>
      </c>
      <c r="K44" s="1103" t="s">
        <v>35</v>
      </c>
      <c r="L44" s="1124" t="s">
        <v>35</v>
      </c>
      <c r="M44" s="1131" t="s">
        <v>35</v>
      </c>
      <c r="N44" s="1103" t="s">
        <v>35</v>
      </c>
      <c r="O44" s="1103" t="s">
        <v>35</v>
      </c>
      <c r="P44" s="1103" t="s">
        <v>35</v>
      </c>
      <c r="Q44" s="2243" t="s">
        <v>35</v>
      </c>
      <c r="R44" s="312"/>
      <c r="S44" s="312"/>
      <c r="T44" s="312"/>
      <c r="U44" s="312"/>
      <c r="V44" s="312"/>
      <c r="W44" s="312"/>
      <c r="X44" s="312"/>
      <c r="Y44" s="312"/>
      <c r="Z44" s="312"/>
      <c r="AA44" s="312"/>
      <c r="AB44" s="312"/>
      <c r="AC44" s="312"/>
      <c r="AD44" s="312"/>
      <c r="AE44" s="312"/>
      <c r="AF44" s="312"/>
      <c r="AG44" s="312"/>
      <c r="AH44" s="312"/>
      <c r="AI44" s="312"/>
      <c r="AJ44" s="312"/>
      <c r="AK44" s="312"/>
      <c r="AL44" s="312"/>
      <c r="AM44" s="312"/>
      <c r="AN44" s="312"/>
      <c r="AO44" s="312"/>
      <c r="AP44" s="312"/>
      <c r="AQ44" s="312"/>
      <c r="AR44" s="312"/>
      <c r="AS44" s="312"/>
      <c r="AT44" s="312"/>
      <c r="AU44" s="312"/>
      <c r="AV44" s="312"/>
      <c r="AW44" s="312"/>
      <c r="AX44" s="312"/>
      <c r="AY44" s="312"/>
      <c r="BA44" s="2436"/>
      <c r="BB44" s="151" t="s">
        <v>48</v>
      </c>
      <c r="BC44" s="1143" t="s">
        <v>35</v>
      </c>
      <c r="BD44" s="1162" t="s">
        <v>35</v>
      </c>
      <c r="BE44" s="1162" t="s">
        <v>35</v>
      </c>
      <c r="BF44" s="1162" t="s">
        <v>35</v>
      </c>
      <c r="BG44" s="1182" t="s">
        <v>35</v>
      </c>
      <c r="BH44" s="1202" t="s">
        <v>35</v>
      </c>
      <c r="BI44" s="1162" t="s">
        <v>35</v>
      </c>
      <c r="BJ44" s="1162" t="s">
        <v>35</v>
      </c>
      <c r="BK44" s="1162" t="s">
        <v>35</v>
      </c>
      <c r="BL44" s="1182" t="s">
        <v>35</v>
      </c>
      <c r="BM44" s="1202" t="s">
        <v>35</v>
      </c>
      <c r="BN44" s="1162" t="s">
        <v>35</v>
      </c>
      <c r="BO44" s="1162" t="s">
        <v>35</v>
      </c>
      <c r="BP44" s="1162" t="s">
        <v>35</v>
      </c>
      <c r="BQ44" s="1182" t="s">
        <v>35</v>
      </c>
    </row>
    <row r="45" s="135" customFormat="true" ht="15" customHeight="true" x14ac:dyDescent="0.2">
      <c r="A45" s="2402" t="s">
        <v>52</v>
      </c>
      <c r="B45" s="1068" t="s">
        <v>49</v>
      </c>
      <c r="C45" s="1096" t="s">
        <v>35</v>
      </c>
      <c r="D45" s="1103" t="s">
        <v>35</v>
      </c>
      <c r="E45" s="1103" t="s">
        <v>35</v>
      </c>
      <c r="F45" s="1103" t="s">
        <v>35</v>
      </c>
      <c r="G45" s="1110" t="s">
        <v>35</v>
      </c>
      <c r="H45" s="1117" t="s">
        <v>35</v>
      </c>
      <c r="I45" s="1103" t="s">
        <v>35</v>
      </c>
      <c r="J45" s="1103" t="s">
        <v>35</v>
      </c>
      <c r="K45" s="1103" t="s">
        <v>35</v>
      </c>
      <c r="L45" s="1124" t="s">
        <v>35</v>
      </c>
      <c r="M45" s="1131" t="s">
        <v>35</v>
      </c>
      <c r="N45" s="1103" t="s">
        <v>35</v>
      </c>
      <c r="O45" s="1103" t="s">
        <v>35</v>
      </c>
      <c r="P45" s="1103" t="s">
        <v>35</v>
      </c>
      <c r="Q45" s="2243" t="s">
        <v>35</v>
      </c>
      <c r="R45" s="312"/>
      <c r="S45" s="312"/>
      <c r="T45" s="312"/>
      <c r="U45" s="312"/>
      <c r="V45" s="312"/>
      <c r="W45" s="312"/>
      <c r="X45" s="312"/>
      <c r="Y45" s="312"/>
      <c r="Z45" s="312"/>
      <c r="AA45" s="312"/>
      <c r="AB45" s="312"/>
      <c r="AC45" s="312"/>
      <c r="AD45" s="312"/>
      <c r="AE45" s="312"/>
      <c r="AF45" s="312"/>
      <c r="AG45" s="312"/>
      <c r="AH45" s="312"/>
      <c r="AI45" s="312"/>
      <c r="AJ45" s="312"/>
      <c r="AK45" s="312"/>
      <c r="AL45" s="312"/>
      <c r="AM45" s="312"/>
      <c r="AN45" s="312"/>
      <c r="AO45" s="312"/>
      <c r="AP45" s="312"/>
      <c r="AQ45" s="312"/>
      <c r="AR45" s="312"/>
      <c r="AS45" s="312"/>
      <c r="AT45" s="312"/>
      <c r="AU45" s="312"/>
      <c r="AV45" s="312"/>
      <c r="AW45" s="312"/>
      <c r="AX45" s="312"/>
      <c r="AY45" s="312"/>
      <c r="BA45" s="2436" t="s">
        <v>52</v>
      </c>
      <c r="BB45" s="151" t="s">
        <v>49</v>
      </c>
      <c r="BC45" s="1143" t="s">
        <v>35</v>
      </c>
      <c r="BD45" s="1162" t="s">
        <v>35</v>
      </c>
      <c r="BE45" s="1162" t="s">
        <v>35</v>
      </c>
      <c r="BF45" s="1162" t="s">
        <v>35</v>
      </c>
      <c r="BG45" s="1182" t="s">
        <v>35</v>
      </c>
      <c r="BH45" s="1202" t="s">
        <v>35</v>
      </c>
      <c r="BI45" s="1162" t="s">
        <v>35</v>
      </c>
      <c r="BJ45" s="1162" t="s">
        <v>35</v>
      </c>
      <c r="BK45" s="1162" t="s">
        <v>35</v>
      </c>
      <c r="BL45" s="1182" t="s">
        <v>35</v>
      </c>
      <c r="BM45" s="1202" t="s">
        <v>35</v>
      </c>
      <c r="BN45" s="1162" t="s">
        <v>35</v>
      </c>
      <c r="BO45" s="1162" t="s">
        <v>35</v>
      </c>
      <c r="BP45" s="1162" t="s">
        <v>35</v>
      </c>
      <c r="BQ45" s="1182" t="s">
        <v>35</v>
      </c>
    </row>
    <row r="46" s="135" customFormat="true" ht="15" customHeight="true" x14ac:dyDescent="0.2">
      <c r="A46" s="2402"/>
      <c r="B46" s="1068" t="s">
        <v>48</v>
      </c>
      <c r="C46" s="1096" t="s">
        <v>35</v>
      </c>
      <c r="D46" s="1103" t="s">
        <v>35</v>
      </c>
      <c r="E46" s="1103" t="s">
        <v>35</v>
      </c>
      <c r="F46" s="1103" t="s">
        <v>35</v>
      </c>
      <c r="G46" s="1110" t="s">
        <v>35</v>
      </c>
      <c r="H46" s="1117" t="s">
        <v>35</v>
      </c>
      <c r="I46" s="1103" t="s">
        <v>35</v>
      </c>
      <c r="J46" s="1103" t="s">
        <v>35</v>
      </c>
      <c r="K46" s="1103" t="s">
        <v>35</v>
      </c>
      <c r="L46" s="1124" t="s">
        <v>35</v>
      </c>
      <c r="M46" s="1131" t="s">
        <v>35</v>
      </c>
      <c r="N46" s="1103" t="s">
        <v>35</v>
      </c>
      <c r="O46" s="1103" t="s">
        <v>35</v>
      </c>
      <c r="P46" s="1103" t="s">
        <v>35</v>
      </c>
      <c r="Q46" s="2243" t="s">
        <v>35</v>
      </c>
      <c r="R46" s="312"/>
      <c r="S46" s="312"/>
      <c r="T46" s="312"/>
      <c r="U46" s="312"/>
      <c r="V46" s="312"/>
      <c r="W46" s="312"/>
      <c r="X46" s="312"/>
      <c r="Y46" s="312"/>
      <c r="Z46" s="312"/>
      <c r="AA46" s="312"/>
      <c r="AB46" s="312"/>
      <c r="AC46" s="312"/>
      <c r="AD46" s="312"/>
      <c r="AE46" s="312"/>
      <c r="AF46" s="312"/>
      <c r="AG46" s="312"/>
      <c r="AH46" s="312"/>
      <c r="AI46" s="312"/>
      <c r="AJ46" s="312"/>
      <c r="AK46" s="312"/>
      <c r="AL46" s="312"/>
      <c r="AM46" s="312"/>
      <c r="AN46" s="312"/>
      <c r="AO46" s="312"/>
      <c r="AP46" s="312"/>
      <c r="AQ46" s="312"/>
      <c r="AR46" s="312"/>
      <c r="AS46" s="312"/>
      <c r="AT46" s="312"/>
      <c r="AU46" s="312"/>
      <c r="AV46" s="312"/>
      <c r="AW46" s="312"/>
      <c r="AX46" s="312"/>
      <c r="AY46" s="312"/>
      <c r="BA46" s="2436"/>
      <c r="BB46" s="151" t="s">
        <v>48</v>
      </c>
      <c r="BC46" s="1143" t="s">
        <v>35</v>
      </c>
      <c r="BD46" s="1162" t="s">
        <v>35</v>
      </c>
      <c r="BE46" s="1162" t="s">
        <v>35</v>
      </c>
      <c r="BF46" s="1162" t="s">
        <v>35</v>
      </c>
      <c r="BG46" s="1182" t="s">
        <v>35</v>
      </c>
      <c r="BH46" s="1202" t="s">
        <v>35</v>
      </c>
      <c r="BI46" s="1162" t="s">
        <v>35</v>
      </c>
      <c r="BJ46" s="1162" t="s">
        <v>35</v>
      </c>
      <c r="BK46" s="1162" t="s">
        <v>35</v>
      </c>
      <c r="BL46" s="1182" t="s">
        <v>35</v>
      </c>
      <c r="BM46" s="1202" t="s">
        <v>35</v>
      </c>
      <c r="BN46" s="1162" t="s">
        <v>35</v>
      </c>
      <c r="BO46" s="1162" t="s">
        <v>35</v>
      </c>
      <c r="BP46" s="1162" t="s">
        <v>35</v>
      </c>
      <c r="BQ46" s="1182" t="s">
        <v>35</v>
      </c>
    </row>
    <row r="47" s="130" customFormat="true" ht="15" customHeight="true" x14ac:dyDescent="0.2">
      <c r="A47" s="2435" t="s">
        <v>100</v>
      </c>
      <c r="B47" s="250" t="s">
        <v>99</v>
      </c>
      <c r="C47" s="1095" t="s">
        <v>35</v>
      </c>
      <c r="D47" s="1102" t="s">
        <v>35</v>
      </c>
      <c r="E47" s="1102" t="s">
        <v>35</v>
      </c>
      <c r="F47" s="1102" t="s">
        <v>35</v>
      </c>
      <c r="G47" s="1109" t="s">
        <v>35</v>
      </c>
      <c r="H47" s="1116" t="s">
        <v>35</v>
      </c>
      <c r="I47" s="1102" t="s">
        <v>35</v>
      </c>
      <c r="J47" s="1102" t="s">
        <v>35</v>
      </c>
      <c r="K47" s="1102" t="s">
        <v>35</v>
      </c>
      <c r="L47" s="1123" t="s">
        <v>35</v>
      </c>
      <c r="M47" s="1130" t="s">
        <v>35</v>
      </c>
      <c r="N47" s="1102" t="s">
        <v>35</v>
      </c>
      <c r="O47" s="1102" t="s">
        <v>35</v>
      </c>
      <c r="P47" s="1102" t="s">
        <v>35</v>
      </c>
      <c r="Q47" s="1123" t="s">
        <v>35</v>
      </c>
      <c r="R47" s="2265"/>
      <c r="S47" s="2265"/>
      <c r="T47" s="2265"/>
      <c r="U47" s="2265"/>
      <c r="V47" s="2265"/>
      <c r="W47" s="2265"/>
      <c r="X47" s="2265"/>
      <c r="Y47" s="2104"/>
      <c r="Z47" s="2104"/>
      <c r="AA47" s="2104"/>
      <c r="AB47" s="2104"/>
      <c r="AC47" s="2104"/>
      <c r="AD47" s="2104"/>
      <c r="AE47" s="2104"/>
      <c r="AF47" s="2104"/>
      <c r="AG47" s="2104"/>
      <c r="AH47" s="2104"/>
      <c r="AI47" s="2104"/>
      <c r="AJ47" s="2104"/>
      <c r="AK47" s="2104"/>
      <c r="AL47" s="2104"/>
      <c r="AM47" s="2104"/>
      <c r="AN47" s="2104"/>
      <c r="AO47" s="2104"/>
      <c r="AP47" s="2104"/>
      <c r="AQ47" s="2104"/>
      <c r="AR47" s="2104"/>
      <c r="AS47" s="2104"/>
      <c r="AT47" s="2104"/>
      <c r="AU47" s="2104"/>
      <c r="AV47" s="2104"/>
      <c r="AW47" s="2104"/>
      <c r="AX47" s="2104"/>
      <c r="AY47" s="2104"/>
      <c r="AZ47" s="215"/>
      <c r="BA47" s="2436" t="s">
        <v>100</v>
      </c>
      <c r="BB47" s="151" t="s">
        <v>99</v>
      </c>
      <c r="BC47" s="1143" t="s">
        <v>35</v>
      </c>
      <c r="BD47" s="1162" t="s">
        <v>35</v>
      </c>
      <c r="BE47" s="1162" t="s">
        <v>35</v>
      </c>
      <c r="BF47" s="1162" t="s">
        <v>35</v>
      </c>
      <c r="BG47" s="1182" t="s">
        <v>35</v>
      </c>
      <c r="BH47" s="1202" t="s">
        <v>35</v>
      </c>
      <c r="BI47" s="1162" t="s">
        <v>35</v>
      </c>
      <c r="BJ47" s="1162" t="s">
        <v>35</v>
      </c>
      <c r="BK47" s="1162" t="s">
        <v>35</v>
      </c>
      <c r="BL47" s="1182" t="s">
        <v>35</v>
      </c>
      <c r="BM47" s="1202" t="s">
        <v>35</v>
      </c>
      <c r="BN47" s="1162" t="s">
        <v>35</v>
      </c>
      <c r="BO47" s="1162" t="s">
        <v>35</v>
      </c>
      <c r="BP47" s="1162" t="s">
        <v>35</v>
      </c>
      <c r="BQ47" s="1182" t="s">
        <v>35</v>
      </c>
    </row>
    <row r="48" s="130" customFormat="true" ht="15" customHeight="true" x14ac:dyDescent="0.2">
      <c r="A48" s="2435"/>
      <c r="B48" s="250" t="s">
        <v>98</v>
      </c>
      <c r="C48" s="1095" t="s">
        <v>35</v>
      </c>
      <c r="D48" s="1102" t="s">
        <v>35</v>
      </c>
      <c r="E48" s="1102" t="s">
        <v>35</v>
      </c>
      <c r="F48" s="1102" t="s">
        <v>35</v>
      </c>
      <c r="G48" s="1109" t="s">
        <v>35</v>
      </c>
      <c r="H48" s="1116" t="s">
        <v>35</v>
      </c>
      <c r="I48" s="1102" t="s">
        <v>35</v>
      </c>
      <c r="J48" s="1102" t="s">
        <v>35</v>
      </c>
      <c r="K48" s="1102" t="s">
        <v>35</v>
      </c>
      <c r="L48" s="1123" t="s">
        <v>35</v>
      </c>
      <c r="M48" s="1130" t="s">
        <v>35</v>
      </c>
      <c r="N48" s="1102" t="s">
        <v>35</v>
      </c>
      <c r="O48" s="1102" t="s">
        <v>35</v>
      </c>
      <c r="P48" s="1102" t="s">
        <v>35</v>
      </c>
      <c r="Q48" s="1123" t="s">
        <v>35</v>
      </c>
      <c r="R48" s="2265"/>
      <c r="S48" s="2265"/>
      <c r="T48" s="2265"/>
      <c r="U48" s="2265"/>
      <c r="V48" s="2265"/>
      <c r="W48" s="2265"/>
      <c r="X48" s="2265"/>
      <c r="Y48" s="2104"/>
      <c r="Z48" s="2104"/>
      <c r="AA48" s="2104"/>
      <c r="AB48" s="2104"/>
      <c r="AC48" s="2104"/>
      <c r="AD48" s="2104"/>
      <c r="AE48" s="2104"/>
      <c r="AF48" s="2104"/>
      <c r="AG48" s="2104"/>
      <c r="AH48" s="2104"/>
      <c r="AI48" s="2104"/>
      <c r="AJ48" s="2104"/>
      <c r="AK48" s="2104"/>
      <c r="AL48" s="2104"/>
      <c r="AM48" s="2104"/>
      <c r="AN48" s="2104"/>
      <c r="AO48" s="2104"/>
      <c r="AP48" s="2104"/>
      <c r="AQ48" s="2104"/>
      <c r="AR48" s="2104"/>
      <c r="AS48" s="2104"/>
      <c r="AT48" s="2104"/>
      <c r="AU48" s="2104"/>
      <c r="AV48" s="2104"/>
      <c r="AW48" s="2104"/>
      <c r="AX48" s="2104"/>
      <c r="AY48" s="2104"/>
      <c r="AZ48" s="215"/>
      <c r="BA48" s="2436"/>
      <c r="BB48" s="151" t="s">
        <v>98</v>
      </c>
      <c r="BC48" s="1143" t="s">
        <v>35</v>
      </c>
      <c r="BD48" s="1162" t="s">
        <v>35</v>
      </c>
      <c r="BE48" s="1162" t="s">
        <v>35</v>
      </c>
      <c r="BF48" s="1162" t="s">
        <v>35</v>
      </c>
      <c r="BG48" s="1182" t="s">
        <v>35</v>
      </c>
      <c r="BH48" s="1202" t="s">
        <v>35</v>
      </c>
      <c r="BI48" s="1162" t="s">
        <v>35</v>
      </c>
      <c r="BJ48" s="1162" t="s">
        <v>35</v>
      </c>
      <c r="BK48" s="1162" t="s">
        <v>35</v>
      </c>
      <c r="BL48" s="1182" t="s">
        <v>35</v>
      </c>
      <c r="BM48" s="1202" t="s">
        <v>35</v>
      </c>
      <c r="BN48" s="1162" t="s">
        <v>35</v>
      </c>
      <c r="BO48" s="1162" t="s">
        <v>35</v>
      </c>
      <c r="BP48" s="1162" t="s">
        <v>35</v>
      </c>
      <c r="BQ48" s="1182" t="s">
        <v>35</v>
      </c>
    </row>
    <row r="49" s="130" customFormat="true" ht="15" customHeight="true" x14ac:dyDescent="0.2">
      <c r="A49" s="2435"/>
      <c r="B49" s="250" t="s">
        <v>67</v>
      </c>
      <c r="C49" s="1095" t="s">
        <v>35</v>
      </c>
      <c r="D49" s="1102" t="s">
        <v>35</v>
      </c>
      <c r="E49" s="1102" t="s">
        <v>35</v>
      </c>
      <c r="F49" s="1102" t="s">
        <v>35</v>
      </c>
      <c r="G49" s="1109" t="s">
        <v>35</v>
      </c>
      <c r="H49" s="1116" t="s">
        <v>35</v>
      </c>
      <c r="I49" s="1102" t="s">
        <v>35</v>
      </c>
      <c r="J49" s="1102" t="s">
        <v>35</v>
      </c>
      <c r="K49" s="1102" t="s">
        <v>35</v>
      </c>
      <c r="L49" s="1123" t="s">
        <v>35</v>
      </c>
      <c r="M49" s="1130" t="s">
        <v>35</v>
      </c>
      <c r="N49" s="1102" t="s">
        <v>35</v>
      </c>
      <c r="O49" s="1102" t="s">
        <v>35</v>
      </c>
      <c r="P49" s="1102" t="s">
        <v>35</v>
      </c>
      <c r="Q49" s="1123" t="s">
        <v>35</v>
      </c>
      <c r="R49" s="2265"/>
      <c r="S49" s="2265"/>
      <c r="T49" s="2265"/>
      <c r="U49" s="2265"/>
      <c r="V49" s="2265"/>
      <c r="W49" s="2265"/>
      <c r="X49" s="2265"/>
      <c r="Y49" s="2104"/>
      <c r="Z49" s="2104"/>
      <c r="AA49" s="2104"/>
      <c r="AB49" s="2104"/>
      <c r="AC49" s="2104"/>
      <c r="AD49" s="2104"/>
      <c r="AE49" s="2104"/>
      <c r="AF49" s="2104"/>
      <c r="AG49" s="2104"/>
      <c r="AH49" s="2104"/>
      <c r="AI49" s="2104"/>
      <c r="AJ49" s="2104"/>
      <c r="AK49" s="2104"/>
      <c r="AL49" s="2104"/>
      <c r="AM49" s="2104"/>
      <c r="AN49" s="2104"/>
      <c r="AO49" s="2104"/>
      <c r="AP49" s="2104"/>
      <c r="AQ49" s="2104"/>
      <c r="AR49" s="2104"/>
      <c r="AS49" s="2104"/>
      <c r="AT49" s="2104"/>
      <c r="AU49" s="2104"/>
      <c r="AV49" s="2104"/>
      <c r="AW49" s="2104"/>
      <c r="AX49" s="2104"/>
      <c r="AY49" s="2104"/>
      <c r="AZ49" s="215"/>
      <c r="BA49" s="2436"/>
      <c r="BB49" s="151" t="s">
        <v>67</v>
      </c>
      <c r="BC49" s="1143" t="s">
        <v>35</v>
      </c>
      <c r="BD49" s="1162" t="s">
        <v>35</v>
      </c>
      <c r="BE49" s="1162" t="s">
        <v>35</v>
      </c>
      <c r="BF49" s="1162" t="s">
        <v>35</v>
      </c>
      <c r="BG49" s="1182" t="s">
        <v>35</v>
      </c>
      <c r="BH49" s="1202" t="s">
        <v>35</v>
      </c>
      <c r="BI49" s="1162" t="s">
        <v>35</v>
      </c>
      <c r="BJ49" s="1162" t="s">
        <v>35</v>
      </c>
      <c r="BK49" s="1162" t="s">
        <v>35</v>
      </c>
      <c r="BL49" s="1182" t="s">
        <v>35</v>
      </c>
      <c r="BM49" s="1202" t="s">
        <v>35</v>
      </c>
      <c r="BN49" s="1162" t="s">
        <v>35</v>
      </c>
      <c r="BO49" s="1162" t="s">
        <v>35</v>
      </c>
      <c r="BP49" s="1162" t="s">
        <v>35</v>
      </c>
      <c r="BQ49" s="1182" t="s">
        <v>35</v>
      </c>
    </row>
    <row r="50" s="130" customFormat="true" ht="15" customHeight="true" x14ac:dyDescent="0.2">
      <c r="A50" s="2435" t="s">
        <v>101</v>
      </c>
      <c r="B50" s="250" t="s">
        <v>99</v>
      </c>
      <c r="C50" s="1095" t="s">
        <v>35</v>
      </c>
      <c r="D50" s="1102" t="s">
        <v>35</v>
      </c>
      <c r="E50" s="1102" t="s">
        <v>35</v>
      </c>
      <c r="F50" s="1102" t="s">
        <v>35</v>
      </c>
      <c r="G50" s="1109" t="s">
        <v>35</v>
      </c>
      <c r="H50" s="1116" t="s">
        <v>35</v>
      </c>
      <c r="I50" s="1102" t="s">
        <v>35</v>
      </c>
      <c r="J50" s="1102" t="s">
        <v>35</v>
      </c>
      <c r="K50" s="1102" t="s">
        <v>35</v>
      </c>
      <c r="L50" s="1123" t="s">
        <v>35</v>
      </c>
      <c r="M50" s="1130" t="s">
        <v>35</v>
      </c>
      <c r="N50" s="1102" t="s">
        <v>35</v>
      </c>
      <c r="O50" s="1102" t="s">
        <v>35</v>
      </c>
      <c r="P50" s="1102" t="s">
        <v>35</v>
      </c>
      <c r="Q50" s="1123" t="s">
        <v>35</v>
      </c>
      <c r="R50" s="2265"/>
      <c r="S50" s="2265"/>
      <c r="T50" s="2265"/>
      <c r="U50" s="2265"/>
      <c r="V50" s="2265"/>
      <c r="W50" s="2265"/>
      <c r="X50" s="2265"/>
      <c r="Y50" s="2104"/>
      <c r="Z50" s="2104"/>
      <c r="AA50" s="2104"/>
      <c r="AB50" s="2104"/>
      <c r="AC50" s="2104"/>
      <c r="AD50" s="2104"/>
      <c r="AE50" s="2104"/>
      <c r="AF50" s="2104"/>
      <c r="AG50" s="2104"/>
      <c r="AH50" s="2104"/>
      <c r="AI50" s="2104"/>
      <c r="AJ50" s="2104"/>
      <c r="AK50" s="2104"/>
      <c r="AL50" s="2104"/>
      <c r="AM50" s="2104"/>
      <c r="AN50" s="2104"/>
      <c r="AO50" s="2104"/>
      <c r="AP50" s="2104"/>
      <c r="AQ50" s="2104"/>
      <c r="AR50" s="2104"/>
      <c r="AS50" s="2104"/>
      <c r="AT50" s="2104"/>
      <c r="AU50" s="2104"/>
      <c r="AV50" s="2104"/>
      <c r="AW50" s="2104"/>
      <c r="AX50" s="2104"/>
      <c r="AY50" s="2104"/>
      <c r="AZ50" s="215"/>
      <c r="BA50" s="2436" t="s">
        <v>101</v>
      </c>
      <c r="BB50" s="151" t="s">
        <v>99</v>
      </c>
      <c r="BC50" s="1143" t="s">
        <v>35</v>
      </c>
      <c r="BD50" s="1162" t="s">
        <v>35</v>
      </c>
      <c r="BE50" s="1162" t="s">
        <v>35</v>
      </c>
      <c r="BF50" s="1162" t="s">
        <v>35</v>
      </c>
      <c r="BG50" s="1182" t="s">
        <v>35</v>
      </c>
      <c r="BH50" s="1202" t="s">
        <v>35</v>
      </c>
      <c r="BI50" s="1162" t="s">
        <v>35</v>
      </c>
      <c r="BJ50" s="1162" t="s">
        <v>35</v>
      </c>
      <c r="BK50" s="1162" t="s">
        <v>35</v>
      </c>
      <c r="BL50" s="1182" t="s">
        <v>35</v>
      </c>
      <c r="BM50" s="1202" t="s">
        <v>35</v>
      </c>
      <c r="BN50" s="1162" t="s">
        <v>35</v>
      </c>
      <c r="BO50" s="1162" t="s">
        <v>35</v>
      </c>
      <c r="BP50" s="1162" t="s">
        <v>35</v>
      </c>
      <c r="BQ50" s="1182" t="s">
        <v>35</v>
      </c>
    </row>
    <row r="51" s="130" customFormat="true" ht="15" customHeight="true" x14ac:dyDescent="0.2">
      <c r="A51" s="2435"/>
      <c r="B51" s="250" t="s">
        <v>98</v>
      </c>
      <c r="C51" s="1095" t="s">
        <v>35</v>
      </c>
      <c r="D51" s="1102" t="s">
        <v>35</v>
      </c>
      <c r="E51" s="1102" t="s">
        <v>35</v>
      </c>
      <c r="F51" s="1102" t="s">
        <v>35</v>
      </c>
      <c r="G51" s="1109" t="s">
        <v>35</v>
      </c>
      <c r="H51" s="1116" t="s">
        <v>35</v>
      </c>
      <c r="I51" s="1102" t="s">
        <v>35</v>
      </c>
      <c r="J51" s="1102" t="s">
        <v>35</v>
      </c>
      <c r="K51" s="1102" t="s">
        <v>35</v>
      </c>
      <c r="L51" s="1123" t="s">
        <v>35</v>
      </c>
      <c r="M51" s="1130" t="s">
        <v>35</v>
      </c>
      <c r="N51" s="1102" t="s">
        <v>35</v>
      </c>
      <c r="O51" s="1102" t="s">
        <v>35</v>
      </c>
      <c r="P51" s="1102" t="s">
        <v>35</v>
      </c>
      <c r="Q51" s="1123" t="s">
        <v>35</v>
      </c>
      <c r="R51" s="2265"/>
      <c r="S51" s="2265"/>
      <c r="T51" s="2265"/>
      <c r="U51" s="2265"/>
      <c r="V51" s="2265"/>
      <c r="W51" s="2265"/>
      <c r="X51" s="2265"/>
      <c r="Y51" s="2104"/>
      <c r="Z51" s="2104"/>
      <c r="AA51" s="2104"/>
      <c r="AB51" s="2104"/>
      <c r="AC51" s="2104"/>
      <c r="AD51" s="2104"/>
      <c r="AE51" s="2104"/>
      <c r="AF51" s="2104"/>
      <c r="AG51" s="2104"/>
      <c r="AH51" s="2104"/>
      <c r="AI51" s="2104"/>
      <c r="AJ51" s="2104"/>
      <c r="AK51" s="2104"/>
      <c r="AL51" s="2104"/>
      <c r="AM51" s="2104"/>
      <c r="AN51" s="2104"/>
      <c r="AO51" s="2104"/>
      <c r="AP51" s="2104"/>
      <c r="AQ51" s="2104"/>
      <c r="AR51" s="2104"/>
      <c r="AS51" s="2104"/>
      <c r="AT51" s="2104"/>
      <c r="AU51" s="2104"/>
      <c r="AV51" s="2104"/>
      <c r="AW51" s="2104"/>
      <c r="AX51" s="2104"/>
      <c r="AY51" s="2104"/>
      <c r="AZ51" s="215"/>
      <c r="BA51" s="2436"/>
      <c r="BB51" s="151" t="s">
        <v>98</v>
      </c>
      <c r="BC51" s="1143" t="s">
        <v>35</v>
      </c>
      <c r="BD51" s="1162" t="s">
        <v>35</v>
      </c>
      <c r="BE51" s="1162" t="s">
        <v>35</v>
      </c>
      <c r="BF51" s="1162" t="s">
        <v>35</v>
      </c>
      <c r="BG51" s="1182" t="s">
        <v>35</v>
      </c>
      <c r="BH51" s="1202" t="s">
        <v>35</v>
      </c>
      <c r="BI51" s="1162" t="s">
        <v>35</v>
      </c>
      <c r="BJ51" s="1162" t="s">
        <v>35</v>
      </c>
      <c r="BK51" s="1162" t="s">
        <v>35</v>
      </c>
      <c r="BL51" s="1182" t="s">
        <v>35</v>
      </c>
      <c r="BM51" s="1202" t="s">
        <v>35</v>
      </c>
      <c r="BN51" s="1162" t="s">
        <v>35</v>
      </c>
      <c r="BO51" s="1162" t="s">
        <v>35</v>
      </c>
      <c r="BP51" s="1162" t="s">
        <v>35</v>
      </c>
      <c r="BQ51" s="1182" t="s">
        <v>35</v>
      </c>
    </row>
    <row r="52" s="130" customFormat="true" ht="15" customHeight="true" x14ac:dyDescent="0.2">
      <c r="A52" s="2435"/>
      <c r="B52" s="250" t="s">
        <v>67</v>
      </c>
      <c r="C52" s="1095" t="s">
        <v>35</v>
      </c>
      <c r="D52" s="1102" t="s">
        <v>35</v>
      </c>
      <c r="E52" s="1102" t="s">
        <v>35</v>
      </c>
      <c r="F52" s="1102" t="s">
        <v>35</v>
      </c>
      <c r="G52" s="1109" t="s">
        <v>35</v>
      </c>
      <c r="H52" s="1116" t="s">
        <v>35</v>
      </c>
      <c r="I52" s="1102" t="s">
        <v>35</v>
      </c>
      <c r="J52" s="1102" t="s">
        <v>35</v>
      </c>
      <c r="K52" s="1102" t="s">
        <v>35</v>
      </c>
      <c r="L52" s="1123" t="s">
        <v>35</v>
      </c>
      <c r="M52" s="1130" t="s">
        <v>35</v>
      </c>
      <c r="N52" s="1102" t="s">
        <v>35</v>
      </c>
      <c r="O52" s="1102" t="s">
        <v>35</v>
      </c>
      <c r="P52" s="1102" t="s">
        <v>35</v>
      </c>
      <c r="Q52" s="1123" t="s">
        <v>35</v>
      </c>
      <c r="R52" s="2265"/>
      <c r="S52" s="2265"/>
      <c r="T52" s="2265"/>
      <c r="U52" s="2265"/>
      <c r="V52" s="2265"/>
      <c r="W52" s="2265"/>
      <c r="X52" s="2265"/>
      <c r="Y52" s="2104"/>
      <c r="Z52" s="2104"/>
      <c r="AA52" s="2104"/>
      <c r="AB52" s="2104"/>
      <c r="AC52" s="2104"/>
      <c r="AD52" s="2104"/>
      <c r="AE52" s="2104"/>
      <c r="AF52" s="2104"/>
      <c r="AG52" s="2104"/>
      <c r="AH52" s="2104"/>
      <c r="AI52" s="2104"/>
      <c r="AJ52" s="2104"/>
      <c r="AK52" s="2104"/>
      <c r="AL52" s="2104"/>
      <c r="AM52" s="2104"/>
      <c r="AN52" s="2104"/>
      <c r="AO52" s="2104"/>
      <c r="AP52" s="2104"/>
      <c r="AQ52" s="2104"/>
      <c r="AR52" s="2104"/>
      <c r="AS52" s="2104"/>
      <c r="AT52" s="2104"/>
      <c r="AU52" s="2104"/>
      <c r="AV52" s="2104"/>
      <c r="AW52" s="2104"/>
      <c r="AX52" s="2104"/>
      <c r="AY52" s="2104"/>
      <c r="AZ52" s="215"/>
      <c r="BA52" s="2436"/>
      <c r="BB52" s="151" t="s">
        <v>67</v>
      </c>
      <c r="BC52" s="1143" t="s">
        <v>35</v>
      </c>
      <c r="BD52" s="1162" t="s">
        <v>35</v>
      </c>
      <c r="BE52" s="1162" t="s">
        <v>35</v>
      </c>
      <c r="BF52" s="1162" t="s">
        <v>35</v>
      </c>
      <c r="BG52" s="1182" t="s">
        <v>35</v>
      </c>
      <c r="BH52" s="1202" t="s">
        <v>35</v>
      </c>
      <c r="BI52" s="1162" t="s">
        <v>35</v>
      </c>
      <c r="BJ52" s="1162" t="s">
        <v>35</v>
      </c>
      <c r="BK52" s="1162" t="s">
        <v>35</v>
      </c>
      <c r="BL52" s="1182" t="s">
        <v>35</v>
      </c>
      <c r="BM52" s="1202" t="s">
        <v>35</v>
      </c>
      <c r="BN52" s="1162" t="s">
        <v>35</v>
      </c>
      <c r="BO52" s="1162" t="s">
        <v>35</v>
      </c>
      <c r="BP52" s="1162" t="s">
        <v>35</v>
      </c>
      <c r="BQ52" s="1182" t="s">
        <v>35</v>
      </c>
    </row>
    <row r="53" s="130" customFormat="true" ht="15" customHeight="true" x14ac:dyDescent="0.2">
      <c r="A53" s="2435" t="s">
        <v>104</v>
      </c>
      <c r="B53" s="250" t="s">
        <v>99</v>
      </c>
      <c r="C53" s="1095" t="s">
        <v>35</v>
      </c>
      <c r="D53" s="1102" t="s">
        <v>35</v>
      </c>
      <c r="E53" s="1102" t="s">
        <v>35</v>
      </c>
      <c r="F53" s="1102" t="s">
        <v>35</v>
      </c>
      <c r="G53" s="1109" t="s">
        <v>35</v>
      </c>
      <c r="H53" s="1116" t="s">
        <v>35</v>
      </c>
      <c r="I53" s="1102" t="s">
        <v>35</v>
      </c>
      <c r="J53" s="1102" t="s">
        <v>35</v>
      </c>
      <c r="K53" s="1102" t="s">
        <v>35</v>
      </c>
      <c r="L53" s="1123" t="s">
        <v>35</v>
      </c>
      <c r="M53" s="1130" t="s">
        <v>35</v>
      </c>
      <c r="N53" s="1102" t="s">
        <v>35</v>
      </c>
      <c r="O53" s="1102" t="s">
        <v>35</v>
      </c>
      <c r="P53" s="1102" t="s">
        <v>35</v>
      </c>
      <c r="Q53" s="1123" t="s">
        <v>35</v>
      </c>
      <c r="R53" s="2265"/>
      <c r="S53" s="2265"/>
      <c r="T53" s="2265"/>
      <c r="U53" s="2265"/>
      <c r="V53" s="2265"/>
      <c r="W53" s="2265"/>
      <c r="X53" s="2265"/>
      <c r="Y53" s="2104"/>
      <c r="Z53" s="2104"/>
      <c r="AA53" s="2104"/>
      <c r="AB53" s="2104"/>
      <c r="AC53" s="2104"/>
      <c r="AD53" s="2104"/>
      <c r="AE53" s="2104"/>
      <c r="AF53" s="2104"/>
      <c r="AG53" s="2104"/>
      <c r="AH53" s="2104"/>
      <c r="AI53" s="2104"/>
      <c r="AJ53" s="2104"/>
      <c r="AK53" s="2104"/>
      <c r="AL53" s="2104"/>
      <c r="AM53" s="2104"/>
      <c r="AN53" s="2104"/>
      <c r="AO53" s="2104"/>
      <c r="AP53" s="2104"/>
      <c r="AQ53" s="2104"/>
      <c r="AR53" s="2104"/>
      <c r="AS53" s="2104"/>
      <c r="AT53" s="2104"/>
      <c r="AU53" s="2104"/>
      <c r="AV53" s="2104"/>
      <c r="AW53" s="2104"/>
      <c r="AX53" s="2104"/>
      <c r="AY53" s="2104"/>
      <c r="AZ53" s="215"/>
      <c r="BA53" s="2436" t="s">
        <v>104</v>
      </c>
      <c r="BB53" s="151" t="s">
        <v>99</v>
      </c>
      <c r="BC53" s="1143" t="s">
        <v>35</v>
      </c>
      <c r="BD53" s="1162" t="s">
        <v>35</v>
      </c>
      <c r="BE53" s="1162" t="s">
        <v>35</v>
      </c>
      <c r="BF53" s="1162" t="s">
        <v>35</v>
      </c>
      <c r="BG53" s="1182" t="s">
        <v>35</v>
      </c>
      <c r="BH53" s="1202" t="s">
        <v>35</v>
      </c>
      <c r="BI53" s="1162" t="s">
        <v>35</v>
      </c>
      <c r="BJ53" s="1162" t="s">
        <v>35</v>
      </c>
      <c r="BK53" s="1162" t="s">
        <v>35</v>
      </c>
      <c r="BL53" s="1182" t="s">
        <v>35</v>
      </c>
      <c r="BM53" s="1202" t="s">
        <v>35</v>
      </c>
      <c r="BN53" s="1162" t="s">
        <v>35</v>
      </c>
      <c r="BO53" s="1162" t="s">
        <v>35</v>
      </c>
      <c r="BP53" s="1162" t="s">
        <v>35</v>
      </c>
      <c r="BQ53" s="1182" t="s">
        <v>35</v>
      </c>
    </row>
    <row r="54" s="130" customFormat="true" ht="15" customHeight="true" x14ac:dyDescent="0.2">
      <c r="A54" s="2435"/>
      <c r="B54" s="250" t="s">
        <v>98</v>
      </c>
      <c r="C54" s="1095" t="s">
        <v>35</v>
      </c>
      <c r="D54" s="1102" t="s">
        <v>35</v>
      </c>
      <c r="E54" s="1102" t="s">
        <v>35</v>
      </c>
      <c r="F54" s="1102" t="s">
        <v>35</v>
      </c>
      <c r="G54" s="1109" t="s">
        <v>35</v>
      </c>
      <c r="H54" s="1116" t="s">
        <v>35</v>
      </c>
      <c r="I54" s="1102" t="s">
        <v>35</v>
      </c>
      <c r="J54" s="1102" t="s">
        <v>35</v>
      </c>
      <c r="K54" s="1102" t="s">
        <v>35</v>
      </c>
      <c r="L54" s="1123" t="s">
        <v>35</v>
      </c>
      <c r="M54" s="1130" t="s">
        <v>35</v>
      </c>
      <c r="N54" s="1102" t="s">
        <v>35</v>
      </c>
      <c r="O54" s="1102" t="s">
        <v>35</v>
      </c>
      <c r="P54" s="1102" t="s">
        <v>35</v>
      </c>
      <c r="Q54" s="1123" t="s">
        <v>35</v>
      </c>
      <c r="R54" s="2265"/>
      <c r="S54" s="2265"/>
      <c r="T54" s="2265"/>
      <c r="U54" s="2265"/>
      <c r="V54" s="2265"/>
      <c r="W54" s="2265"/>
      <c r="X54" s="2265"/>
      <c r="Y54" s="2104"/>
      <c r="Z54" s="2104"/>
      <c r="AA54" s="2104"/>
      <c r="AB54" s="2104"/>
      <c r="AC54" s="2104"/>
      <c r="AD54" s="2104"/>
      <c r="AE54" s="2104"/>
      <c r="AF54" s="2104"/>
      <c r="AG54" s="2104"/>
      <c r="AH54" s="2104"/>
      <c r="AI54" s="2104"/>
      <c r="AJ54" s="2104"/>
      <c r="AK54" s="2104"/>
      <c r="AL54" s="2104"/>
      <c r="AM54" s="2104"/>
      <c r="AN54" s="2104"/>
      <c r="AO54" s="2104"/>
      <c r="AP54" s="2104"/>
      <c r="AQ54" s="2104"/>
      <c r="AR54" s="2104"/>
      <c r="AS54" s="2104"/>
      <c r="AT54" s="2104"/>
      <c r="AU54" s="2104"/>
      <c r="AV54" s="2104"/>
      <c r="AW54" s="2104"/>
      <c r="AX54" s="2104"/>
      <c r="AY54" s="2104"/>
      <c r="AZ54" s="215"/>
      <c r="BA54" s="2436"/>
      <c r="BB54" s="151" t="s">
        <v>98</v>
      </c>
      <c r="BC54" s="1143" t="s">
        <v>35</v>
      </c>
      <c r="BD54" s="1162" t="s">
        <v>35</v>
      </c>
      <c r="BE54" s="1162" t="s">
        <v>35</v>
      </c>
      <c r="BF54" s="1162" t="s">
        <v>35</v>
      </c>
      <c r="BG54" s="1182" t="s">
        <v>35</v>
      </c>
      <c r="BH54" s="1202" t="s">
        <v>35</v>
      </c>
      <c r="BI54" s="1162" t="s">
        <v>35</v>
      </c>
      <c r="BJ54" s="1162" t="s">
        <v>35</v>
      </c>
      <c r="BK54" s="1162" t="s">
        <v>35</v>
      </c>
      <c r="BL54" s="1182" t="s">
        <v>35</v>
      </c>
      <c r="BM54" s="1202" t="s">
        <v>35</v>
      </c>
      <c r="BN54" s="1162" t="s">
        <v>35</v>
      </c>
      <c r="BO54" s="1162" t="s">
        <v>35</v>
      </c>
      <c r="BP54" s="1162" t="s">
        <v>35</v>
      </c>
      <c r="BQ54" s="1182" t="s">
        <v>35</v>
      </c>
    </row>
    <row r="55" s="130" customFormat="true" ht="15" customHeight="true" x14ac:dyDescent="0.2">
      <c r="A55" s="2457"/>
      <c r="B55" s="251" t="s">
        <v>67</v>
      </c>
      <c r="C55" s="1097" t="s">
        <v>35</v>
      </c>
      <c r="D55" s="1104" t="s">
        <v>35</v>
      </c>
      <c r="E55" s="1104" t="s">
        <v>35</v>
      </c>
      <c r="F55" s="1104" t="s">
        <v>35</v>
      </c>
      <c r="G55" s="1111" t="s">
        <v>35</v>
      </c>
      <c r="H55" s="1118" t="s">
        <v>35</v>
      </c>
      <c r="I55" s="1104" t="s">
        <v>35</v>
      </c>
      <c r="J55" s="1104" t="s">
        <v>35</v>
      </c>
      <c r="K55" s="1104" t="s">
        <v>35</v>
      </c>
      <c r="L55" s="1125" t="s">
        <v>35</v>
      </c>
      <c r="M55" s="1132" t="s">
        <v>35</v>
      </c>
      <c r="N55" s="1104" t="s">
        <v>35</v>
      </c>
      <c r="O55" s="1104" t="s">
        <v>35</v>
      </c>
      <c r="P55" s="1104" t="s">
        <v>35</v>
      </c>
      <c r="Q55" s="1125" t="s">
        <v>35</v>
      </c>
      <c r="R55" s="2105"/>
      <c r="S55" s="2105"/>
      <c r="T55" s="2105"/>
      <c r="U55" s="2105"/>
      <c r="V55" s="2105"/>
      <c r="W55" s="2105"/>
      <c r="X55" s="2105"/>
      <c r="Y55" s="2105"/>
      <c r="Z55" s="2105"/>
      <c r="AA55" s="2105"/>
      <c r="AB55" s="2105"/>
      <c r="AC55" s="2105"/>
      <c r="AD55" s="2105"/>
      <c r="AE55" s="2105"/>
      <c r="AF55" s="2105"/>
      <c r="AG55" s="2105"/>
      <c r="AH55" s="2105"/>
      <c r="AI55" s="2105"/>
      <c r="AJ55" s="2105"/>
      <c r="AK55" s="2105"/>
      <c r="AL55" s="2105"/>
      <c r="AM55" s="2105"/>
      <c r="AN55" s="2105"/>
      <c r="AO55" s="2105"/>
      <c r="AP55" s="2105"/>
      <c r="AQ55" s="2105"/>
      <c r="AR55" s="2105"/>
      <c r="AS55" s="2105"/>
      <c r="AT55" s="2105"/>
      <c r="AU55" s="2105"/>
      <c r="AV55" s="2105"/>
      <c r="AW55" s="2105"/>
      <c r="AX55" s="2105"/>
      <c r="AY55" s="2105"/>
      <c r="AZ55" s="215"/>
      <c r="BA55" s="2458"/>
      <c r="BB55" s="152" t="s">
        <v>67</v>
      </c>
      <c r="BC55" s="1144" t="s">
        <v>35</v>
      </c>
      <c r="BD55" s="1163" t="s">
        <v>35</v>
      </c>
      <c r="BE55" s="1163" t="s">
        <v>35</v>
      </c>
      <c r="BF55" s="1163" t="s">
        <v>35</v>
      </c>
      <c r="BG55" s="1183" t="s">
        <v>35</v>
      </c>
      <c r="BH55" s="1203" t="s">
        <v>35</v>
      </c>
      <c r="BI55" s="1163" t="s">
        <v>35</v>
      </c>
      <c r="BJ55" s="1163" t="s">
        <v>35</v>
      </c>
      <c r="BK55" s="1163" t="s">
        <v>35</v>
      </c>
      <c r="BL55" s="1183" t="s">
        <v>35</v>
      </c>
      <c r="BM55" s="1203" t="s">
        <v>35</v>
      </c>
      <c r="BN55" s="1163" t="s">
        <v>35</v>
      </c>
      <c r="BO55" s="1163" t="s">
        <v>35</v>
      </c>
      <c r="BP55" s="1163" t="s">
        <v>35</v>
      </c>
      <c r="BQ55" s="1183" t="s">
        <v>35</v>
      </c>
    </row>
    <row r="56" s="135" customFormat="true" ht="15" customHeight="true" x14ac:dyDescent="0.2">
      <c r="A56" s="132"/>
      <c r="B56" s="185"/>
      <c r="C56" s="2403" t="s">
        <v>113</v>
      </c>
      <c r="D56" s="2404"/>
      <c r="E56" s="2404"/>
      <c r="F56" s="2404"/>
      <c r="G56" s="2405"/>
      <c r="H56" s="2406" t="s">
        <v>38</v>
      </c>
      <c r="I56" s="2398"/>
      <c r="J56" s="2398"/>
      <c r="K56" s="2398"/>
      <c r="L56" s="2407"/>
      <c r="M56" s="2397" t="s">
        <v>37</v>
      </c>
      <c r="N56" s="2398"/>
      <c r="O56" s="2398"/>
      <c r="P56" s="2398"/>
      <c r="Q56" s="2399"/>
      <c r="R56" s="312"/>
      <c r="S56" s="312"/>
      <c r="T56" s="312"/>
      <c r="U56" s="312"/>
      <c r="V56" s="312"/>
      <c r="W56" s="312"/>
      <c r="X56" s="312"/>
      <c r="Y56" s="312"/>
      <c r="Z56" s="312"/>
      <c r="AA56" s="312"/>
      <c r="AB56" s="312"/>
      <c r="AC56" s="312"/>
      <c r="AD56" s="312"/>
      <c r="AE56" s="312"/>
      <c r="AF56" s="312"/>
      <c r="AG56" s="312"/>
      <c r="AH56" s="312"/>
      <c r="AI56" s="312"/>
      <c r="AJ56" s="312"/>
      <c r="AK56" s="312"/>
      <c r="AL56" s="312"/>
      <c r="AM56" s="312"/>
      <c r="AN56" s="312"/>
      <c r="AO56" s="312"/>
      <c r="AP56" s="312"/>
      <c r="AQ56" s="312"/>
      <c r="AR56" s="312"/>
      <c r="AS56" s="312"/>
      <c r="AT56" s="312"/>
      <c r="AU56" s="312"/>
      <c r="AV56" s="312"/>
      <c r="AW56" s="312"/>
      <c r="AX56" s="312"/>
      <c r="AY56" s="312"/>
      <c r="BA56" s="217" t="s">
        <v>127</v>
      </c>
      <c r="BB56" s="115" t="s">
        <v>94</v>
      </c>
      <c r="BC56" s="2477" t="s">
        <v>113</v>
      </c>
      <c r="BD56" s="2478"/>
      <c r="BE56" s="2478"/>
      <c r="BF56" s="2478"/>
      <c r="BG56" s="2479"/>
      <c r="BH56" s="2480" t="s">
        <v>38</v>
      </c>
      <c r="BI56" s="2478"/>
      <c r="BJ56" s="2478"/>
      <c r="BK56" s="2478"/>
      <c r="BL56" s="2479"/>
      <c r="BM56" s="2480" t="s">
        <v>37</v>
      </c>
      <c r="BN56" s="2478"/>
      <c r="BO56" s="2478"/>
      <c r="BP56" s="2478"/>
      <c r="BQ56" s="2481"/>
    </row>
    <row r="57" s="135" customFormat="true" ht="12.75" x14ac:dyDescent="0.2">
      <c r="A57" s="186" t="s">
        <v>68</v>
      </c>
      <c r="B57" s="244"/>
      <c r="C57" s="275" t="s">
        <v>0</v>
      </c>
      <c r="D57" s="276" t="s">
        <v>1</v>
      </c>
      <c r="E57" s="276" t="s">
        <v>2</v>
      </c>
      <c r="F57" s="276" t="s">
        <v>3</v>
      </c>
      <c r="G57" s="277" t="s">
        <v>4</v>
      </c>
      <c r="H57" s="820" t="s">
        <v>0</v>
      </c>
      <c r="I57" s="767" t="s">
        <v>1</v>
      </c>
      <c r="J57" s="767" t="s">
        <v>2</v>
      </c>
      <c r="K57" s="767" t="s">
        <v>3</v>
      </c>
      <c r="L57" s="768" t="s">
        <v>4</v>
      </c>
      <c r="M57" s="808" t="s">
        <v>0</v>
      </c>
      <c r="N57" s="767" t="s">
        <v>1</v>
      </c>
      <c r="O57" s="767" t="s">
        <v>2</v>
      </c>
      <c r="P57" s="767" t="s">
        <v>3</v>
      </c>
      <c r="Q57" s="769" t="s">
        <v>4</v>
      </c>
      <c r="R57" s="312"/>
      <c r="S57" s="312"/>
      <c r="T57" s="312"/>
      <c r="U57" s="312"/>
      <c r="V57" s="312"/>
      <c r="W57" s="312"/>
      <c r="X57" s="312"/>
      <c r="Y57" s="312"/>
      <c r="Z57" s="312"/>
      <c r="AA57" s="312"/>
      <c r="AB57" s="312"/>
      <c r="AC57" s="312"/>
      <c r="AD57" s="312"/>
      <c r="AE57" s="312"/>
      <c r="AF57" s="312"/>
      <c r="AG57" s="312"/>
      <c r="AH57" s="312"/>
      <c r="AI57" s="312"/>
      <c r="AJ57" s="312"/>
      <c r="AK57" s="312"/>
      <c r="AL57" s="312"/>
      <c r="AM57" s="312"/>
      <c r="AN57" s="312"/>
      <c r="AO57" s="312"/>
      <c r="AP57" s="312"/>
      <c r="AQ57" s="312"/>
      <c r="AR57" s="312"/>
      <c r="AS57" s="312"/>
      <c r="AT57" s="312"/>
      <c r="AU57" s="312"/>
      <c r="AV57" s="312"/>
      <c r="AW57" s="312"/>
      <c r="AX57" s="312"/>
      <c r="AY57" s="312"/>
      <c r="BA57" s="196" t="s">
        <v>118</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row>
    <row r="58" s="135" customFormat="true" ht="15" customHeight="true" x14ac:dyDescent="0.2">
      <c r="A58" s="2400" t="s">
        <v>148</v>
      </c>
      <c r="B58" s="1069" t="s">
        <v>149</v>
      </c>
      <c r="C58" s="918">
        <v>4.6719170635774532</v>
      </c>
      <c r="D58" s="919">
        <v>8.8326671928025089</v>
      </c>
      <c r="E58" s="919">
        <v>18.829826283808725</v>
      </c>
      <c r="F58" s="919">
        <v>19.969114368597165</v>
      </c>
      <c r="G58" s="920">
        <v>50.612605899783169</v>
      </c>
      <c r="H58" s="921">
        <v>10.282279514288467</v>
      </c>
      <c r="I58" s="919">
        <v>18.749234139730255</v>
      </c>
      <c r="J58" s="919">
        <v>25.048227239719438</v>
      </c>
      <c r="K58" s="919">
        <v>39.852380864477382</v>
      </c>
      <c r="L58" s="922">
        <v>67.149242250379288</v>
      </c>
      <c r="M58" s="923">
        <v>3.0339756936847895</v>
      </c>
      <c r="N58" s="919">
        <v>5.5500904710870724</v>
      </c>
      <c r="O58" s="919">
        <v>8.950314619907159</v>
      </c>
      <c r="P58" s="919">
        <v>17.943737252411719</v>
      </c>
      <c r="Q58" s="2244">
        <v>20.079037651614858</v>
      </c>
      <c r="R58" s="312"/>
      <c r="S58" s="312"/>
      <c r="T58" s="312"/>
      <c r="U58" s="312"/>
      <c r="V58" s="312"/>
      <c r="W58" s="312"/>
      <c r="X58" s="312"/>
      <c r="Y58" s="312"/>
      <c r="Z58" s="312"/>
      <c r="AA58" s="312"/>
      <c r="AB58" s="312"/>
      <c r="AC58" s="312"/>
      <c r="AD58" s="312"/>
      <c r="AE58" s="312"/>
      <c r="AF58" s="312"/>
      <c r="AG58" s="312"/>
      <c r="AH58" s="312"/>
      <c r="AI58" s="312"/>
      <c r="AJ58" s="312"/>
      <c r="AK58" s="312"/>
      <c r="AL58" s="312"/>
      <c r="AM58" s="312"/>
      <c r="AN58" s="312"/>
      <c r="AO58" s="312"/>
      <c r="AP58" s="312"/>
      <c r="AQ58" s="312"/>
      <c r="AR58" s="312"/>
      <c r="AS58" s="312"/>
      <c r="AT58" s="312"/>
      <c r="AU58" s="312"/>
      <c r="AV58" s="312"/>
      <c r="AW58" s="312"/>
      <c r="AX58" s="312"/>
      <c r="AY58" s="312"/>
      <c r="BA58" s="236"/>
      <c r="BB58" s="153"/>
      <c r="BC58" s="321"/>
      <c r="BD58" s="301"/>
      <c r="BE58" s="301"/>
      <c r="BF58" s="301"/>
      <c r="BG58" s="322"/>
      <c r="BH58" s="330"/>
      <c r="BI58" s="301"/>
      <c r="BJ58" s="301"/>
      <c r="BK58" s="301"/>
      <c r="BL58" s="322"/>
      <c r="BM58" s="330"/>
      <c r="BN58" s="301"/>
      <c r="BO58" s="301"/>
      <c r="BP58" s="301"/>
      <c r="BQ58" s="322"/>
    </row>
    <row r="59" s="135" customFormat="true" ht="15" customHeight="true" x14ac:dyDescent="0.2">
      <c r="A59" s="2401"/>
      <c r="B59" s="1070" t="s">
        <v>150</v>
      </c>
      <c r="C59" s="924">
        <v>16.519599426927481</v>
      </c>
      <c r="D59" s="925">
        <v>12.461835056999066</v>
      </c>
      <c r="E59" s="925">
        <v>24.952263821050607</v>
      </c>
      <c r="F59" s="925">
        <v>38.171627352170262</v>
      </c>
      <c r="G59" s="926">
        <v>23.515721549995011</v>
      </c>
      <c r="H59" s="927">
        <v>38.131997433433021</v>
      </c>
      <c r="I59" s="925">
        <v>38.856761385394023</v>
      </c>
      <c r="J59" s="925">
        <v>38.404730950874495</v>
      </c>
      <c r="K59" s="925">
        <v>28.72112056764934</v>
      </c>
      <c r="L59" s="928">
        <v>16.250785797693514</v>
      </c>
      <c r="M59" s="929">
        <v>15.673697276374043</v>
      </c>
      <c r="N59" s="925">
        <v>10.668593314503454</v>
      </c>
      <c r="O59" s="925">
        <v>11.914025841928941</v>
      </c>
      <c r="P59" s="925">
        <v>18.017502745082506</v>
      </c>
      <c r="Q59" s="2245">
        <v>22.558865385150963</v>
      </c>
      <c r="R59" s="312"/>
      <c r="S59" s="312"/>
      <c r="T59" s="312"/>
      <c r="U59" s="312"/>
      <c r="V59" s="312"/>
      <c r="W59" s="312"/>
      <c r="X59" s="312"/>
      <c r="Y59" s="312"/>
      <c r="Z59" s="312"/>
      <c r="AA59" s="312"/>
      <c r="AB59" s="312"/>
      <c r="AC59" s="312"/>
      <c r="AD59" s="312"/>
      <c r="AE59" s="312"/>
      <c r="AF59" s="312"/>
      <c r="AG59" s="312"/>
      <c r="AH59" s="312"/>
      <c r="AI59" s="312"/>
      <c r="AJ59" s="312"/>
      <c r="AK59" s="312"/>
      <c r="AL59" s="312"/>
      <c r="AM59" s="312"/>
      <c r="AN59" s="312"/>
      <c r="AO59" s="312"/>
      <c r="AP59" s="312"/>
      <c r="AQ59" s="312"/>
      <c r="AR59" s="312"/>
      <c r="AS59" s="312"/>
      <c r="AT59" s="312"/>
      <c r="AU59" s="312"/>
      <c r="AV59" s="312"/>
      <c r="AW59" s="312"/>
      <c r="AX59" s="312"/>
      <c r="AY59" s="312"/>
      <c r="BA59" s="237"/>
      <c r="BB59" s="154"/>
      <c r="BC59" s="323"/>
      <c r="BD59" s="303"/>
      <c r="BE59" s="303"/>
      <c r="BF59" s="303"/>
      <c r="BG59" s="324"/>
      <c r="BH59" s="331"/>
      <c r="BI59" s="303"/>
      <c r="BJ59" s="303"/>
      <c r="BK59" s="303"/>
      <c r="BL59" s="324"/>
      <c r="BM59" s="331"/>
      <c r="BN59" s="303"/>
      <c r="BO59" s="303"/>
      <c r="BP59" s="303"/>
      <c r="BQ59" s="324"/>
    </row>
    <row r="60" s="135" customFormat="true" ht="15" customHeight="true" x14ac:dyDescent="0.2">
      <c r="A60" s="2401"/>
      <c r="B60" s="1070" t="s">
        <v>151</v>
      </c>
      <c r="C60" s="924">
        <v>16.312550631925703</v>
      </c>
      <c r="D60" s="925">
        <v>16.145978281647047</v>
      </c>
      <c r="E60" s="925">
        <v>11.22340531479461</v>
      </c>
      <c r="F60" s="925">
        <v>3.1697013760230202</v>
      </c>
      <c r="G60" s="926">
        <v>1.6828347036721634</v>
      </c>
      <c r="H60" s="927">
        <v>6.0724372210069459</v>
      </c>
      <c r="I60" s="925">
        <v>1.846012590220443</v>
      </c>
      <c r="J60" s="925">
        <v>0.73013899804903581</v>
      </c>
      <c r="K60" s="925">
        <v>3.0485303993389969</v>
      </c>
      <c r="L60" s="928">
        <v>0.6629319445348909</v>
      </c>
      <c r="M60" s="929">
        <v>16.754513809899969</v>
      </c>
      <c r="N60" s="925">
        <v>19.659256334911465</v>
      </c>
      <c r="O60" s="925">
        <v>14.203647628629204</v>
      </c>
      <c r="P60" s="925">
        <v>15.005597287055181</v>
      </c>
      <c r="Q60" s="2245">
        <v>12.427620906248055</v>
      </c>
      <c r="R60" s="312"/>
      <c r="S60" s="312"/>
      <c r="T60" s="312"/>
      <c r="U60" s="312"/>
      <c r="V60" s="312"/>
      <c r="W60" s="312"/>
      <c r="X60" s="312"/>
      <c r="Y60" s="312"/>
      <c r="Z60" s="312"/>
      <c r="AA60" s="312"/>
      <c r="AB60" s="312"/>
      <c r="AC60" s="312"/>
      <c r="AD60" s="312"/>
      <c r="AE60" s="312"/>
      <c r="AF60" s="312"/>
      <c r="AG60" s="312"/>
      <c r="AH60" s="312"/>
      <c r="AI60" s="312"/>
      <c r="AJ60" s="312"/>
      <c r="AK60" s="312"/>
      <c r="AL60" s="312"/>
      <c r="AM60" s="312"/>
      <c r="AN60" s="312"/>
      <c r="AO60" s="312"/>
      <c r="AP60" s="312"/>
      <c r="AQ60" s="312"/>
      <c r="AR60" s="312"/>
      <c r="AS60" s="312"/>
      <c r="AT60" s="312"/>
      <c r="AU60" s="312"/>
      <c r="AV60" s="312"/>
      <c r="AW60" s="312"/>
      <c r="AX60" s="312"/>
      <c r="AY60" s="312"/>
      <c r="BA60" s="237"/>
      <c r="BB60" s="154"/>
      <c r="BC60" s="323"/>
      <c r="BD60" s="303"/>
      <c r="BE60" s="303"/>
      <c r="BF60" s="303"/>
      <c r="BG60" s="324"/>
      <c r="BH60" s="331"/>
      <c r="BI60" s="303"/>
      <c r="BJ60" s="303"/>
      <c r="BK60" s="303"/>
      <c r="BL60" s="324"/>
      <c r="BM60" s="331"/>
      <c r="BN60" s="303"/>
      <c r="BO60" s="303"/>
      <c r="BP60" s="303"/>
      <c r="BQ60" s="324"/>
    </row>
    <row r="61" s="135" customFormat="true" ht="15" customHeight="true" x14ac:dyDescent="0.2">
      <c r="A61" s="2401"/>
      <c r="B61" s="1070" t="s">
        <v>152</v>
      </c>
      <c r="C61" s="924">
        <v>21.90195806279068</v>
      </c>
      <c r="D61" s="925">
        <v>14.975151925773675</v>
      </c>
      <c r="E61" s="925">
        <v>18.302500581047649</v>
      </c>
      <c r="F61" s="925">
        <v>4.432971564162921</v>
      </c>
      <c r="G61" s="926">
        <v>1.1454215878227691</v>
      </c>
      <c r="H61" s="927">
        <v>9.6895899972777979</v>
      </c>
      <c r="I61" s="925">
        <v>3.964753901716255</v>
      </c>
      <c r="J61" s="925">
        <v>0.36174704817310793</v>
      </c>
      <c r="K61" s="925">
        <v>0.66836305942431673</v>
      </c>
      <c r="L61" s="928">
        <v>1.1193295153014389</v>
      </c>
      <c r="M61" s="929">
        <v>26.090369929158776</v>
      </c>
      <c r="N61" s="925">
        <v>16.31171897014535</v>
      </c>
      <c r="O61" s="925">
        <v>15.420250061467586</v>
      </c>
      <c r="P61" s="925">
        <v>18.93593703403198</v>
      </c>
      <c r="Q61" s="2245">
        <v>20.871266000129797</v>
      </c>
      <c r="R61" s="312"/>
      <c r="S61" s="312"/>
      <c r="T61" s="312"/>
      <c r="U61" s="312"/>
      <c r="V61" s="312"/>
      <c r="W61" s="312"/>
      <c r="X61" s="312"/>
      <c r="Y61" s="312"/>
      <c r="Z61" s="312"/>
      <c r="AA61" s="312"/>
      <c r="AB61" s="312"/>
      <c r="AC61" s="312"/>
      <c r="AD61" s="312"/>
      <c r="AE61" s="312"/>
      <c r="AF61" s="312"/>
      <c r="AG61" s="312"/>
      <c r="AH61" s="312"/>
      <c r="AI61" s="312"/>
      <c r="AJ61" s="312"/>
      <c r="AK61" s="312"/>
      <c r="AL61" s="312"/>
      <c r="AM61" s="312"/>
      <c r="AN61" s="312"/>
      <c r="AO61" s="312"/>
      <c r="AP61" s="312"/>
      <c r="AQ61" s="312"/>
      <c r="AR61" s="312"/>
      <c r="AS61" s="312"/>
      <c r="AT61" s="312"/>
      <c r="AU61" s="312"/>
      <c r="AV61" s="312"/>
      <c r="AW61" s="312"/>
      <c r="AX61" s="312"/>
      <c r="AY61" s="312"/>
      <c r="BA61" s="237"/>
      <c r="BB61" s="154"/>
      <c r="BC61" s="323"/>
      <c r="BD61" s="303"/>
      <c r="BE61" s="303"/>
      <c r="BF61" s="303"/>
      <c r="BG61" s="324"/>
      <c r="BH61" s="331"/>
      <c r="BI61" s="303"/>
      <c r="BJ61" s="303"/>
      <c r="BK61" s="303"/>
      <c r="BL61" s="324"/>
      <c r="BM61" s="331"/>
      <c r="BN61" s="303"/>
      <c r="BO61" s="303"/>
      <c r="BP61" s="303"/>
      <c r="BQ61" s="324"/>
    </row>
    <row r="62" s="135" customFormat="true" ht="15" customHeight="true" x14ac:dyDescent="0.2">
      <c r="A62" s="2401"/>
      <c r="B62" s="1070" t="s">
        <v>153</v>
      </c>
      <c r="C62" s="924">
        <v>28.2021694934521</v>
      </c>
      <c r="D62" s="925">
        <v>40.144837435967361</v>
      </c>
      <c r="E62" s="925">
        <v>15.874628945187149</v>
      </c>
      <c r="F62" s="925">
        <v>3.0477274321339811</v>
      </c>
      <c r="G62" s="926">
        <v>0.8193155281655562</v>
      </c>
      <c r="H62" s="927">
        <v>11.623520078832071</v>
      </c>
      <c r="I62" s="925">
        <v>2.2994275718423025</v>
      </c>
      <c r="J62" s="925">
        <v>1.1156128652114874</v>
      </c>
      <c r="K62" s="925">
        <v>0.68713077093506358</v>
      </c>
      <c r="L62" s="928">
        <v>0.34442070208391251</v>
      </c>
      <c r="M62" s="929">
        <v>27.547527429911757</v>
      </c>
      <c r="N62" s="925">
        <v>37.808828894861641</v>
      </c>
      <c r="O62" s="925">
        <v>43.029836226451827</v>
      </c>
      <c r="P62" s="925">
        <v>23.547100904593766</v>
      </c>
      <c r="Q62" s="2245">
        <v>15.085516993187674</v>
      </c>
      <c r="R62" s="312"/>
      <c r="S62" s="312"/>
      <c r="T62" s="312"/>
      <c r="U62" s="312"/>
      <c r="V62" s="312"/>
      <c r="W62" s="312"/>
      <c r="X62" s="312"/>
      <c r="Y62" s="312"/>
      <c r="Z62" s="312"/>
      <c r="AA62" s="312"/>
      <c r="AB62" s="312"/>
      <c r="AC62" s="312"/>
      <c r="AD62" s="312"/>
      <c r="AE62" s="312"/>
      <c r="AF62" s="312"/>
      <c r="AG62" s="312"/>
      <c r="AH62" s="312"/>
      <c r="AI62" s="312"/>
      <c r="AJ62" s="312"/>
      <c r="AK62" s="312"/>
      <c r="AL62" s="312"/>
      <c r="AM62" s="312"/>
      <c r="AN62" s="312"/>
      <c r="AO62" s="312"/>
      <c r="AP62" s="312"/>
      <c r="AQ62" s="312"/>
      <c r="AR62" s="312"/>
      <c r="AS62" s="312"/>
      <c r="AT62" s="312"/>
      <c r="AU62" s="312"/>
      <c r="AV62" s="312"/>
      <c r="AW62" s="312"/>
      <c r="AX62" s="312"/>
      <c r="AY62" s="312"/>
      <c r="BA62" s="237"/>
      <c r="BB62" s="154"/>
      <c r="BC62" s="323"/>
      <c r="BD62" s="303"/>
      <c r="BE62" s="303"/>
      <c r="BF62" s="303"/>
      <c r="BG62" s="324"/>
      <c r="BH62" s="331"/>
      <c r="BI62" s="303"/>
      <c r="BJ62" s="303"/>
      <c r="BK62" s="303"/>
      <c r="BL62" s="324"/>
      <c r="BM62" s="331"/>
      <c r="BN62" s="303"/>
      <c r="BO62" s="303"/>
      <c r="BP62" s="303"/>
      <c r="BQ62" s="324"/>
    </row>
    <row r="63" s="135" customFormat="true" ht="15" customHeight="true" x14ac:dyDescent="0.2">
      <c r="A63" s="2401"/>
      <c r="B63" s="1070" t="s">
        <v>154</v>
      </c>
      <c r="C63" s="924">
        <v>3.0724288805569984</v>
      </c>
      <c r="D63" s="925">
        <v>1.7299431695817955</v>
      </c>
      <c r="E63" s="925">
        <v>1.9887309703751781</v>
      </c>
      <c r="F63" s="925">
        <v>0.17190462703551523</v>
      </c>
      <c r="G63" s="926">
        <v>0</v>
      </c>
      <c r="H63" s="927">
        <v>0</v>
      </c>
      <c r="I63" s="925">
        <v>0</v>
      </c>
      <c r="J63" s="925">
        <v>0</v>
      </c>
      <c r="K63" s="925">
        <v>0</v>
      </c>
      <c r="L63" s="928">
        <v>0</v>
      </c>
      <c r="M63" s="929">
        <v>3.2905019897113892</v>
      </c>
      <c r="N63" s="925">
        <v>3.5893114509249155</v>
      </c>
      <c r="O63" s="925">
        <v>1.585105232478216</v>
      </c>
      <c r="P63" s="925">
        <v>0.27590265248704166</v>
      </c>
      <c r="Q63" s="2245">
        <v>3.9742806360280505</v>
      </c>
      <c r="R63" s="312"/>
      <c r="S63" s="312"/>
      <c r="T63" s="312"/>
      <c r="U63" s="312"/>
      <c r="V63" s="312"/>
      <c r="W63" s="312"/>
      <c r="X63" s="312"/>
      <c r="Y63" s="312"/>
      <c r="Z63" s="312"/>
      <c r="AA63" s="312"/>
      <c r="AB63" s="312"/>
      <c r="AC63" s="312"/>
      <c r="AD63" s="312"/>
      <c r="AE63" s="312"/>
      <c r="AF63" s="312"/>
      <c r="AG63" s="312"/>
      <c r="AH63" s="312"/>
      <c r="AI63" s="312"/>
      <c r="AJ63" s="312"/>
      <c r="AK63" s="312"/>
      <c r="AL63" s="312"/>
      <c r="AM63" s="312"/>
      <c r="AN63" s="312"/>
      <c r="AO63" s="312"/>
      <c r="AP63" s="312"/>
      <c r="AQ63" s="312"/>
      <c r="AR63" s="312"/>
      <c r="AS63" s="312"/>
      <c r="AT63" s="312"/>
      <c r="AU63" s="312"/>
      <c r="AV63" s="312"/>
      <c r="AW63" s="312"/>
      <c r="AX63" s="312"/>
      <c r="AY63" s="312"/>
      <c r="BA63" s="237"/>
      <c r="BB63" s="154"/>
      <c r="BC63" s="323"/>
      <c r="BD63" s="303"/>
      <c r="BE63" s="303"/>
      <c r="BF63" s="303"/>
      <c r="BG63" s="324"/>
      <c r="BH63" s="331"/>
      <c r="BI63" s="303"/>
      <c r="BJ63" s="303"/>
      <c r="BK63" s="303"/>
      <c r="BL63" s="324"/>
      <c r="BM63" s="331"/>
      <c r="BN63" s="303"/>
      <c r="BO63" s="303"/>
      <c r="BP63" s="303"/>
      <c r="BQ63" s="324"/>
    </row>
    <row r="64" s="135" customFormat="true" ht="15" customHeight="true" x14ac:dyDescent="0.2">
      <c r="A64" s="2401"/>
      <c r="B64" s="1070" t="s">
        <v>155</v>
      </c>
      <c r="C64" s="924">
        <v>3.0543558118996761</v>
      </c>
      <c r="D64" s="925">
        <v>1.6417963290682371</v>
      </c>
      <c r="E64" s="925">
        <v>2.4855013730852598</v>
      </c>
      <c r="F64" s="925">
        <v>8.9249692557878717</v>
      </c>
      <c r="G64" s="926">
        <v>5.080752932777421</v>
      </c>
      <c r="H64" s="927">
        <v>3.7984056213288597</v>
      </c>
      <c r="I64" s="925">
        <v>9.2638559371781923</v>
      </c>
      <c r="J64" s="925">
        <v>10.899550320518554</v>
      </c>
      <c r="K64" s="925">
        <v>5.0101104277545261</v>
      </c>
      <c r="L64" s="928">
        <v>4.2021796780866456</v>
      </c>
      <c r="M64" s="929">
        <v>4.0588174052548593</v>
      </c>
      <c r="N64" s="925">
        <v>2.3012293227193155</v>
      </c>
      <c r="O64" s="925">
        <v>1.4667896048202291</v>
      </c>
      <c r="P64" s="925">
        <v>1.7497290629897106</v>
      </c>
      <c r="Q64" s="2245">
        <v>1.8051187340499291</v>
      </c>
      <c r="R64" s="312"/>
      <c r="S64" s="312"/>
      <c r="T64" s="312"/>
      <c r="U64" s="312"/>
      <c r="V64" s="312"/>
      <c r="W64" s="312"/>
      <c r="X64" s="312"/>
      <c r="Y64" s="312"/>
      <c r="Z64" s="312"/>
      <c r="AA64" s="312"/>
      <c r="AB64" s="312"/>
      <c r="AC64" s="312"/>
      <c r="AD64" s="312"/>
      <c r="AE64" s="312"/>
      <c r="AF64" s="312"/>
      <c r="AG64" s="312"/>
      <c r="AH64" s="312"/>
      <c r="AI64" s="312"/>
      <c r="AJ64" s="312"/>
      <c r="AK64" s="312"/>
      <c r="AL64" s="312"/>
      <c r="AM64" s="312"/>
      <c r="AN64" s="312"/>
      <c r="AO64" s="312"/>
      <c r="AP64" s="312"/>
      <c r="AQ64" s="312"/>
      <c r="AR64" s="312"/>
      <c r="AS64" s="312"/>
      <c r="AT64" s="312"/>
      <c r="AU64" s="312"/>
      <c r="AV64" s="312"/>
      <c r="AW64" s="312"/>
      <c r="AX64" s="312"/>
      <c r="AY64" s="312"/>
      <c r="BA64" s="237"/>
      <c r="BB64" s="154"/>
      <c r="BC64" s="323"/>
      <c r="BD64" s="303"/>
      <c r="BE64" s="303"/>
      <c r="BF64" s="303"/>
      <c r="BG64" s="324"/>
      <c r="BH64" s="331"/>
      <c r="BI64" s="303"/>
      <c r="BJ64" s="303"/>
      <c r="BK64" s="303"/>
      <c r="BL64" s="324"/>
      <c r="BM64" s="331"/>
      <c r="BN64" s="303"/>
      <c r="BO64" s="303"/>
      <c r="BP64" s="303"/>
      <c r="BQ64" s="324"/>
    </row>
    <row r="65" s="135" customFormat="true" ht="15" customHeight="true" x14ac:dyDescent="0.2">
      <c r="A65" s="2401"/>
      <c r="B65" s="1070" t="s">
        <v>156</v>
      </c>
      <c r="C65" s="924">
        <v>6.265020628869908</v>
      </c>
      <c r="D65" s="925">
        <v>4.0677906081603075</v>
      </c>
      <c r="E65" s="925">
        <v>6.3431427106508194</v>
      </c>
      <c r="F65" s="925">
        <v>22.11198402408926</v>
      </c>
      <c r="G65" s="926">
        <v>17.14334779778391</v>
      </c>
      <c r="H65" s="927">
        <v>20.401770133832834</v>
      </c>
      <c r="I65" s="925">
        <v>25.019954473918531</v>
      </c>
      <c r="J65" s="925">
        <v>23.439992577453879</v>
      </c>
      <c r="K65" s="925">
        <v>22.01236391042038</v>
      </c>
      <c r="L65" s="928">
        <v>10.27111011192031</v>
      </c>
      <c r="M65" s="929">
        <v>3.5505964660044227</v>
      </c>
      <c r="N65" s="925">
        <v>4.110971240846788</v>
      </c>
      <c r="O65" s="925">
        <v>3.4300307843168363</v>
      </c>
      <c r="P65" s="925">
        <v>4.5244930613481014</v>
      </c>
      <c r="Q65" s="2245">
        <v>3.1982936935906667</v>
      </c>
      <c r="R65" s="312"/>
      <c r="S65" s="312"/>
      <c r="T65" s="312"/>
      <c r="U65" s="312"/>
      <c r="V65" s="312"/>
      <c r="W65" s="312"/>
      <c r="X65" s="312"/>
      <c r="Y65" s="312"/>
      <c r="Z65" s="312"/>
      <c r="AA65" s="312"/>
      <c r="AB65" s="312"/>
      <c r="AC65" s="312"/>
      <c r="AD65" s="312"/>
      <c r="AE65" s="312"/>
      <c r="AF65" s="312"/>
      <c r="AG65" s="312"/>
      <c r="AH65" s="312"/>
      <c r="AI65" s="312"/>
      <c r="AJ65" s="312"/>
      <c r="AK65" s="312"/>
      <c r="AL65" s="312"/>
      <c r="AM65" s="312"/>
      <c r="AN65" s="312"/>
      <c r="AO65" s="312"/>
      <c r="AP65" s="312"/>
      <c r="AQ65" s="312"/>
      <c r="AR65" s="312"/>
      <c r="AS65" s="312"/>
      <c r="AT65" s="312"/>
      <c r="AU65" s="312"/>
      <c r="AV65" s="312"/>
      <c r="AW65" s="312"/>
      <c r="AX65" s="312"/>
      <c r="AY65" s="312"/>
      <c r="BA65" s="237"/>
      <c r="BB65" s="154"/>
      <c r="BC65" s="323"/>
      <c r="BD65" s="303"/>
      <c r="BE65" s="303"/>
      <c r="BF65" s="303"/>
      <c r="BG65" s="324"/>
      <c r="BH65" s="331"/>
      <c r="BI65" s="303"/>
      <c r="BJ65" s="303"/>
      <c r="BK65" s="303"/>
      <c r="BL65" s="324"/>
      <c r="BM65" s="331"/>
      <c r="BN65" s="303"/>
      <c r="BO65" s="303"/>
      <c r="BP65" s="303"/>
      <c r="BQ65" s="324"/>
    </row>
    <row r="66" s="135" customFormat="true" ht="15" customHeight="true" x14ac:dyDescent="0.2">
      <c r="A66" s="839"/>
      <c r="B66" s="1071"/>
      <c r="C66" s="924"/>
      <c r="D66" s="925"/>
      <c r="E66" s="925"/>
      <c r="F66" s="925"/>
      <c r="G66" s="926"/>
      <c r="H66" s="927"/>
      <c r="I66" s="925"/>
      <c r="J66" s="925"/>
      <c r="K66" s="925"/>
      <c r="L66" s="928"/>
      <c r="M66" s="929"/>
      <c r="N66" s="925"/>
      <c r="O66" s="925"/>
      <c r="P66" s="925"/>
      <c r="Q66" s="2245"/>
      <c r="R66" s="312"/>
      <c r="S66" s="312"/>
      <c r="T66" s="312"/>
      <c r="U66" s="312"/>
      <c r="V66" s="312"/>
      <c r="W66" s="312"/>
      <c r="X66" s="312"/>
      <c r="Y66" s="312"/>
      <c r="Z66" s="312"/>
      <c r="AA66" s="312"/>
      <c r="AB66" s="312"/>
      <c r="AC66" s="312"/>
      <c r="AD66" s="312"/>
      <c r="AE66" s="312"/>
      <c r="AF66" s="312"/>
      <c r="AG66" s="312"/>
      <c r="AH66" s="312"/>
      <c r="AI66" s="312"/>
      <c r="AJ66" s="312"/>
      <c r="AK66" s="312"/>
      <c r="AL66" s="312"/>
      <c r="AM66" s="312"/>
      <c r="AN66" s="312"/>
      <c r="AO66" s="312"/>
      <c r="AP66" s="312"/>
      <c r="AQ66" s="312"/>
      <c r="AR66" s="312"/>
      <c r="AS66" s="312"/>
      <c r="AT66" s="312"/>
      <c r="AU66" s="312"/>
      <c r="AV66" s="312"/>
      <c r="AW66" s="312"/>
      <c r="AX66" s="312"/>
      <c r="AY66" s="312"/>
      <c r="BA66" s="237"/>
      <c r="BB66" s="154"/>
      <c r="BC66" s="323"/>
      <c r="BD66" s="303"/>
      <c r="BE66" s="303"/>
      <c r="BF66" s="303"/>
      <c r="BG66" s="324"/>
      <c r="BH66" s="331"/>
      <c r="BI66" s="303"/>
      <c r="BJ66" s="303"/>
      <c r="BK66" s="303"/>
      <c r="BL66" s="324"/>
      <c r="BM66" s="331"/>
      <c r="BN66" s="303"/>
      <c r="BO66" s="303"/>
      <c r="BP66" s="303"/>
      <c r="BQ66" s="324"/>
    </row>
    <row r="67" s="135" customFormat="true" ht="15" customHeight="true" x14ac:dyDescent="0.2">
      <c r="A67" s="839"/>
      <c r="B67" s="1071"/>
      <c r="C67" s="924"/>
      <c r="D67" s="925"/>
      <c r="E67" s="925"/>
      <c r="F67" s="925"/>
      <c r="G67" s="926"/>
      <c r="H67" s="927"/>
      <c r="I67" s="925"/>
      <c r="J67" s="925"/>
      <c r="K67" s="925"/>
      <c r="L67" s="928"/>
      <c r="M67" s="929"/>
      <c r="N67" s="925"/>
      <c r="O67" s="925"/>
      <c r="P67" s="925"/>
      <c r="Q67" s="2245"/>
      <c r="R67" s="312"/>
      <c r="S67" s="312"/>
      <c r="T67" s="312"/>
      <c r="U67" s="312"/>
      <c r="V67" s="312"/>
      <c r="W67" s="312"/>
      <c r="X67" s="312"/>
      <c r="Y67" s="312"/>
      <c r="Z67" s="312"/>
      <c r="AA67" s="312"/>
      <c r="AB67" s="312"/>
      <c r="AC67" s="312"/>
      <c r="AD67" s="312"/>
      <c r="AE67" s="312"/>
      <c r="AF67" s="312"/>
      <c r="AG67" s="312"/>
      <c r="AH67" s="312"/>
      <c r="AI67" s="312"/>
      <c r="AJ67" s="312"/>
      <c r="AK67" s="312"/>
      <c r="AL67" s="312"/>
      <c r="AM67" s="312"/>
      <c r="AN67" s="312"/>
      <c r="AO67" s="312"/>
      <c r="AP67" s="312"/>
      <c r="AQ67" s="312"/>
      <c r="AR67" s="312"/>
      <c r="AS67" s="312"/>
      <c r="AT67" s="312"/>
      <c r="AU67" s="312"/>
      <c r="AV67" s="312"/>
      <c r="AW67" s="312"/>
      <c r="AX67" s="312"/>
      <c r="AY67" s="312"/>
      <c r="BA67" s="237"/>
      <c r="BB67" s="154"/>
      <c r="BC67" s="323"/>
      <c r="BD67" s="303"/>
      <c r="BE67" s="303"/>
      <c r="BF67" s="303"/>
      <c r="BG67" s="324"/>
      <c r="BH67" s="331"/>
      <c r="BI67" s="303"/>
      <c r="BJ67" s="303"/>
      <c r="BK67" s="303"/>
      <c r="BL67" s="324"/>
      <c r="BM67" s="331"/>
      <c r="BN67" s="303"/>
      <c r="BO67" s="303"/>
      <c r="BP67" s="303"/>
      <c r="BQ67" s="324"/>
    </row>
    <row r="68" s="135" customFormat="true" ht="15" customHeight="true" x14ac:dyDescent="0.2">
      <c r="A68" s="839"/>
      <c r="B68" s="1071"/>
      <c r="C68" s="924"/>
      <c r="D68" s="925"/>
      <c r="E68" s="925"/>
      <c r="F68" s="925"/>
      <c r="G68" s="926"/>
      <c r="H68" s="927"/>
      <c r="I68" s="925"/>
      <c r="J68" s="925"/>
      <c r="K68" s="925"/>
      <c r="L68" s="928"/>
      <c r="M68" s="929"/>
      <c r="N68" s="925"/>
      <c r="O68" s="925"/>
      <c r="P68" s="925"/>
      <c r="Q68" s="2245"/>
      <c r="R68" s="312"/>
      <c r="S68" s="312"/>
      <c r="T68" s="312"/>
      <c r="U68" s="312"/>
      <c r="V68" s="312"/>
      <c r="W68" s="312"/>
      <c r="X68" s="312"/>
      <c r="Y68" s="312"/>
      <c r="Z68" s="312"/>
      <c r="AA68" s="312"/>
      <c r="AB68" s="312"/>
      <c r="AC68" s="312"/>
      <c r="AD68" s="312"/>
      <c r="AE68" s="312"/>
      <c r="AF68" s="312"/>
      <c r="AG68" s="312"/>
      <c r="AH68" s="312"/>
      <c r="AI68" s="312"/>
      <c r="AJ68" s="312"/>
      <c r="AK68" s="312"/>
      <c r="AL68" s="312"/>
      <c r="AM68" s="312"/>
      <c r="AN68" s="312"/>
      <c r="AO68" s="312"/>
      <c r="AP68" s="312"/>
      <c r="AQ68" s="312"/>
      <c r="AR68" s="312"/>
      <c r="AS68" s="312"/>
      <c r="AT68" s="312"/>
      <c r="AU68" s="312"/>
      <c r="AV68" s="312"/>
      <c r="AW68" s="312"/>
      <c r="AX68" s="312"/>
      <c r="AY68" s="312"/>
      <c r="BA68" s="237"/>
      <c r="BB68" s="154"/>
      <c r="BC68" s="323"/>
      <c r="BD68" s="303"/>
      <c r="BE68" s="303"/>
      <c r="BF68" s="303"/>
      <c r="BG68" s="324"/>
      <c r="BH68" s="331"/>
      <c r="BI68" s="303"/>
      <c r="BJ68" s="303"/>
      <c r="BK68" s="303"/>
      <c r="BL68" s="324"/>
      <c r="BM68" s="331"/>
      <c r="BN68" s="303"/>
      <c r="BO68" s="303"/>
      <c r="BP68" s="303"/>
      <c r="BQ68" s="324"/>
    </row>
    <row r="69" s="135" customFormat="true" ht="15" customHeight="true" x14ac:dyDescent="0.2">
      <c r="A69" s="839"/>
      <c r="B69" s="1071"/>
      <c r="C69" s="924"/>
      <c r="D69" s="925"/>
      <c r="E69" s="925"/>
      <c r="F69" s="925"/>
      <c r="G69" s="926"/>
      <c r="H69" s="927"/>
      <c r="I69" s="925"/>
      <c r="J69" s="925"/>
      <c r="K69" s="925"/>
      <c r="L69" s="928"/>
      <c r="M69" s="929"/>
      <c r="N69" s="925"/>
      <c r="O69" s="925"/>
      <c r="P69" s="925"/>
      <c r="Q69" s="2245"/>
      <c r="R69" s="312"/>
      <c r="S69" s="312"/>
      <c r="T69" s="312"/>
      <c r="U69" s="312"/>
      <c r="V69" s="312"/>
      <c r="W69" s="312"/>
      <c r="X69" s="312"/>
      <c r="Y69" s="312"/>
      <c r="Z69" s="312"/>
      <c r="AA69" s="312"/>
      <c r="AB69" s="312"/>
      <c r="AC69" s="312"/>
      <c r="AD69" s="312"/>
      <c r="AE69" s="312"/>
      <c r="AF69" s="312"/>
      <c r="AG69" s="312"/>
      <c r="AH69" s="312"/>
      <c r="AI69" s="312"/>
      <c r="AJ69" s="312"/>
      <c r="AK69" s="312"/>
      <c r="AL69" s="312"/>
      <c r="AM69" s="312"/>
      <c r="AN69" s="312"/>
      <c r="AO69" s="312"/>
      <c r="AP69" s="312"/>
      <c r="AQ69" s="312"/>
      <c r="AR69" s="312"/>
      <c r="AS69" s="312"/>
      <c r="AT69" s="312"/>
      <c r="AU69" s="312"/>
      <c r="AV69" s="312"/>
      <c r="AW69" s="312"/>
      <c r="AX69" s="312"/>
      <c r="AY69" s="312"/>
      <c r="BA69" s="237"/>
      <c r="BB69" s="154"/>
      <c r="BC69" s="323"/>
      <c r="BD69" s="303"/>
      <c r="BE69" s="303"/>
      <c r="BF69" s="303"/>
      <c r="BG69" s="324"/>
      <c r="BH69" s="331"/>
      <c r="BI69" s="303"/>
      <c r="BJ69" s="303"/>
      <c r="BK69" s="303"/>
      <c r="BL69" s="324"/>
      <c r="BM69" s="331"/>
      <c r="BN69" s="303"/>
      <c r="BO69" s="303"/>
      <c r="BP69" s="303"/>
      <c r="BQ69" s="324"/>
    </row>
    <row r="70" s="135" customFormat="true" ht="15" customHeight="true" x14ac:dyDescent="0.2">
      <c r="A70" s="839"/>
      <c r="B70" s="1071"/>
      <c r="C70" s="924"/>
      <c r="D70" s="925"/>
      <c r="E70" s="925"/>
      <c r="F70" s="925"/>
      <c r="G70" s="926"/>
      <c r="H70" s="927"/>
      <c r="I70" s="925"/>
      <c r="J70" s="925"/>
      <c r="K70" s="925"/>
      <c r="L70" s="928"/>
      <c r="M70" s="929"/>
      <c r="N70" s="925"/>
      <c r="O70" s="925"/>
      <c r="P70" s="925"/>
      <c r="Q70" s="2245"/>
      <c r="R70" s="312"/>
      <c r="S70" s="312"/>
      <c r="T70" s="312"/>
      <c r="U70" s="312"/>
      <c r="V70" s="312"/>
      <c r="W70" s="312"/>
      <c r="X70" s="312"/>
      <c r="Y70" s="312"/>
      <c r="Z70" s="312"/>
      <c r="AA70" s="312"/>
      <c r="AB70" s="312"/>
      <c r="AC70" s="312"/>
      <c r="AD70" s="312"/>
      <c r="AE70" s="312"/>
      <c r="AF70" s="312"/>
      <c r="AG70" s="312"/>
      <c r="AH70" s="312"/>
      <c r="AI70" s="312"/>
      <c r="AJ70" s="312"/>
      <c r="AK70" s="312"/>
      <c r="AL70" s="312"/>
      <c r="AM70" s="312"/>
      <c r="AN70" s="312"/>
      <c r="AO70" s="312"/>
      <c r="AP70" s="312"/>
      <c r="AQ70" s="312"/>
      <c r="AR70" s="312"/>
      <c r="AS70" s="312"/>
      <c r="AT70" s="312"/>
      <c r="AU70" s="312"/>
      <c r="AV70" s="312"/>
      <c r="AW70" s="312"/>
      <c r="AX70" s="312"/>
      <c r="AY70" s="312"/>
      <c r="BA70" s="237"/>
      <c r="BB70" s="154"/>
      <c r="BC70" s="323"/>
      <c r="BD70" s="303"/>
      <c r="BE70" s="303"/>
      <c r="BF70" s="303"/>
      <c r="BG70" s="324"/>
      <c r="BH70" s="331"/>
      <c r="BI70" s="303"/>
      <c r="BJ70" s="303"/>
      <c r="BK70" s="303"/>
      <c r="BL70" s="324"/>
      <c r="BM70" s="331"/>
      <c r="BN70" s="303"/>
      <c r="BO70" s="303"/>
      <c r="BP70" s="303"/>
      <c r="BQ70" s="324"/>
    </row>
    <row r="71" s="135" customFormat="true" ht="15" customHeight="true" x14ac:dyDescent="0.2">
      <c r="A71" s="839"/>
      <c r="B71" s="1071"/>
      <c r="C71" s="924"/>
      <c r="D71" s="925"/>
      <c r="E71" s="925"/>
      <c r="F71" s="925"/>
      <c r="G71" s="926"/>
      <c r="H71" s="927"/>
      <c r="I71" s="925"/>
      <c r="J71" s="925"/>
      <c r="K71" s="925"/>
      <c r="L71" s="928"/>
      <c r="M71" s="929"/>
      <c r="N71" s="925"/>
      <c r="O71" s="925"/>
      <c r="P71" s="925"/>
      <c r="Q71" s="2245"/>
      <c r="R71" s="312"/>
      <c r="S71" s="312"/>
      <c r="T71" s="312"/>
      <c r="U71" s="312"/>
      <c r="V71" s="312"/>
      <c r="W71" s="312"/>
      <c r="X71" s="312"/>
      <c r="Y71" s="312"/>
      <c r="Z71" s="312"/>
      <c r="AA71" s="312"/>
      <c r="AB71" s="312"/>
      <c r="AC71" s="312"/>
      <c r="AD71" s="312"/>
      <c r="AE71" s="312"/>
      <c r="AF71" s="312"/>
      <c r="AG71" s="312"/>
      <c r="AH71" s="312"/>
      <c r="AI71" s="312"/>
      <c r="AJ71" s="312"/>
      <c r="AK71" s="312"/>
      <c r="AL71" s="312"/>
      <c r="AM71" s="312"/>
      <c r="AN71" s="312"/>
      <c r="AO71" s="312"/>
      <c r="AP71" s="312"/>
      <c r="AQ71" s="312"/>
      <c r="AR71" s="312"/>
      <c r="AS71" s="312"/>
      <c r="AT71" s="312"/>
      <c r="AU71" s="312"/>
      <c r="AV71" s="312"/>
      <c r="AW71" s="312"/>
      <c r="AX71" s="312"/>
      <c r="AY71" s="312"/>
      <c r="BA71" s="237"/>
      <c r="BB71" s="154"/>
      <c r="BC71" s="323"/>
      <c r="BD71" s="303"/>
      <c r="BE71" s="303"/>
      <c r="BF71" s="303"/>
      <c r="BG71" s="324"/>
      <c r="BH71" s="331"/>
      <c r="BI71" s="303"/>
      <c r="BJ71" s="303"/>
      <c r="BK71" s="303"/>
      <c r="BL71" s="324"/>
      <c r="BM71" s="331"/>
      <c r="BN71" s="303"/>
      <c r="BO71" s="303"/>
      <c r="BP71" s="303"/>
      <c r="BQ71" s="324"/>
    </row>
    <row r="72" s="135" customFormat="true" ht="15" customHeight="true" x14ac:dyDescent="0.2">
      <c r="A72" s="839"/>
      <c r="B72" s="1071"/>
      <c r="C72" s="924"/>
      <c r="D72" s="925"/>
      <c r="E72" s="925"/>
      <c r="F72" s="925"/>
      <c r="G72" s="926"/>
      <c r="H72" s="927"/>
      <c r="I72" s="925"/>
      <c r="J72" s="925"/>
      <c r="K72" s="925"/>
      <c r="L72" s="928"/>
      <c r="M72" s="929"/>
      <c r="N72" s="925"/>
      <c r="O72" s="925"/>
      <c r="P72" s="925"/>
      <c r="Q72" s="2245"/>
      <c r="R72" s="312"/>
      <c r="S72" s="312"/>
      <c r="T72" s="312"/>
      <c r="U72" s="312"/>
      <c r="V72" s="312"/>
      <c r="W72" s="312"/>
      <c r="X72" s="312"/>
      <c r="Y72" s="312"/>
      <c r="Z72" s="312"/>
      <c r="AA72" s="312"/>
      <c r="AB72" s="312"/>
      <c r="AC72" s="312"/>
      <c r="AD72" s="312"/>
      <c r="AE72" s="312"/>
      <c r="AF72" s="312"/>
      <c r="AG72" s="312"/>
      <c r="AH72" s="312"/>
      <c r="AI72" s="312"/>
      <c r="AJ72" s="312"/>
      <c r="AK72" s="312"/>
      <c r="AL72" s="312"/>
      <c r="AM72" s="312"/>
      <c r="AN72" s="312"/>
      <c r="AO72" s="312"/>
      <c r="AP72" s="312"/>
      <c r="AQ72" s="312"/>
      <c r="AR72" s="312"/>
      <c r="AS72" s="312"/>
      <c r="AT72" s="312"/>
      <c r="AU72" s="312"/>
      <c r="AV72" s="312"/>
      <c r="AW72" s="312"/>
      <c r="AX72" s="312"/>
      <c r="AY72" s="312"/>
      <c r="BA72" s="237"/>
      <c r="BB72" s="154"/>
      <c r="BC72" s="323"/>
      <c r="BD72" s="303"/>
      <c r="BE72" s="303"/>
      <c r="BF72" s="303"/>
      <c r="BG72" s="324"/>
      <c r="BH72" s="331"/>
      <c r="BI72" s="303"/>
      <c r="BJ72" s="303"/>
      <c r="BK72" s="303"/>
      <c r="BL72" s="324"/>
      <c r="BM72" s="331"/>
      <c r="BN72" s="303"/>
      <c r="BO72" s="303"/>
      <c r="BP72" s="303"/>
      <c r="BQ72" s="324"/>
    </row>
    <row r="73" s="135" customFormat="true" ht="15" customHeight="true" x14ac:dyDescent="0.2">
      <c r="A73" s="839"/>
      <c r="B73" s="1071"/>
      <c r="C73" s="924"/>
      <c r="D73" s="925"/>
      <c r="E73" s="925"/>
      <c r="F73" s="925"/>
      <c r="G73" s="926"/>
      <c r="H73" s="927"/>
      <c r="I73" s="925"/>
      <c r="J73" s="925"/>
      <c r="K73" s="925"/>
      <c r="L73" s="928"/>
      <c r="M73" s="929"/>
      <c r="N73" s="925"/>
      <c r="O73" s="925"/>
      <c r="P73" s="925"/>
      <c r="Q73" s="2245"/>
      <c r="R73" s="312"/>
      <c r="S73" s="312"/>
      <c r="T73" s="312"/>
      <c r="U73" s="312"/>
      <c r="V73" s="312"/>
      <c r="W73" s="312"/>
      <c r="X73" s="312"/>
      <c r="Y73" s="312"/>
      <c r="Z73" s="312"/>
      <c r="AA73" s="312"/>
      <c r="AB73" s="312"/>
      <c r="AC73" s="312"/>
      <c r="AD73" s="312"/>
      <c r="AE73" s="312"/>
      <c r="AF73" s="312"/>
      <c r="AG73" s="312"/>
      <c r="AH73" s="312"/>
      <c r="AI73" s="312"/>
      <c r="AJ73" s="312"/>
      <c r="AK73" s="312"/>
      <c r="AL73" s="312"/>
      <c r="AM73" s="312"/>
      <c r="AN73" s="312"/>
      <c r="AO73" s="312"/>
      <c r="AP73" s="312"/>
      <c r="AQ73" s="312"/>
      <c r="AR73" s="312"/>
      <c r="AS73" s="312"/>
      <c r="AT73" s="312"/>
      <c r="AU73" s="312"/>
      <c r="AV73" s="312"/>
      <c r="AW73" s="312"/>
      <c r="AX73" s="312"/>
      <c r="AY73" s="312"/>
      <c r="BA73" s="237"/>
      <c r="BB73" s="154"/>
      <c r="BC73" s="323"/>
      <c r="BD73" s="303"/>
      <c r="BE73" s="303"/>
      <c r="BF73" s="303"/>
      <c r="BG73" s="324"/>
      <c r="BH73" s="331"/>
      <c r="BI73" s="303"/>
      <c r="BJ73" s="303"/>
      <c r="BK73" s="303"/>
      <c r="BL73" s="324"/>
      <c r="BM73" s="331"/>
      <c r="BN73" s="303"/>
      <c r="BO73" s="303"/>
      <c r="BP73" s="303"/>
      <c r="BQ73" s="324"/>
    </row>
    <row r="74" s="135" customFormat="true" ht="15" customHeight="true" x14ac:dyDescent="0.2">
      <c r="A74" s="839"/>
      <c r="B74" s="1071"/>
      <c r="C74" s="924"/>
      <c r="D74" s="925"/>
      <c r="E74" s="925"/>
      <c r="F74" s="925"/>
      <c r="G74" s="926"/>
      <c r="H74" s="927"/>
      <c r="I74" s="925"/>
      <c r="J74" s="925"/>
      <c r="K74" s="925"/>
      <c r="L74" s="928"/>
      <c r="M74" s="929"/>
      <c r="N74" s="925"/>
      <c r="O74" s="925"/>
      <c r="P74" s="925"/>
      <c r="Q74" s="2245"/>
      <c r="R74" s="312"/>
      <c r="S74" s="312"/>
      <c r="T74" s="312"/>
      <c r="U74" s="312"/>
      <c r="V74" s="312"/>
      <c r="W74" s="312"/>
      <c r="X74" s="312"/>
      <c r="Y74" s="312"/>
      <c r="Z74" s="312"/>
      <c r="AA74" s="312"/>
      <c r="AB74" s="312"/>
      <c r="AC74" s="312"/>
      <c r="AD74" s="312"/>
      <c r="AE74" s="312"/>
      <c r="AF74" s="312"/>
      <c r="AG74" s="312"/>
      <c r="AH74" s="312"/>
      <c r="AI74" s="312"/>
      <c r="AJ74" s="312"/>
      <c r="AK74" s="312"/>
      <c r="AL74" s="312"/>
      <c r="AM74" s="312"/>
      <c r="AN74" s="312"/>
      <c r="AO74" s="312"/>
      <c r="AP74" s="312"/>
      <c r="AQ74" s="312"/>
      <c r="AR74" s="312"/>
      <c r="AS74" s="312"/>
      <c r="AT74" s="312"/>
      <c r="AU74" s="312"/>
      <c r="AV74" s="312"/>
      <c r="AW74" s="312"/>
      <c r="AX74" s="312"/>
      <c r="AY74" s="312"/>
      <c r="BA74" s="237"/>
      <c r="BB74" s="154"/>
      <c r="BC74" s="323"/>
      <c r="BD74" s="303"/>
      <c r="BE74" s="303"/>
      <c r="BF74" s="303"/>
      <c r="BG74" s="324"/>
      <c r="BH74" s="331"/>
      <c r="BI74" s="303"/>
      <c r="BJ74" s="303"/>
      <c r="BK74" s="303"/>
      <c r="BL74" s="324"/>
      <c r="BM74" s="331"/>
      <c r="BN74" s="303"/>
      <c r="BO74" s="303"/>
      <c r="BP74" s="303"/>
      <c r="BQ74" s="324"/>
    </row>
    <row r="75" s="135" customFormat="true" ht="15" customHeight="true" x14ac:dyDescent="0.2">
      <c r="A75" s="839"/>
      <c r="B75" s="1071"/>
      <c r="C75" s="924"/>
      <c r="D75" s="925"/>
      <c r="E75" s="925"/>
      <c r="F75" s="925"/>
      <c r="G75" s="926"/>
      <c r="H75" s="927"/>
      <c r="I75" s="925"/>
      <c r="J75" s="925"/>
      <c r="K75" s="925"/>
      <c r="L75" s="928"/>
      <c r="M75" s="929"/>
      <c r="N75" s="925"/>
      <c r="O75" s="925"/>
      <c r="P75" s="925"/>
      <c r="Q75" s="2245"/>
      <c r="R75" s="312"/>
      <c r="S75" s="312"/>
      <c r="T75" s="312"/>
      <c r="U75" s="312"/>
      <c r="V75" s="312"/>
      <c r="W75" s="312"/>
      <c r="X75" s="312"/>
      <c r="Y75" s="312"/>
      <c r="Z75" s="312"/>
      <c r="AA75" s="312"/>
      <c r="AB75" s="312"/>
      <c r="AC75" s="312"/>
      <c r="AD75" s="312"/>
      <c r="AE75" s="312"/>
      <c r="AF75" s="312"/>
      <c r="AG75" s="312"/>
      <c r="AH75" s="312"/>
      <c r="AI75" s="312"/>
      <c r="AJ75" s="312"/>
      <c r="AK75" s="312"/>
      <c r="AL75" s="312"/>
      <c r="AM75" s="312"/>
      <c r="AN75" s="312"/>
      <c r="AO75" s="312"/>
      <c r="AP75" s="312"/>
      <c r="AQ75" s="312"/>
      <c r="AR75" s="312"/>
      <c r="AS75" s="312"/>
      <c r="AT75" s="312"/>
      <c r="AU75" s="312"/>
      <c r="AV75" s="312"/>
      <c r="AW75" s="312"/>
      <c r="AX75" s="312"/>
      <c r="AY75" s="312"/>
      <c r="BA75" s="237"/>
      <c r="BB75" s="154"/>
      <c r="BC75" s="323"/>
      <c r="BD75" s="303"/>
      <c r="BE75" s="303"/>
      <c r="BF75" s="303"/>
      <c r="BG75" s="324"/>
      <c r="BH75" s="331"/>
      <c r="BI75" s="303"/>
      <c r="BJ75" s="303"/>
      <c r="BK75" s="303"/>
      <c r="BL75" s="324"/>
      <c r="BM75" s="331"/>
      <c r="BN75" s="303"/>
      <c r="BO75" s="303"/>
      <c r="BP75" s="303"/>
      <c r="BQ75" s="324"/>
    </row>
    <row r="76" s="135" customFormat="true" ht="15" customHeight="true" x14ac:dyDescent="0.2">
      <c r="A76" s="839"/>
      <c r="B76" s="1071"/>
      <c r="C76" s="924"/>
      <c r="D76" s="925"/>
      <c r="E76" s="925"/>
      <c r="F76" s="925"/>
      <c r="G76" s="926"/>
      <c r="H76" s="927"/>
      <c r="I76" s="925"/>
      <c r="J76" s="925"/>
      <c r="K76" s="925"/>
      <c r="L76" s="928"/>
      <c r="M76" s="929"/>
      <c r="N76" s="925"/>
      <c r="O76" s="925"/>
      <c r="P76" s="925"/>
      <c r="Q76" s="2245"/>
      <c r="R76" s="312"/>
      <c r="S76" s="312"/>
      <c r="T76" s="312"/>
      <c r="U76" s="312"/>
      <c r="V76" s="312"/>
      <c r="W76" s="312"/>
      <c r="X76" s="312"/>
      <c r="Y76" s="312"/>
      <c r="Z76" s="312"/>
      <c r="AA76" s="312"/>
      <c r="AB76" s="312"/>
      <c r="AC76" s="312"/>
      <c r="AD76" s="312"/>
      <c r="AE76" s="312"/>
      <c r="AF76" s="312"/>
      <c r="AG76" s="312"/>
      <c r="AH76" s="312"/>
      <c r="AI76" s="312"/>
      <c r="AJ76" s="312"/>
      <c r="AK76" s="312"/>
      <c r="AL76" s="312"/>
      <c r="AM76" s="312"/>
      <c r="AN76" s="312"/>
      <c r="AO76" s="312"/>
      <c r="AP76" s="312"/>
      <c r="AQ76" s="312"/>
      <c r="AR76" s="312"/>
      <c r="AS76" s="312"/>
      <c r="AT76" s="312"/>
      <c r="AU76" s="312"/>
      <c r="AV76" s="312"/>
      <c r="AW76" s="312"/>
      <c r="AX76" s="312"/>
      <c r="AY76" s="312"/>
      <c r="BA76" s="237"/>
      <c r="BB76" s="154"/>
      <c r="BC76" s="323"/>
      <c r="BD76" s="303"/>
      <c r="BE76" s="303"/>
      <c r="BF76" s="303"/>
      <c r="BG76" s="324"/>
      <c r="BH76" s="331"/>
      <c r="BI76" s="303"/>
      <c r="BJ76" s="303"/>
      <c r="BK76" s="303"/>
      <c r="BL76" s="324"/>
      <c r="BM76" s="331"/>
      <c r="BN76" s="303"/>
      <c r="BO76" s="303"/>
      <c r="BP76" s="303"/>
      <c r="BQ76" s="324"/>
    </row>
    <row r="77" s="135" customFormat="true" ht="15" customHeight="true" x14ac:dyDescent="0.2">
      <c r="A77" s="840"/>
      <c r="B77" s="1072"/>
      <c r="C77" s="930"/>
      <c r="D77" s="931"/>
      <c r="E77" s="931"/>
      <c r="F77" s="931"/>
      <c r="G77" s="932"/>
      <c r="H77" s="933"/>
      <c r="I77" s="931"/>
      <c r="J77" s="931"/>
      <c r="K77" s="931"/>
      <c r="L77" s="934"/>
      <c r="M77" s="935"/>
      <c r="N77" s="931"/>
      <c r="O77" s="931"/>
      <c r="P77" s="931"/>
      <c r="Q77" s="2246"/>
      <c r="R77" s="312"/>
      <c r="S77" s="312"/>
      <c r="T77" s="312"/>
      <c r="U77" s="312"/>
      <c r="V77" s="312"/>
      <c r="W77" s="312"/>
      <c r="X77" s="312"/>
      <c r="Y77" s="312"/>
      <c r="Z77" s="312"/>
      <c r="AA77" s="312"/>
      <c r="AB77" s="312"/>
      <c r="AC77" s="312"/>
      <c r="AD77" s="312"/>
      <c r="AE77" s="312"/>
      <c r="AF77" s="312"/>
      <c r="AG77" s="312"/>
      <c r="AH77" s="312"/>
      <c r="AI77" s="312"/>
      <c r="AJ77" s="312"/>
      <c r="AK77" s="312"/>
      <c r="AL77" s="312"/>
      <c r="AM77" s="312"/>
      <c r="AN77" s="312"/>
      <c r="AO77" s="312"/>
      <c r="AP77" s="312"/>
      <c r="AQ77" s="312"/>
      <c r="AR77" s="312"/>
      <c r="AS77" s="312"/>
      <c r="AT77" s="312"/>
      <c r="AU77" s="312"/>
      <c r="AV77" s="312"/>
      <c r="AW77" s="312"/>
      <c r="AX77" s="312"/>
      <c r="AY77" s="312"/>
      <c r="BA77" s="237"/>
      <c r="BB77" s="154"/>
      <c r="BC77" s="323"/>
      <c r="BD77" s="303"/>
      <c r="BE77" s="303"/>
      <c r="BF77" s="303"/>
      <c r="BG77" s="324"/>
      <c r="BH77" s="331"/>
      <c r="BI77" s="303"/>
      <c r="BJ77" s="303"/>
      <c r="BK77" s="303"/>
      <c r="BL77" s="324"/>
      <c r="BM77" s="331"/>
      <c r="BN77" s="303"/>
      <c r="BO77" s="303"/>
      <c r="BP77" s="303"/>
      <c r="BQ77" s="324"/>
    </row>
    <row r="78" s="439" customFormat="true" ht="15" customHeight="true" x14ac:dyDescent="0.2">
      <c r="A78" s="841"/>
      <c r="B78" s="860"/>
      <c r="C78" s="936"/>
      <c r="D78" s="937"/>
      <c r="E78" s="937"/>
      <c r="F78" s="937"/>
      <c r="G78" s="938"/>
      <c r="H78" s="939"/>
      <c r="I78" s="937"/>
      <c r="J78" s="937"/>
      <c r="K78" s="937"/>
      <c r="L78" s="940"/>
      <c r="M78" s="941"/>
      <c r="N78" s="937"/>
      <c r="O78" s="937"/>
      <c r="P78" s="937"/>
      <c r="Q78" s="940"/>
      <c r="R78" s="665"/>
      <c r="S78" s="665"/>
      <c r="T78" s="665"/>
      <c r="U78" s="665"/>
      <c r="V78" s="665"/>
      <c r="W78" s="665"/>
      <c r="X78" s="665"/>
      <c r="Y78" s="665"/>
      <c r="Z78" s="665"/>
      <c r="AA78" s="665"/>
      <c r="AB78" s="665"/>
      <c r="AC78" s="665"/>
      <c r="AD78" s="665"/>
      <c r="AE78" s="665"/>
      <c r="AF78" s="665"/>
      <c r="AG78" s="665"/>
      <c r="AH78" s="665"/>
      <c r="AI78" s="665"/>
      <c r="AJ78" s="665"/>
      <c r="AK78" s="665"/>
      <c r="AL78" s="665"/>
      <c r="AM78" s="665"/>
      <c r="AN78" s="665"/>
      <c r="AO78" s="665"/>
      <c r="AP78" s="665"/>
      <c r="AQ78" s="665"/>
      <c r="AR78" s="665"/>
      <c r="AS78" s="665"/>
      <c r="AT78" s="665"/>
      <c r="AU78" s="665"/>
      <c r="AV78" s="665"/>
      <c r="AW78" s="665"/>
      <c r="AX78" s="665"/>
      <c r="AY78" s="665"/>
      <c r="BA78" s="237"/>
      <c r="BB78" s="154"/>
      <c r="BC78" s="323"/>
      <c r="BD78" s="303"/>
      <c r="BE78" s="303"/>
      <c r="BF78" s="303"/>
      <c r="BG78" s="324"/>
      <c r="BH78" s="331"/>
      <c r="BI78" s="303"/>
      <c r="BJ78" s="303"/>
      <c r="BK78" s="303"/>
      <c r="BL78" s="324"/>
      <c r="BM78" s="331"/>
      <c r="BN78" s="303"/>
      <c r="BO78" s="303"/>
      <c r="BP78" s="303"/>
      <c r="BQ78" s="324"/>
    </row>
    <row r="79" s="439" customFormat="true" ht="15" customHeight="true" x14ac:dyDescent="0.2">
      <c r="A79" s="841"/>
      <c r="B79" s="860"/>
      <c r="C79" s="936"/>
      <c r="D79" s="937"/>
      <c r="E79" s="937"/>
      <c r="F79" s="937"/>
      <c r="G79" s="938"/>
      <c r="H79" s="939"/>
      <c r="I79" s="937"/>
      <c r="J79" s="937"/>
      <c r="K79" s="937"/>
      <c r="L79" s="940"/>
      <c r="M79" s="941"/>
      <c r="N79" s="937"/>
      <c r="O79" s="937"/>
      <c r="P79" s="937"/>
      <c r="Q79" s="940"/>
      <c r="R79" s="665"/>
      <c r="S79" s="665"/>
      <c r="T79" s="665"/>
      <c r="U79" s="665"/>
      <c r="V79" s="665"/>
      <c r="W79" s="665"/>
      <c r="X79" s="665"/>
      <c r="Y79" s="665"/>
      <c r="Z79" s="665"/>
      <c r="AA79" s="665"/>
      <c r="AB79" s="665"/>
      <c r="AC79" s="665"/>
      <c r="AD79" s="665"/>
      <c r="AE79" s="665"/>
      <c r="AF79" s="665"/>
      <c r="AG79" s="665"/>
      <c r="AH79" s="665"/>
      <c r="AI79" s="665"/>
      <c r="AJ79" s="665"/>
      <c r="AK79" s="665"/>
      <c r="AL79" s="665"/>
      <c r="AM79" s="665"/>
      <c r="AN79" s="665"/>
      <c r="AO79" s="665"/>
      <c r="AP79" s="665"/>
      <c r="AQ79" s="665"/>
      <c r="AR79" s="665"/>
      <c r="AS79" s="665"/>
      <c r="AT79" s="665"/>
      <c r="AU79" s="665"/>
      <c r="AV79" s="665"/>
      <c r="AW79" s="665"/>
      <c r="AX79" s="665"/>
      <c r="AY79" s="665"/>
      <c r="BA79" s="237"/>
      <c r="BB79" s="154"/>
      <c r="BC79" s="323"/>
      <c r="BD79" s="303"/>
      <c r="BE79" s="303"/>
      <c r="BF79" s="303"/>
      <c r="BG79" s="324"/>
      <c r="BH79" s="331"/>
      <c r="BI79" s="303"/>
      <c r="BJ79" s="303"/>
      <c r="BK79" s="303"/>
      <c r="BL79" s="324"/>
      <c r="BM79" s="331"/>
      <c r="BN79" s="303"/>
      <c r="BO79" s="303"/>
      <c r="BP79" s="303"/>
      <c r="BQ79" s="324"/>
    </row>
    <row r="80" s="439" customFormat="true" ht="15" customHeight="true" x14ac:dyDescent="0.2">
      <c r="A80" s="841"/>
      <c r="B80" s="860"/>
      <c r="C80" s="936"/>
      <c r="D80" s="937"/>
      <c r="E80" s="937"/>
      <c r="F80" s="937"/>
      <c r="G80" s="938"/>
      <c r="H80" s="939"/>
      <c r="I80" s="937"/>
      <c r="J80" s="937"/>
      <c r="K80" s="937"/>
      <c r="L80" s="940"/>
      <c r="M80" s="941"/>
      <c r="N80" s="937"/>
      <c r="O80" s="937"/>
      <c r="P80" s="937"/>
      <c r="Q80" s="940"/>
      <c r="R80" s="665"/>
      <c r="S80" s="665"/>
      <c r="T80" s="665"/>
      <c r="U80" s="665"/>
      <c r="V80" s="665"/>
      <c r="W80" s="665"/>
      <c r="X80" s="665"/>
      <c r="Y80" s="665"/>
      <c r="Z80" s="665"/>
      <c r="AA80" s="665"/>
      <c r="AB80" s="665"/>
      <c r="AC80" s="665"/>
      <c r="AD80" s="665"/>
      <c r="AE80" s="665"/>
      <c r="AF80" s="665"/>
      <c r="AG80" s="665"/>
      <c r="AH80" s="665"/>
      <c r="AI80" s="665"/>
      <c r="AJ80" s="665"/>
      <c r="AK80" s="665"/>
      <c r="AL80" s="665"/>
      <c r="AM80" s="665"/>
      <c r="AN80" s="665"/>
      <c r="AO80" s="665"/>
      <c r="AP80" s="665"/>
      <c r="AQ80" s="665"/>
      <c r="AR80" s="665"/>
      <c r="AS80" s="665"/>
      <c r="AT80" s="665"/>
      <c r="AU80" s="665"/>
      <c r="AV80" s="665"/>
      <c r="AW80" s="665"/>
      <c r="AX80" s="665"/>
      <c r="AY80" s="665"/>
      <c r="BA80" s="237"/>
      <c r="BB80" s="154"/>
      <c r="BC80" s="323"/>
      <c r="BD80" s="303"/>
      <c r="BE80" s="303"/>
      <c r="BF80" s="303"/>
      <c r="BG80" s="324"/>
      <c r="BH80" s="331"/>
      <c r="BI80" s="303"/>
      <c r="BJ80" s="303"/>
      <c r="BK80" s="303"/>
      <c r="BL80" s="324"/>
      <c r="BM80" s="331"/>
      <c r="BN80" s="303"/>
      <c r="BO80" s="303"/>
      <c r="BP80" s="303"/>
      <c r="BQ80" s="324"/>
    </row>
    <row r="81" s="439" customFormat="true" ht="15" customHeight="true" x14ac:dyDescent="0.2">
      <c r="A81" s="841"/>
      <c r="B81" s="860"/>
      <c r="C81" s="936"/>
      <c r="D81" s="937"/>
      <c r="E81" s="937"/>
      <c r="F81" s="937"/>
      <c r="G81" s="938"/>
      <c r="H81" s="939"/>
      <c r="I81" s="937"/>
      <c r="J81" s="937"/>
      <c r="K81" s="937"/>
      <c r="L81" s="940"/>
      <c r="M81" s="941"/>
      <c r="N81" s="937"/>
      <c r="O81" s="937"/>
      <c r="P81" s="937"/>
      <c r="Q81" s="940"/>
      <c r="R81" s="665"/>
      <c r="S81" s="665"/>
      <c r="T81" s="665"/>
      <c r="U81" s="665"/>
      <c r="V81" s="665"/>
      <c r="W81" s="665"/>
      <c r="X81" s="665"/>
      <c r="Y81" s="665"/>
      <c r="Z81" s="665"/>
      <c r="AA81" s="665"/>
      <c r="AB81" s="665"/>
      <c r="AC81" s="665"/>
      <c r="AD81" s="665"/>
      <c r="AE81" s="665"/>
      <c r="AF81" s="665"/>
      <c r="AG81" s="665"/>
      <c r="AH81" s="665"/>
      <c r="AI81" s="665"/>
      <c r="AJ81" s="665"/>
      <c r="AK81" s="665"/>
      <c r="AL81" s="665"/>
      <c r="AM81" s="665"/>
      <c r="AN81" s="665"/>
      <c r="AO81" s="665"/>
      <c r="AP81" s="665"/>
      <c r="AQ81" s="665"/>
      <c r="AR81" s="665"/>
      <c r="AS81" s="665"/>
      <c r="AT81" s="665"/>
      <c r="AU81" s="665"/>
      <c r="AV81" s="665"/>
      <c r="AW81" s="665"/>
      <c r="AX81" s="665"/>
      <c r="AY81" s="665"/>
      <c r="BA81" s="237"/>
      <c r="BB81" s="154"/>
      <c r="BC81" s="323"/>
      <c r="BD81" s="303"/>
      <c r="BE81" s="303"/>
      <c r="BF81" s="303"/>
      <c r="BG81" s="324"/>
      <c r="BH81" s="331"/>
      <c r="BI81" s="303"/>
      <c r="BJ81" s="303"/>
      <c r="BK81" s="303"/>
      <c r="BL81" s="324"/>
      <c r="BM81" s="331"/>
      <c r="BN81" s="303"/>
      <c r="BO81" s="303"/>
      <c r="BP81" s="303"/>
      <c r="BQ81" s="324"/>
    </row>
    <row r="82" s="439" customFormat="true" ht="15" customHeight="true" x14ac:dyDescent="0.2">
      <c r="A82" s="841"/>
      <c r="B82" s="860"/>
      <c r="C82" s="936"/>
      <c r="D82" s="937"/>
      <c r="E82" s="937"/>
      <c r="F82" s="937"/>
      <c r="G82" s="938"/>
      <c r="H82" s="939"/>
      <c r="I82" s="937"/>
      <c r="J82" s="937"/>
      <c r="K82" s="937"/>
      <c r="L82" s="940"/>
      <c r="M82" s="941"/>
      <c r="N82" s="937"/>
      <c r="O82" s="937"/>
      <c r="P82" s="937"/>
      <c r="Q82" s="940"/>
      <c r="R82" s="665"/>
      <c r="S82" s="665"/>
      <c r="T82" s="665"/>
      <c r="U82" s="665"/>
      <c r="V82" s="665"/>
      <c r="W82" s="665"/>
      <c r="X82" s="665"/>
      <c r="Y82" s="665"/>
      <c r="Z82" s="665"/>
      <c r="AA82" s="665"/>
      <c r="AB82" s="665"/>
      <c r="AC82" s="665"/>
      <c r="AD82" s="665"/>
      <c r="AE82" s="665"/>
      <c r="AF82" s="665"/>
      <c r="AG82" s="665"/>
      <c r="AH82" s="665"/>
      <c r="AI82" s="665"/>
      <c r="AJ82" s="665"/>
      <c r="AK82" s="665"/>
      <c r="AL82" s="665"/>
      <c r="AM82" s="665"/>
      <c r="AN82" s="665"/>
      <c r="AO82" s="665"/>
      <c r="AP82" s="665"/>
      <c r="AQ82" s="665"/>
      <c r="AR82" s="665"/>
      <c r="AS82" s="665"/>
      <c r="AT82" s="665"/>
      <c r="AU82" s="665"/>
      <c r="AV82" s="665"/>
      <c r="AW82" s="665"/>
      <c r="AX82" s="665"/>
      <c r="AY82" s="665"/>
      <c r="BA82" s="237"/>
      <c r="BB82" s="154"/>
      <c r="BC82" s="323"/>
      <c r="BD82" s="303"/>
      <c r="BE82" s="303"/>
      <c r="BF82" s="303"/>
      <c r="BG82" s="324"/>
      <c r="BH82" s="331"/>
      <c r="BI82" s="303"/>
      <c r="BJ82" s="303"/>
      <c r="BK82" s="303"/>
      <c r="BL82" s="324"/>
      <c r="BM82" s="331"/>
      <c r="BN82" s="303"/>
      <c r="BO82" s="303"/>
      <c r="BP82" s="303"/>
      <c r="BQ82" s="324"/>
    </row>
    <row r="83" s="439" customFormat="true" ht="15" customHeight="true" x14ac:dyDescent="0.2">
      <c r="A83" s="841"/>
      <c r="B83" s="860"/>
      <c r="C83" s="936"/>
      <c r="D83" s="937"/>
      <c r="E83" s="937"/>
      <c r="F83" s="937"/>
      <c r="G83" s="938"/>
      <c r="H83" s="939"/>
      <c r="I83" s="937"/>
      <c r="J83" s="937"/>
      <c r="K83" s="937"/>
      <c r="L83" s="940"/>
      <c r="M83" s="941"/>
      <c r="N83" s="937"/>
      <c r="O83" s="937"/>
      <c r="P83" s="937"/>
      <c r="Q83" s="940"/>
      <c r="R83" s="665"/>
      <c r="S83" s="665"/>
      <c r="T83" s="665"/>
      <c r="U83" s="665"/>
      <c r="V83" s="665"/>
      <c r="W83" s="665"/>
      <c r="X83" s="665"/>
      <c r="Y83" s="665"/>
      <c r="Z83" s="665"/>
      <c r="AA83" s="665"/>
      <c r="AB83" s="665"/>
      <c r="AC83" s="665"/>
      <c r="AD83" s="665"/>
      <c r="AE83" s="665"/>
      <c r="AF83" s="665"/>
      <c r="AG83" s="665"/>
      <c r="AH83" s="665"/>
      <c r="AI83" s="665"/>
      <c r="AJ83" s="665"/>
      <c r="AK83" s="665"/>
      <c r="AL83" s="665"/>
      <c r="AM83" s="665"/>
      <c r="AN83" s="665"/>
      <c r="AO83" s="665"/>
      <c r="AP83" s="665"/>
      <c r="AQ83" s="665"/>
      <c r="AR83" s="665"/>
      <c r="AS83" s="665"/>
      <c r="AT83" s="665"/>
      <c r="AU83" s="665"/>
      <c r="AV83" s="665"/>
      <c r="AW83" s="665"/>
      <c r="AX83" s="665"/>
      <c r="AY83" s="665"/>
      <c r="BA83" s="237"/>
      <c r="BB83" s="154"/>
      <c r="BC83" s="323"/>
      <c r="BD83" s="303"/>
      <c r="BE83" s="303"/>
      <c r="BF83" s="303"/>
      <c r="BG83" s="324"/>
      <c r="BH83" s="331"/>
      <c r="BI83" s="303"/>
      <c r="BJ83" s="303"/>
      <c r="BK83" s="303"/>
      <c r="BL83" s="324"/>
      <c r="BM83" s="331"/>
      <c r="BN83" s="303"/>
      <c r="BO83" s="303"/>
      <c r="BP83" s="303"/>
      <c r="BQ83" s="324"/>
    </row>
    <row r="84" s="439" customFormat="true" ht="15" customHeight="true" x14ac:dyDescent="0.2">
      <c r="A84" s="841"/>
      <c r="B84" s="860"/>
      <c r="C84" s="936"/>
      <c r="D84" s="937"/>
      <c r="E84" s="937"/>
      <c r="F84" s="937"/>
      <c r="G84" s="938"/>
      <c r="H84" s="939"/>
      <c r="I84" s="937"/>
      <c r="J84" s="937"/>
      <c r="K84" s="937"/>
      <c r="L84" s="940"/>
      <c r="M84" s="941"/>
      <c r="N84" s="937"/>
      <c r="O84" s="937"/>
      <c r="P84" s="937"/>
      <c r="Q84" s="940"/>
      <c r="R84" s="665"/>
      <c r="S84" s="665"/>
      <c r="T84" s="665"/>
      <c r="U84" s="665"/>
      <c r="V84" s="665"/>
      <c r="W84" s="665"/>
      <c r="X84" s="665"/>
      <c r="Y84" s="665"/>
      <c r="Z84" s="665"/>
      <c r="AA84" s="665"/>
      <c r="AB84" s="665"/>
      <c r="AC84" s="665"/>
      <c r="AD84" s="665"/>
      <c r="AE84" s="665"/>
      <c r="AF84" s="665"/>
      <c r="AG84" s="665"/>
      <c r="AH84" s="665"/>
      <c r="AI84" s="665"/>
      <c r="AJ84" s="665"/>
      <c r="AK84" s="665"/>
      <c r="AL84" s="665"/>
      <c r="AM84" s="665"/>
      <c r="AN84" s="665"/>
      <c r="AO84" s="665"/>
      <c r="AP84" s="665"/>
      <c r="AQ84" s="665"/>
      <c r="AR84" s="665"/>
      <c r="AS84" s="665"/>
      <c r="AT84" s="665"/>
      <c r="AU84" s="665"/>
      <c r="AV84" s="665"/>
      <c r="AW84" s="665"/>
      <c r="AX84" s="665"/>
      <c r="AY84" s="665"/>
      <c r="BA84" s="237"/>
      <c r="BB84" s="154"/>
      <c r="BC84" s="323"/>
      <c r="BD84" s="303"/>
      <c r="BE84" s="303"/>
      <c r="BF84" s="303"/>
      <c r="BG84" s="324"/>
      <c r="BH84" s="331"/>
      <c r="BI84" s="303"/>
      <c r="BJ84" s="303"/>
      <c r="BK84" s="303"/>
      <c r="BL84" s="324"/>
      <c r="BM84" s="331"/>
      <c r="BN84" s="303"/>
      <c r="BO84" s="303"/>
      <c r="BP84" s="303"/>
      <c r="BQ84" s="324"/>
    </row>
    <row r="85" s="439" customFormat="true" ht="15" customHeight="true" x14ac:dyDescent="0.2">
      <c r="A85" s="841"/>
      <c r="B85" s="860"/>
      <c r="C85" s="936"/>
      <c r="D85" s="937"/>
      <c r="E85" s="937"/>
      <c r="F85" s="937"/>
      <c r="G85" s="938"/>
      <c r="H85" s="939"/>
      <c r="I85" s="937"/>
      <c r="J85" s="937"/>
      <c r="K85" s="937"/>
      <c r="L85" s="940"/>
      <c r="M85" s="941"/>
      <c r="N85" s="937"/>
      <c r="O85" s="937"/>
      <c r="P85" s="937"/>
      <c r="Q85" s="940"/>
      <c r="R85" s="665"/>
      <c r="S85" s="665"/>
      <c r="T85" s="665"/>
      <c r="U85" s="665"/>
      <c r="V85" s="665"/>
      <c r="W85" s="665"/>
      <c r="X85" s="665"/>
      <c r="Y85" s="665"/>
      <c r="Z85" s="665"/>
      <c r="AA85" s="665"/>
      <c r="AB85" s="665"/>
      <c r="AC85" s="665"/>
      <c r="AD85" s="665"/>
      <c r="AE85" s="665"/>
      <c r="AF85" s="665"/>
      <c r="AG85" s="665"/>
      <c r="AH85" s="665"/>
      <c r="AI85" s="665"/>
      <c r="AJ85" s="665"/>
      <c r="AK85" s="665"/>
      <c r="AL85" s="665"/>
      <c r="AM85" s="665"/>
      <c r="AN85" s="665"/>
      <c r="AO85" s="665"/>
      <c r="AP85" s="665"/>
      <c r="AQ85" s="665"/>
      <c r="AR85" s="665"/>
      <c r="AS85" s="665"/>
      <c r="AT85" s="665"/>
      <c r="AU85" s="665"/>
      <c r="AV85" s="665"/>
      <c r="AW85" s="665"/>
      <c r="AX85" s="665"/>
      <c r="AY85" s="665"/>
      <c r="BA85" s="237"/>
      <c r="BB85" s="154"/>
      <c r="BC85" s="323"/>
      <c r="BD85" s="303"/>
      <c r="BE85" s="303"/>
      <c r="BF85" s="303"/>
      <c r="BG85" s="324"/>
      <c r="BH85" s="331"/>
      <c r="BI85" s="303"/>
      <c r="BJ85" s="303"/>
      <c r="BK85" s="303"/>
      <c r="BL85" s="324"/>
      <c r="BM85" s="331"/>
      <c r="BN85" s="303"/>
      <c r="BO85" s="303"/>
      <c r="BP85" s="303"/>
      <c r="BQ85" s="324"/>
    </row>
    <row r="86" s="439" customFormat="true" ht="15" customHeight="true" x14ac:dyDescent="0.2">
      <c r="A86" s="841"/>
      <c r="B86" s="860"/>
      <c r="C86" s="936"/>
      <c r="D86" s="937"/>
      <c r="E86" s="937"/>
      <c r="F86" s="937"/>
      <c r="G86" s="938"/>
      <c r="H86" s="939"/>
      <c r="I86" s="937"/>
      <c r="J86" s="937"/>
      <c r="K86" s="937"/>
      <c r="L86" s="940"/>
      <c r="M86" s="941"/>
      <c r="N86" s="937"/>
      <c r="O86" s="937"/>
      <c r="P86" s="937"/>
      <c r="Q86" s="940"/>
      <c r="R86" s="665"/>
      <c r="S86" s="665"/>
      <c r="T86" s="665"/>
      <c r="U86" s="665"/>
      <c r="V86" s="665"/>
      <c r="W86" s="665"/>
      <c r="X86" s="665"/>
      <c r="Y86" s="665"/>
      <c r="Z86" s="665"/>
      <c r="AA86" s="665"/>
      <c r="AB86" s="665"/>
      <c r="AC86" s="665"/>
      <c r="AD86" s="665"/>
      <c r="AE86" s="665"/>
      <c r="AF86" s="665"/>
      <c r="AG86" s="665"/>
      <c r="AH86" s="665"/>
      <c r="AI86" s="665"/>
      <c r="AJ86" s="665"/>
      <c r="AK86" s="665"/>
      <c r="AL86" s="665"/>
      <c r="AM86" s="665"/>
      <c r="AN86" s="665"/>
      <c r="AO86" s="665"/>
      <c r="AP86" s="665"/>
      <c r="AQ86" s="665"/>
      <c r="AR86" s="665"/>
      <c r="AS86" s="665"/>
      <c r="AT86" s="665"/>
      <c r="AU86" s="665"/>
      <c r="AV86" s="665"/>
      <c r="AW86" s="665"/>
      <c r="AX86" s="665"/>
      <c r="AY86" s="665"/>
      <c r="BA86" s="237"/>
      <c r="BB86" s="154"/>
      <c r="BC86" s="323"/>
      <c r="BD86" s="303"/>
      <c r="BE86" s="303"/>
      <c r="BF86" s="303"/>
      <c r="BG86" s="324"/>
      <c r="BH86" s="331"/>
      <c r="BI86" s="303"/>
      <c r="BJ86" s="303"/>
      <c r="BK86" s="303"/>
      <c r="BL86" s="324"/>
      <c r="BM86" s="331"/>
      <c r="BN86" s="303"/>
      <c r="BO86" s="303"/>
      <c r="BP86" s="303"/>
      <c r="BQ86" s="324"/>
    </row>
    <row r="87" s="439" customFormat="true" ht="15" customHeight="true" x14ac:dyDescent="0.2">
      <c r="A87" s="841"/>
      <c r="B87" s="860"/>
      <c r="C87" s="936"/>
      <c r="D87" s="937"/>
      <c r="E87" s="937"/>
      <c r="F87" s="937"/>
      <c r="G87" s="938"/>
      <c r="H87" s="939"/>
      <c r="I87" s="937"/>
      <c r="J87" s="937"/>
      <c r="K87" s="937"/>
      <c r="L87" s="940"/>
      <c r="M87" s="941"/>
      <c r="N87" s="937"/>
      <c r="O87" s="937"/>
      <c r="P87" s="937"/>
      <c r="Q87" s="940"/>
      <c r="R87" s="665"/>
      <c r="S87" s="665"/>
      <c r="T87" s="665"/>
      <c r="U87" s="665"/>
      <c r="V87" s="665"/>
      <c r="W87" s="665"/>
      <c r="X87" s="665"/>
      <c r="Y87" s="665"/>
      <c r="Z87" s="665"/>
      <c r="AA87" s="665"/>
      <c r="AB87" s="665"/>
      <c r="AC87" s="665"/>
      <c r="AD87" s="665"/>
      <c r="AE87" s="665"/>
      <c r="AF87" s="665"/>
      <c r="AG87" s="665"/>
      <c r="AH87" s="665"/>
      <c r="AI87" s="665"/>
      <c r="AJ87" s="665"/>
      <c r="AK87" s="665"/>
      <c r="AL87" s="665"/>
      <c r="AM87" s="665"/>
      <c r="AN87" s="665"/>
      <c r="AO87" s="665"/>
      <c r="AP87" s="665"/>
      <c r="AQ87" s="665"/>
      <c r="AR87" s="665"/>
      <c r="AS87" s="665"/>
      <c r="AT87" s="665"/>
      <c r="AU87" s="665"/>
      <c r="AV87" s="665"/>
      <c r="AW87" s="665"/>
      <c r="AX87" s="665"/>
      <c r="AY87" s="665"/>
      <c r="BA87" s="237"/>
      <c r="BB87" s="154"/>
      <c r="BC87" s="323"/>
      <c r="BD87" s="303"/>
      <c r="BE87" s="303"/>
      <c r="BF87" s="303"/>
      <c r="BG87" s="324"/>
      <c r="BH87" s="331"/>
      <c r="BI87" s="303"/>
      <c r="BJ87" s="303"/>
      <c r="BK87" s="303"/>
      <c r="BL87" s="324"/>
      <c r="BM87" s="331"/>
      <c r="BN87" s="303"/>
      <c r="BO87" s="303"/>
      <c r="BP87" s="303"/>
      <c r="BQ87" s="324"/>
    </row>
    <row r="88" s="439" customFormat="true" ht="15" customHeight="true" x14ac:dyDescent="0.2">
      <c r="A88" s="841"/>
      <c r="B88" s="860"/>
      <c r="C88" s="936"/>
      <c r="D88" s="937"/>
      <c r="E88" s="937"/>
      <c r="F88" s="937"/>
      <c r="G88" s="938"/>
      <c r="H88" s="939"/>
      <c r="I88" s="937"/>
      <c r="J88" s="937"/>
      <c r="K88" s="937"/>
      <c r="L88" s="940"/>
      <c r="M88" s="941"/>
      <c r="N88" s="937"/>
      <c r="O88" s="937"/>
      <c r="P88" s="937"/>
      <c r="Q88" s="940"/>
      <c r="R88" s="665"/>
      <c r="S88" s="665"/>
      <c r="T88" s="665"/>
      <c r="U88" s="665"/>
      <c r="V88" s="665"/>
      <c r="W88" s="665"/>
      <c r="X88" s="665"/>
      <c r="Y88" s="665"/>
      <c r="Z88" s="665"/>
      <c r="AA88" s="665"/>
      <c r="AB88" s="665"/>
      <c r="AC88" s="665"/>
      <c r="AD88" s="665"/>
      <c r="AE88" s="665"/>
      <c r="AF88" s="665"/>
      <c r="AG88" s="665"/>
      <c r="AH88" s="665"/>
      <c r="AI88" s="665"/>
      <c r="AJ88" s="665"/>
      <c r="AK88" s="665"/>
      <c r="AL88" s="665"/>
      <c r="AM88" s="665"/>
      <c r="AN88" s="665"/>
      <c r="AO88" s="665"/>
      <c r="AP88" s="665"/>
      <c r="AQ88" s="665"/>
      <c r="AR88" s="665"/>
      <c r="AS88" s="665"/>
      <c r="AT88" s="665"/>
      <c r="AU88" s="665"/>
      <c r="AV88" s="665"/>
      <c r="AW88" s="665"/>
      <c r="AX88" s="665"/>
      <c r="AY88" s="665"/>
      <c r="BA88" s="237"/>
      <c r="BB88" s="154"/>
      <c r="BC88" s="323"/>
      <c r="BD88" s="303"/>
      <c r="BE88" s="303"/>
      <c r="BF88" s="303"/>
      <c r="BG88" s="324"/>
      <c r="BH88" s="331"/>
      <c r="BI88" s="303"/>
      <c r="BJ88" s="303"/>
      <c r="BK88" s="303"/>
      <c r="BL88" s="324"/>
      <c r="BM88" s="331"/>
      <c r="BN88" s="303"/>
      <c r="BO88" s="303"/>
      <c r="BP88" s="303"/>
      <c r="BQ88" s="324"/>
    </row>
    <row r="89" s="439" customFormat="true" ht="15" customHeight="true" x14ac:dyDescent="0.2">
      <c r="A89" s="841"/>
      <c r="B89" s="860"/>
      <c r="C89" s="936"/>
      <c r="D89" s="937"/>
      <c r="E89" s="937"/>
      <c r="F89" s="937"/>
      <c r="G89" s="938"/>
      <c r="H89" s="939"/>
      <c r="I89" s="937"/>
      <c r="J89" s="937"/>
      <c r="K89" s="937"/>
      <c r="L89" s="940"/>
      <c r="M89" s="941"/>
      <c r="N89" s="937"/>
      <c r="O89" s="937"/>
      <c r="P89" s="937"/>
      <c r="Q89" s="940"/>
      <c r="R89" s="665"/>
      <c r="S89" s="665"/>
      <c r="T89" s="665"/>
      <c r="U89" s="665"/>
      <c r="V89" s="665"/>
      <c r="W89" s="665"/>
      <c r="X89" s="665"/>
      <c r="Y89" s="665"/>
      <c r="Z89" s="665"/>
      <c r="AA89" s="665"/>
      <c r="AB89" s="665"/>
      <c r="AC89" s="665"/>
      <c r="AD89" s="665"/>
      <c r="AE89" s="665"/>
      <c r="AF89" s="665"/>
      <c r="AG89" s="665"/>
      <c r="AH89" s="665"/>
      <c r="AI89" s="665"/>
      <c r="AJ89" s="665"/>
      <c r="AK89" s="665"/>
      <c r="AL89" s="665"/>
      <c r="AM89" s="665"/>
      <c r="AN89" s="665"/>
      <c r="AO89" s="665"/>
      <c r="AP89" s="665"/>
      <c r="AQ89" s="665"/>
      <c r="AR89" s="665"/>
      <c r="AS89" s="665"/>
      <c r="AT89" s="665"/>
      <c r="AU89" s="665"/>
      <c r="AV89" s="665"/>
      <c r="AW89" s="665"/>
      <c r="AX89" s="665"/>
      <c r="AY89" s="665"/>
      <c r="BA89" s="237"/>
      <c r="BB89" s="154"/>
      <c r="BC89" s="323"/>
      <c r="BD89" s="303"/>
      <c r="BE89" s="303"/>
      <c r="BF89" s="303"/>
      <c r="BG89" s="324"/>
      <c r="BH89" s="331"/>
      <c r="BI89" s="303"/>
      <c r="BJ89" s="303"/>
      <c r="BK89" s="303"/>
      <c r="BL89" s="324"/>
      <c r="BM89" s="331"/>
      <c r="BN89" s="303"/>
      <c r="BO89" s="303"/>
      <c r="BP89" s="303"/>
      <c r="BQ89" s="324"/>
    </row>
    <row r="90" s="439" customFormat="true" ht="15" customHeight="true" x14ac:dyDescent="0.2">
      <c r="A90" s="842"/>
      <c r="B90" s="861"/>
      <c r="C90" s="945"/>
      <c r="D90" s="946"/>
      <c r="E90" s="946"/>
      <c r="F90" s="946"/>
      <c r="G90" s="947"/>
      <c r="H90" s="948"/>
      <c r="I90" s="946"/>
      <c r="J90" s="946"/>
      <c r="K90" s="946"/>
      <c r="L90" s="949"/>
      <c r="M90" s="950"/>
      <c r="N90" s="946"/>
      <c r="O90" s="946"/>
      <c r="P90" s="946"/>
      <c r="Q90" s="949"/>
      <c r="R90" s="665"/>
      <c r="S90" s="665"/>
      <c r="T90" s="665"/>
      <c r="U90" s="665"/>
      <c r="V90" s="665"/>
      <c r="W90" s="665"/>
      <c r="X90" s="665"/>
      <c r="Y90" s="665"/>
      <c r="Z90" s="665"/>
      <c r="AA90" s="665"/>
      <c r="AB90" s="665"/>
      <c r="AC90" s="665"/>
      <c r="AD90" s="665"/>
      <c r="AE90" s="665"/>
      <c r="AF90" s="665"/>
      <c r="AG90" s="665"/>
      <c r="AH90" s="665"/>
      <c r="AI90" s="665"/>
      <c r="AJ90" s="665"/>
      <c r="AK90" s="665"/>
      <c r="AL90" s="665"/>
      <c r="AM90" s="665"/>
      <c r="AN90" s="665"/>
      <c r="AO90" s="665"/>
      <c r="AP90" s="665"/>
      <c r="AQ90" s="665"/>
      <c r="AR90" s="665"/>
      <c r="AS90" s="665"/>
      <c r="AT90" s="665"/>
      <c r="AU90" s="665"/>
      <c r="AV90" s="665"/>
      <c r="AW90" s="665"/>
      <c r="AX90" s="665"/>
      <c r="AY90" s="665"/>
      <c r="BA90" s="237"/>
      <c r="BB90" s="154"/>
      <c r="BC90" s="323"/>
      <c r="BD90" s="303"/>
      <c r="BE90" s="303"/>
      <c r="BF90" s="303"/>
      <c r="BG90" s="324"/>
      <c r="BH90" s="331"/>
      <c r="BI90" s="303"/>
      <c r="BJ90" s="303"/>
      <c r="BK90" s="303"/>
      <c r="BL90" s="324"/>
      <c r="BM90" s="331"/>
      <c r="BN90" s="303"/>
      <c r="BO90" s="303"/>
      <c r="BP90" s="303"/>
      <c r="BQ90" s="324"/>
    </row>
    <row r="91" s="439" customFormat="true" ht="15" customHeight="true" x14ac:dyDescent="0.2">
      <c r="A91" s="779"/>
      <c r="B91" s="862"/>
      <c r="C91" s="951"/>
      <c r="D91" s="943"/>
      <c r="E91" s="943"/>
      <c r="F91" s="943"/>
      <c r="G91" s="944"/>
      <c r="H91" s="942"/>
      <c r="I91" s="943"/>
      <c r="J91" s="943"/>
      <c r="K91" s="943"/>
      <c r="L91" s="952"/>
      <c r="M91" s="951"/>
      <c r="N91" s="943"/>
      <c r="O91" s="943"/>
      <c r="P91" s="943"/>
      <c r="Q91" s="952"/>
      <c r="R91" s="665"/>
      <c r="S91" s="665"/>
      <c r="T91" s="665"/>
      <c r="U91" s="665"/>
      <c r="V91" s="665"/>
      <c r="W91" s="665"/>
      <c r="X91" s="665"/>
      <c r="Y91" s="665"/>
      <c r="Z91" s="665"/>
      <c r="AA91" s="665"/>
      <c r="AB91" s="665"/>
      <c r="AC91" s="665"/>
      <c r="AD91" s="665"/>
      <c r="AE91" s="665"/>
      <c r="AF91" s="665"/>
      <c r="AG91" s="665"/>
      <c r="AH91" s="665"/>
      <c r="AI91" s="665"/>
      <c r="AJ91" s="665"/>
      <c r="AK91" s="665"/>
      <c r="AL91" s="665"/>
      <c r="AM91" s="665"/>
      <c r="AN91" s="665"/>
      <c r="AO91" s="665"/>
      <c r="AP91" s="665"/>
      <c r="AQ91" s="665"/>
      <c r="AR91" s="665"/>
      <c r="AS91" s="665"/>
      <c r="AT91" s="665"/>
      <c r="AU91" s="665"/>
      <c r="AV91" s="665"/>
      <c r="AW91" s="665"/>
      <c r="AX91" s="665"/>
      <c r="AY91" s="665"/>
      <c r="BA91" s="237"/>
      <c r="BB91" s="154"/>
      <c r="BC91" s="323"/>
      <c r="BD91" s="303"/>
      <c r="BE91" s="303"/>
      <c r="BF91" s="303"/>
      <c r="BG91" s="324"/>
      <c r="BH91" s="331"/>
      <c r="BI91" s="303"/>
      <c r="BJ91" s="303"/>
      <c r="BK91" s="303"/>
      <c r="BL91" s="324"/>
      <c r="BM91" s="331"/>
      <c r="BN91" s="303"/>
      <c r="BO91" s="303"/>
      <c r="BP91" s="303"/>
      <c r="BQ91" s="324"/>
    </row>
    <row r="92" s="439" customFormat="true" ht="15" customHeight="true" x14ac:dyDescent="0.2">
      <c r="A92" s="779"/>
      <c r="B92" s="862"/>
      <c r="C92" s="951"/>
      <c r="D92" s="943"/>
      <c r="E92" s="943"/>
      <c r="F92" s="943"/>
      <c r="G92" s="944"/>
      <c r="H92" s="942"/>
      <c r="I92" s="943"/>
      <c r="J92" s="943"/>
      <c r="K92" s="943"/>
      <c r="L92" s="952"/>
      <c r="M92" s="951"/>
      <c r="N92" s="943"/>
      <c r="O92" s="943"/>
      <c r="P92" s="943"/>
      <c r="Q92" s="952"/>
      <c r="R92" s="665"/>
      <c r="S92" s="665"/>
      <c r="T92" s="665"/>
      <c r="U92" s="665"/>
      <c r="V92" s="665"/>
      <c r="W92" s="665"/>
      <c r="X92" s="665"/>
      <c r="Y92" s="665"/>
      <c r="Z92" s="665"/>
      <c r="AA92" s="665"/>
      <c r="AB92" s="665"/>
      <c r="AC92" s="665"/>
      <c r="AD92" s="665"/>
      <c r="AE92" s="665"/>
      <c r="AF92" s="665"/>
      <c r="AG92" s="665"/>
      <c r="AH92" s="665"/>
      <c r="AI92" s="665"/>
      <c r="AJ92" s="665"/>
      <c r="AK92" s="665"/>
      <c r="AL92" s="665"/>
      <c r="AM92" s="665"/>
      <c r="AN92" s="665"/>
      <c r="AO92" s="665"/>
      <c r="AP92" s="665"/>
      <c r="AQ92" s="665"/>
      <c r="AR92" s="665"/>
      <c r="AS92" s="665"/>
      <c r="AT92" s="665"/>
      <c r="AU92" s="665"/>
      <c r="AV92" s="665"/>
      <c r="AW92" s="665"/>
      <c r="AX92" s="665"/>
      <c r="AY92" s="665"/>
      <c r="BA92" s="237"/>
      <c r="BB92" s="154"/>
      <c r="BC92" s="323"/>
      <c r="BD92" s="303"/>
      <c r="BE92" s="303"/>
      <c r="BF92" s="303"/>
      <c r="BG92" s="324"/>
      <c r="BH92" s="331"/>
      <c r="BI92" s="303"/>
      <c r="BJ92" s="303"/>
      <c r="BK92" s="303"/>
      <c r="BL92" s="324"/>
      <c r="BM92" s="331"/>
      <c r="BN92" s="303"/>
      <c r="BO92" s="303"/>
      <c r="BP92" s="303"/>
      <c r="BQ92" s="324"/>
    </row>
    <row r="93" s="439" customFormat="true" ht="15" customHeight="true" x14ac:dyDescent="0.2">
      <c r="A93" s="843"/>
      <c r="B93" s="863"/>
      <c r="C93" s="781"/>
      <c r="D93" s="782"/>
      <c r="E93" s="782"/>
      <c r="F93" s="782"/>
      <c r="G93" s="831"/>
      <c r="H93" s="821"/>
      <c r="I93" s="782"/>
      <c r="J93" s="782"/>
      <c r="K93" s="782"/>
      <c r="L93" s="798"/>
      <c r="M93" s="781"/>
      <c r="N93" s="782"/>
      <c r="O93" s="782"/>
      <c r="P93" s="782"/>
      <c r="Q93" s="798"/>
      <c r="R93" s="665"/>
      <c r="S93" s="665"/>
      <c r="T93" s="665"/>
      <c r="U93" s="665"/>
      <c r="V93" s="665"/>
      <c r="W93" s="665"/>
      <c r="X93" s="665"/>
      <c r="Y93" s="665"/>
      <c r="Z93" s="665"/>
      <c r="AA93" s="665"/>
      <c r="AB93" s="665"/>
      <c r="AC93" s="665"/>
      <c r="AD93" s="665"/>
      <c r="AE93" s="665"/>
      <c r="AF93" s="665"/>
      <c r="AG93" s="665"/>
      <c r="AH93" s="665"/>
      <c r="AI93" s="665"/>
      <c r="AJ93" s="665"/>
      <c r="AK93" s="665"/>
      <c r="AL93" s="665"/>
      <c r="AM93" s="665"/>
      <c r="AN93" s="665"/>
      <c r="AO93" s="665"/>
      <c r="AP93" s="665"/>
      <c r="AQ93" s="665"/>
      <c r="AR93" s="665"/>
      <c r="AS93" s="665"/>
      <c r="AT93" s="665"/>
      <c r="AU93" s="665"/>
      <c r="AV93" s="665"/>
      <c r="AW93" s="665"/>
      <c r="AX93" s="665"/>
      <c r="AY93" s="665"/>
      <c r="BA93" s="237"/>
      <c r="BB93" s="154"/>
      <c r="BC93" s="323"/>
      <c r="BD93" s="303"/>
      <c r="BE93" s="303"/>
      <c r="BF93" s="303"/>
      <c r="BG93" s="324"/>
      <c r="BH93" s="331"/>
      <c r="BI93" s="303"/>
      <c r="BJ93" s="303"/>
      <c r="BK93" s="303"/>
      <c r="BL93" s="324"/>
      <c r="BM93" s="331"/>
      <c r="BN93" s="303"/>
      <c r="BO93" s="303"/>
      <c r="BP93" s="303"/>
      <c r="BQ93" s="324"/>
    </row>
    <row r="94" s="439" customFormat="true" ht="15" customHeight="true" x14ac:dyDescent="0.2">
      <c r="A94" s="1063"/>
      <c r="B94" s="863"/>
      <c r="C94" s="781"/>
      <c r="D94" s="783"/>
      <c r="E94" s="783"/>
      <c r="F94" s="783"/>
      <c r="G94" s="832"/>
      <c r="H94" s="821"/>
      <c r="I94" s="783"/>
      <c r="J94" s="783"/>
      <c r="K94" s="783"/>
      <c r="L94" s="799"/>
      <c r="M94" s="781"/>
      <c r="N94" s="783"/>
      <c r="O94" s="783"/>
      <c r="P94" s="783"/>
      <c r="Q94" s="799"/>
      <c r="R94" s="665"/>
      <c r="S94" s="665"/>
      <c r="T94" s="665"/>
      <c r="U94" s="665"/>
      <c r="V94" s="665"/>
      <c r="W94" s="665"/>
      <c r="X94" s="665"/>
      <c r="Y94" s="665"/>
      <c r="Z94" s="665"/>
      <c r="AA94" s="665"/>
      <c r="AB94" s="665"/>
      <c r="AC94" s="665"/>
      <c r="AD94" s="665"/>
      <c r="AE94" s="665"/>
      <c r="AF94" s="665"/>
      <c r="AG94" s="665"/>
      <c r="AH94" s="665"/>
      <c r="AI94" s="665"/>
      <c r="AJ94" s="665"/>
      <c r="AK94" s="665"/>
      <c r="AL94" s="665"/>
      <c r="AM94" s="665"/>
      <c r="AN94" s="665"/>
      <c r="AO94" s="665"/>
      <c r="AP94" s="665"/>
      <c r="AQ94" s="665"/>
      <c r="AR94" s="665"/>
      <c r="AS94" s="665"/>
      <c r="AT94" s="665"/>
      <c r="AU94" s="665"/>
      <c r="AV94" s="665"/>
      <c r="AW94" s="665"/>
      <c r="AX94" s="665"/>
      <c r="AY94" s="665"/>
      <c r="BA94" s="237"/>
      <c r="BB94" s="154"/>
      <c r="BC94" s="323"/>
      <c r="BD94" s="303"/>
      <c r="BE94" s="303"/>
      <c r="BF94" s="303"/>
      <c r="BG94" s="324"/>
      <c r="BH94" s="331"/>
      <c r="BI94" s="303"/>
      <c r="BJ94" s="303"/>
      <c r="BK94" s="303"/>
      <c r="BL94" s="324"/>
      <c r="BM94" s="331"/>
      <c r="BN94" s="303"/>
      <c r="BO94" s="303"/>
      <c r="BP94" s="303"/>
      <c r="BQ94" s="324"/>
    </row>
    <row r="95" s="439" customFormat="true" ht="15" customHeight="true" x14ac:dyDescent="0.2">
      <c r="A95" s="843"/>
      <c r="B95" s="864"/>
      <c r="C95" s="953"/>
      <c r="D95" s="954"/>
      <c r="E95" s="954"/>
      <c r="F95" s="954"/>
      <c r="G95" s="955"/>
      <c r="H95" s="956"/>
      <c r="I95" s="954"/>
      <c r="J95" s="954"/>
      <c r="K95" s="954"/>
      <c r="L95" s="957"/>
      <c r="M95" s="953"/>
      <c r="N95" s="954"/>
      <c r="O95" s="954"/>
      <c r="P95" s="954"/>
      <c r="Q95" s="957"/>
      <c r="R95" s="665"/>
      <c r="S95" s="665"/>
      <c r="T95" s="665"/>
      <c r="U95" s="665"/>
      <c r="V95" s="665"/>
      <c r="W95" s="665"/>
      <c r="X95" s="665"/>
      <c r="Y95" s="665"/>
      <c r="Z95" s="665"/>
      <c r="AA95" s="665"/>
      <c r="AB95" s="665"/>
      <c r="AC95" s="665"/>
      <c r="AD95" s="665"/>
      <c r="AE95" s="665"/>
      <c r="AF95" s="665"/>
      <c r="AG95" s="665"/>
      <c r="AH95" s="665"/>
      <c r="AI95" s="665"/>
      <c r="AJ95" s="665"/>
      <c r="AK95" s="665"/>
      <c r="AL95" s="665"/>
      <c r="AM95" s="665"/>
      <c r="AN95" s="665"/>
      <c r="AO95" s="665"/>
      <c r="AP95" s="665"/>
      <c r="AQ95" s="665"/>
      <c r="AR95" s="665"/>
      <c r="AS95" s="665"/>
      <c r="AT95" s="665"/>
      <c r="AU95" s="665"/>
      <c r="AV95" s="665"/>
      <c r="AW95" s="665"/>
      <c r="AX95" s="665"/>
      <c r="AY95" s="665"/>
      <c r="BA95" s="237"/>
      <c r="BB95" s="154"/>
      <c r="BC95" s="323"/>
      <c r="BD95" s="303"/>
      <c r="BE95" s="303"/>
      <c r="BF95" s="303"/>
      <c r="BG95" s="324"/>
      <c r="BH95" s="331"/>
      <c r="BI95" s="303"/>
      <c r="BJ95" s="303"/>
      <c r="BK95" s="303"/>
      <c r="BL95" s="324"/>
      <c r="BM95" s="331"/>
      <c r="BN95" s="303"/>
      <c r="BO95" s="303"/>
      <c r="BP95" s="303"/>
      <c r="BQ95" s="324"/>
    </row>
    <row r="96" s="131" customFormat="true" ht="15" customHeight="true" x14ac:dyDescent="0.2">
      <c r="A96" s="1063"/>
      <c r="B96" s="864"/>
      <c r="C96" s="953"/>
      <c r="D96" s="954"/>
      <c r="E96" s="954"/>
      <c r="F96" s="954"/>
      <c r="G96" s="955"/>
      <c r="H96" s="956"/>
      <c r="I96" s="954"/>
      <c r="J96" s="954"/>
      <c r="K96" s="954"/>
      <c r="L96" s="957"/>
      <c r="M96" s="953"/>
      <c r="N96" s="954"/>
      <c r="O96" s="954"/>
      <c r="P96" s="954"/>
      <c r="Q96" s="957"/>
      <c r="R96" s="665"/>
      <c r="S96" s="665"/>
      <c r="T96" s="665"/>
      <c r="U96" s="665"/>
      <c r="V96" s="665"/>
      <c r="W96" s="665"/>
      <c r="X96" s="665"/>
      <c r="Y96" s="665"/>
      <c r="Z96" s="665"/>
      <c r="AA96" s="665"/>
      <c r="AB96" s="665"/>
      <c r="AC96" s="665"/>
      <c r="AD96" s="665"/>
      <c r="AE96" s="665"/>
      <c r="AF96" s="665"/>
      <c r="AG96" s="665"/>
      <c r="AH96" s="665"/>
      <c r="AI96" s="665"/>
      <c r="AJ96" s="665"/>
      <c r="AK96" s="665"/>
      <c r="AL96" s="665"/>
      <c r="AM96" s="665"/>
      <c r="AN96" s="665"/>
      <c r="AO96" s="665"/>
      <c r="AP96" s="665"/>
      <c r="AQ96" s="665"/>
      <c r="AR96" s="665"/>
      <c r="AS96" s="665"/>
      <c r="AT96" s="665"/>
      <c r="AU96" s="665"/>
      <c r="AV96" s="665"/>
      <c r="AW96" s="665"/>
      <c r="AX96" s="665"/>
      <c r="AY96" s="665"/>
      <c r="BA96" s="237"/>
      <c r="BB96" s="154"/>
      <c r="BC96" s="323"/>
      <c r="BD96" s="303"/>
      <c r="BE96" s="303"/>
      <c r="BF96" s="303"/>
      <c r="BG96" s="324"/>
      <c r="BH96" s="331"/>
      <c r="BI96" s="303"/>
      <c r="BJ96" s="303"/>
      <c r="BK96" s="303"/>
      <c r="BL96" s="324"/>
      <c r="BM96" s="331"/>
      <c r="BN96" s="303"/>
      <c r="BO96" s="303"/>
      <c r="BP96" s="303"/>
      <c r="BQ96" s="324"/>
    </row>
    <row r="97" s="131" customFormat="true" ht="15" customHeight="true" x14ac:dyDescent="0.2">
      <c r="A97" s="843"/>
      <c r="B97" s="864"/>
      <c r="C97" s="953"/>
      <c r="D97" s="954"/>
      <c r="E97" s="954"/>
      <c r="F97" s="954"/>
      <c r="G97" s="955"/>
      <c r="H97" s="956"/>
      <c r="I97" s="954"/>
      <c r="J97" s="954"/>
      <c r="K97" s="954"/>
      <c r="L97" s="957"/>
      <c r="M97" s="953"/>
      <c r="N97" s="954"/>
      <c r="O97" s="954"/>
      <c r="P97" s="954"/>
      <c r="Q97" s="957"/>
      <c r="R97" s="665"/>
      <c r="S97" s="665"/>
      <c r="T97" s="665"/>
      <c r="U97" s="665"/>
      <c r="V97" s="665"/>
      <c r="W97" s="665"/>
      <c r="X97" s="665"/>
      <c r="Y97" s="665"/>
      <c r="Z97" s="665"/>
      <c r="AA97" s="665"/>
      <c r="AB97" s="665"/>
      <c r="AC97" s="665"/>
      <c r="AD97" s="665"/>
      <c r="AE97" s="665"/>
      <c r="AF97" s="665"/>
      <c r="AG97" s="665"/>
      <c r="AH97" s="665"/>
      <c r="AI97" s="665"/>
      <c r="AJ97" s="665"/>
      <c r="AK97" s="665"/>
      <c r="AL97" s="665"/>
      <c r="AM97" s="665"/>
      <c r="AN97" s="665"/>
      <c r="AO97" s="665"/>
      <c r="AP97" s="665"/>
      <c r="AQ97" s="665"/>
      <c r="AR97" s="665"/>
      <c r="AS97" s="665"/>
      <c r="AT97" s="665"/>
      <c r="AU97" s="665"/>
      <c r="AV97" s="665"/>
      <c r="AW97" s="665"/>
      <c r="AX97" s="665"/>
      <c r="AY97" s="665"/>
      <c r="BA97" s="237"/>
      <c r="BB97" s="154"/>
      <c r="BC97" s="323"/>
      <c r="BD97" s="303"/>
      <c r="BE97" s="303"/>
      <c r="BF97" s="303"/>
      <c r="BG97" s="324"/>
      <c r="BH97" s="331"/>
      <c r="BI97" s="303"/>
      <c r="BJ97" s="303"/>
      <c r="BK97" s="303"/>
      <c r="BL97" s="324"/>
      <c r="BM97" s="331"/>
      <c r="BN97" s="303"/>
      <c r="BO97" s="303"/>
      <c r="BP97" s="303"/>
      <c r="BQ97" s="324"/>
    </row>
    <row r="98" s="131" customFormat="true" ht="15" customHeight="true" x14ac:dyDescent="0.2">
      <c r="A98" s="1063"/>
      <c r="B98" s="864"/>
      <c r="C98" s="953"/>
      <c r="D98" s="954"/>
      <c r="E98" s="954"/>
      <c r="F98" s="954"/>
      <c r="G98" s="955"/>
      <c r="H98" s="956"/>
      <c r="I98" s="954"/>
      <c r="J98" s="954"/>
      <c r="K98" s="954"/>
      <c r="L98" s="957"/>
      <c r="M98" s="953"/>
      <c r="N98" s="954"/>
      <c r="O98" s="954"/>
      <c r="P98" s="954"/>
      <c r="Q98" s="957"/>
      <c r="R98" s="665"/>
      <c r="S98" s="665"/>
      <c r="T98" s="665"/>
      <c r="U98" s="665"/>
      <c r="V98" s="665"/>
      <c r="W98" s="665"/>
      <c r="X98" s="665"/>
      <c r="Y98" s="665"/>
      <c r="Z98" s="665"/>
      <c r="AA98" s="665"/>
      <c r="AB98" s="665"/>
      <c r="AC98" s="665"/>
      <c r="AD98" s="665"/>
      <c r="AE98" s="665"/>
      <c r="AF98" s="665"/>
      <c r="AG98" s="665"/>
      <c r="AH98" s="665"/>
      <c r="AI98" s="665"/>
      <c r="AJ98" s="665"/>
      <c r="AK98" s="665"/>
      <c r="AL98" s="665"/>
      <c r="AM98" s="665"/>
      <c r="AN98" s="665"/>
      <c r="AO98" s="665"/>
      <c r="AP98" s="665"/>
      <c r="AQ98" s="665"/>
      <c r="AR98" s="665"/>
      <c r="AS98" s="665"/>
      <c r="AT98" s="665"/>
      <c r="AU98" s="665"/>
      <c r="AV98" s="665"/>
      <c r="AW98" s="665"/>
      <c r="AX98" s="665"/>
      <c r="AY98" s="665"/>
      <c r="BA98" s="237"/>
      <c r="BB98" s="154"/>
      <c r="BC98" s="323"/>
      <c r="BD98" s="303"/>
      <c r="BE98" s="303"/>
      <c r="BF98" s="303"/>
      <c r="BG98" s="324"/>
      <c r="BH98" s="331"/>
      <c r="BI98" s="303"/>
      <c r="BJ98" s="303"/>
      <c r="BK98" s="303"/>
      <c r="BL98" s="324"/>
      <c r="BM98" s="331"/>
      <c r="BN98" s="303"/>
      <c r="BO98" s="303"/>
      <c r="BP98" s="303"/>
      <c r="BQ98" s="324"/>
    </row>
    <row r="99" s="131" customFormat="true" ht="15" customHeight="true" x14ac:dyDescent="0.2">
      <c r="A99" s="1063"/>
      <c r="B99" s="864"/>
      <c r="C99" s="953"/>
      <c r="D99" s="954"/>
      <c r="E99" s="954"/>
      <c r="F99" s="954"/>
      <c r="G99" s="955"/>
      <c r="H99" s="956"/>
      <c r="I99" s="954"/>
      <c r="J99" s="954"/>
      <c r="K99" s="954"/>
      <c r="L99" s="957"/>
      <c r="M99" s="953"/>
      <c r="N99" s="954"/>
      <c r="O99" s="954"/>
      <c r="P99" s="954"/>
      <c r="Q99" s="957"/>
      <c r="R99" s="665"/>
      <c r="S99" s="665"/>
      <c r="T99" s="665"/>
      <c r="U99" s="665"/>
      <c r="V99" s="665"/>
      <c r="W99" s="665"/>
      <c r="X99" s="665"/>
      <c r="Y99" s="665"/>
      <c r="Z99" s="665"/>
      <c r="AA99" s="665"/>
      <c r="AB99" s="665"/>
      <c r="AC99" s="665"/>
      <c r="AD99" s="665"/>
      <c r="AE99" s="665"/>
      <c r="AF99" s="665"/>
      <c r="AG99" s="665"/>
      <c r="AH99" s="665"/>
      <c r="AI99" s="665"/>
      <c r="AJ99" s="665"/>
      <c r="AK99" s="665"/>
      <c r="AL99" s="665"/>
      <c r="AM99" s="665"/>
      <c r="AN99" s="665"/>
      <c r="AO99" s="665"/>
      <c r="AP99" s="665"/>
      <c r="AQ99" s="665"/>
      <c r="AR99" s="665"/>
      <c r="AS99" s="665"/>
      <c r="AT99" s="665"/>
      <c r="AU99" s="665"/>
      <c r="AV99" s="665"/>
      <c r="AW99" s="665"/>
      <c r="AX99" s="665"/>
      <c r="AY99" s="665"/>
      <c r="BA99" s="237"/>
      <c r="BB99" s="154"/>
      <c r="BC99" s="323"/>
      <c r="BD99" s="303"/>
      <c r="BE99" s="303"/>
      <c r="BF99" s="303"/>
      <c r="BG99" s="324"/>
      <c r="BH99" s="331"/>
      <c r="BI99" s="303"/>
      <c r="BJ99" s="303"/>
      <c r="BK99" s="303"/>
      <c r="BL99" s="324"/>
      <c r="BM99" s="331"/>
      <c r="BN99" s="303"/>
      <c r="BO99" s="303"/>
      <c r="BP99" s="303"/>
      <c r="BQ99" s="324"/>
    </row>
    <row r="100" s="131" customFormat="true" ht="15" customHeight="true" x14ac:dyDescent="0.2">
      <c r="A100" s="1063"/>
      <c r="B100" s="864"/>
      <c r="C100" s="953"/>
      <c r="D100" s="954"/>
      <c r="E100" s="954"/>
      <c r="F100" s="954"/>
      <c r="G100" s="955"/>
      <c r="H100" s="956"/>
      <c r="I100" s="954"/>
      <c r="J100" s="954"/>
      <c r="K100" s="954"/>
      <c r="L100" s="957"/>
      <c r="M100" s="953"/>
      <c r="N100" s="954"/>
      <c r="O100" s="954"/>
      <c r="P100" s="954"/>
      <c r="Q100" s="957"/>
      <c r="R100" s="665"/>
      <c r="S100" s="665"/>
      <c r="T100" s="665"/>
      <c r="U100" s="665"/>
      <c r="V100" s="665"/>
      <c r="W100" s="665"/>
      <c r="X100" s="665"/>
      <c r="Y100" s="665"/>
      <c r="Z100" s="665"/>
      <c r="AA100" s="665"/>
      <c r="AB100" s="665"/>
      <c r="AC100" s="665"/>
      <c r="AD100" s="665"/>
      <c r="AE100" s="665"/>
      <c r="AF100" s="665"/>
      <c r="AG100" s="665"/>
      <c r="AH100" s="665"/>
      <c r="AI100" s="665"/>
      <c r="AJ100" s="665"/>
      <c r="AK100" s="665"/>
      <c r="AL100" s="665"/>
      <c r="AM100" s="665"/>
      <c r="AN100" s="665"/>
      <c r="AO100" s="665"/>
      <c r="AP100" s="665"/>
      <c r="AQ100" s="665"/>
      <c r="AR100" s="665"/>
      <c r="AS100" s="665"/>
      <c r="AT100" s="665"/>
      <c r="AU100" s="665"/>
      <c r="AV100" s="665"/>
      <c r="AW100" s="665"/>
      <c r="AX100" s="665"/>
      <c r="AY100" s="665"/>
      <c r="BA100" s="237"/>
      <c r="BB100" s="154"/>
      <c r="BC100" s="323"/>
      <c r="BD100" s="303"/>
      <c r="BE100" s="303"/>
      <c r="BF100" s="303"/>
      <c r="BG100" s="324"/>
      <c r="BH100" s="331"/>
      <c r="BI100" s="303"/>
      <c r="BJ100" s="303"/>
      <c r="BK100" s="303"/>
      <c r="BL100" s="324"/>
      <c r="BM100" s="331"/>
      <c r="BN100" s="303"/>
      <c r="BO100" s="303"/>
      <c r="BP100" s="303"/>
      <c r="BQ100" s="324"/>
    </row>
    <row r="101" s="131" customFormat="true" ht="15" customHeight="true" x14ac:dyDescent="0.2">
      <c r="A101" s="843"/>
      <c r="B101" s="864"/>
      <c r="C101" s="953"/>
      <c r="D101" s="954"/>
      <c r="E101" s="954"/>
      <c r="F101" s="954"/>
      <c r="G101" s="955"/>
      <c r="H101" s="956"/>
      <c r="I101" s="954"/>
      <c r="J101" s="954"/>
      <c r="K101" s="954"/>
      <c r="L101" s="957"/>
      <c r="M101" s="953"/>
      <c r="N101" s="954"/>
      <c r="O101" s="954"/>
      <c r="P101" s="954"/>
      <c r="Q101" s="957"/>
      <c r="R101" s="665"/>
      <c r="S101" s="665"/>
      <c r="T101" s="665"/>
      <c r="U101" s="665"/>
      <c r="V101" s="665"/>
      <c r="W101" s="665"/>
      <c r="X101" s="665"/>
      <c r="Y101" s="665"/>
      <c r="Z101" s="665"/>
      <c r="AA101" s="665"/>
      <c r="AB101" s="665"/>
      <c r="AC101" s="665"/>
      <c r="AD101" s="665"/>
      <c r="AE101" s="665"/>
      <c r="AF101" s="665"/>
      <c r="AG101" s="665"/>
      <c r="AH101" s="665"/>
      <c r="AI101" s="665"/>
      <c r="AJ101" s="665"/>
      <c r="AK101" s="665"/>
      <c r="AL101" s="665"/>
      <c r="AM101" s="665"/>
      <c r="AN101" s="665"/>
      <c r="AO101" s="665"/>
      <c r="AP101" s="665"/>
      <c r="AQ101" s="665"/>
      <c r="AR101" s="665"/>
      <c r="AS101" s="665"/>
      <c r="AT101" s="665"/>
      <c r="AU101" s="665"/>
      <c r="AV101" s="665"/>
      <c r="AW101" s="665"/>
      <c r="AX101" s="665"/>
      <c r="AY101" s="665"/>
      <c r="BA101" s="237"/>
      <c r="BB101" s="154"/>
      <c r="BC101" s="323"/>
      <c r="BD101" s="303"/>
      <c r="BE101" s="303"/>
      <c r="BF101" s="303"/>
      <c r="BG101" s="324"/>
      <c r="BH101" s="331"/>
      <c r="BI101" s="303"/>
      <c r="BJ101" s="303"/>
      <c r="BK101" s="303"/>
      <c r="BL101" s="324"/>
      <c r="BM101" s="331"/>
      <c r="BN101" s="303"/>
      <c r="BO101" s="303"/>
      <c r="BP101" s="303"/>
      <c r="BQ101" s="324"/>
    </row>
    <row r="102" s="131" customFormat="true" ht="15" customHeight="true" x14ac:dyDescent="0.2">
      <c r="A102" s="1063"/>
      <c r="B102" s="864"/>
      <c r="C102" s="953"/>
      <c r="D102" s="954"/>
      <c r="E102" s="954"/>
      <c r="F102" s="954"/>
      <c r="G102" s="955"/>
      <c r="H102" s="956"/>
      <c r="I102" s="954"/>
      <c r="J102" s="954"/>
      <c r="K102" s="954"/>
      <c r="L102" s="957"/>
      <c r="M102" s="953"/>
      <c r="N102" s="954"/>
      <c r="O102" s="954"/>
      <c r="P102" s="954"/>
      <c r="Q102" s="957"/>
      <c r="R102" s="665"/>
      <c r="S102" s="665"/>
      <c r="T102" s="665"/>
      <c r="U102" s="665"/>
      <c r="V102" s="665"/>
      <c r="W102" s="665"/>
      <c r="X102" s="665"/>
      <c r="Y102" s="665"/>
      <c r="Z102" s="665"/>
      <c r="AA102" s="665"/>
      <c r="AB102" s="665"/>
      <c r="AC102" s="665"/>
      <c r="AD102" s="665"/>
      <c r="AE102" s="665"/>
      <c r="AF102" s="665"/>
      <c r="AG102" s="665"/>
      <c r="AH102" s="665"/>
      <c r="AI102" s="665"/>
      <c r="AJ102" s="665"/>
      <c r="AK102" s="665"/>
      <c r="AL102" s="665"/>
      <c r="AM102" s="665"/>
      <c r="AN102" s="665"/>
      <c r="AO102" s="665"/>
      <c r="AP102" s="665"/>
      <c r="AQ102" s="665"/>
      <c r="AR102" s="665"/>
      <c r="AS102" s="665"/>
      <c r="AT102" s="665"/>
      <c r="AU102" s="665"/>
      <c r="AV102" s="665"/>
      <c r="AW102" s="665"/>
      <c r="AX102" s="665"/>
      <c r="AY102" s="665"/>
      <c r="BA102" s="237"/>
      <c r="BB102" s="154"/>
      <c r="BC102" s="323"/>
      <c r="BD102" s="303"/>
      <c r="BE102" s="303"/>
      <c r="BF102" s="303"/>
      <c r="BG102" s="324"/>
      <c r="BH102" s="331"/>
      <c r="BI102" s="303"/>
      <c r="BJ102" s="303"/>
      <c r="BK102" s="303"/>
      <c r="BL102" s="324"/>
      <c r="BM102" s="331"/>
      <c r="BN102" s="303"/>
      <c r="BO102" s="303"/>
      <c r="BP102" s="303"/>
      <c r="BQ102" s="324"/>
    </row>
    <row r="103" s="131" customFormat="true" ht="15" customHeight="true" x14ac:dyDescent="0.2">
      <c r="A103" s="1063"/>
      <c r="B103" s="864"/>
      <c r="C103" s="953"/>
      <c r="D103" s="954"/>
      <c r="E103" s="954"/>
      <c r="F103" s="954"/>
      <c r="G103" s="955"/>
      <c r="H103" s="956"/>
      <c r="I103" s="954"/>
      <c r="J103" s="954"/>
      <c r="K103" s="954"/>
      <c r="L103" s="957"/>
      <c r="M103" s="953"/>
      <c r="N103" s="954"/>
      <c r="O103" s="954"/>
      <c r="P103" s="954"/>
      <c r="Q103" s="957"/>
      <c r="R103" s="665"/>
      <c r="S103" s="665"/>
      <c r="T103" s="665"/>
      <c r="U103" s="665"/>
      <c r="V103" s="665"/>
      <c r="W103" s="665"/>
      <c r="X103" s="665"/>
      <c r="Y103" s="665"/>
      <c r="Z103" s="665"/>
      <c r="AA103" s="665"/>
      <c r="AB103" s="665"/>
      <c r="AC103" s="665"/>
      <c r="AD103" s="665"/>
      <c r="AE103" s="665"/>
      <c r="AF103" s="665"/>
      <c r="AG103" s="665"/>
      <c r="AH103" s="665"/>
      <c r="AI103" s="665"/>
      <c r="AJ103" s="665"/>
      <c r="AK103" s="665"/>
      <c r="AL103" s="665"/>
      <c r="AM103" s="665"/>
      <c r="AN103" s="665"/>
      <c r="AO103" s="665"/>
      <c r="AP103" s="665"/>
      <c r="AQ103" s="665"/>
      <c r="AR103" s="665"/>
      <c r="AS103" s="665"/>
      <c r="AT103" s="665"/>
      <c r="AU103" s="665"/>
      <c r="AV103" s="665"/>
      <c r="AW103" s="665"/>
      <c r="AX103" s="665"/>
      <c r="AY103" s="665"/>
      <c r="BA103" s="237"/>
      <c r="BB103" s="154"/>
      <c r="BC103" s="323"/>
      <c r="BD103" s="303"/>
      <c r="BE103" s="303"/>
      <c r="BF103" s="303"/>
      <c r="BG103" s="324"/>
      <c r="BH103" s="331"/>
      <c r="BI103" s="303"/>
      <c r="BJ103" s="303"/>
      <c r="BK103" s="303"/>
      <c r="BL103" s="324"/>
      <c r="BM103" s="331"/>
      <c r="BN103" s="303"/>
      <c r="BO103" s="303"/>
      <c r="BP103" s="303"/>
      <c r="BQ103" s="324"/>
    </row>
    <row r="104" s="131" customFormat="true" ht="15" customHeight="true" x14ac:dyDescent="0.2">
      <c r="A104" s="1063"/>
      <c r="B104" s="864"/>
      <c r="C104" s="953"/>
      <c r="D104" s="954"/>
      <c r="E104" s="954"/>
      <c r="F104" s="954"/>
      <c r="G104" s="955"/>
      <c r="H104" s="956"/>
      <c r="I104" s="954"/>
      <c r="J104" s="954"/>
      <c r="K104" s="954"/>
      <c r="L104" s="957"/>
      <c r="M104" s="953"/>
      <c r="N104" s="954"/>
      <c r="O104" s="954"/>
      <c r="P104" s="954"/>
      <c r="Q104" s="957"/>
      <c r="R104" s="665"/>
      <c r="S104" s="665"/>
      <c r="T104" s="665"/>
      <c r="U104" s="665"/>
      <c r="V104" s="665"/>
      <c r="W104" s="665"/>
      <c r="X104" s="665"/>
      <c r="Y104" s="665"/>
      <c r="Z104" s="665"/>
      <c r="AA104" s="665"/>
      <c r="AB104" s="665"/>
      <c r="AC104" s="665"/>
      <c r="AD104" s="665"/>
      <c r="AE104" s="665"/>
      <c r="AF104" s="665"/>
      <c r="AG104" s="665"/>
      <c r="AH104" s="665"/>
      <c r="AI104" s="665"/>
      <c r="AJ104" s="665"/>
      <c r="AK104" s="665"/>
      <c r="AL104" s="665"/>
      <c r="AM104" s="665"/>
      <c r="AN104" s="665"/>
      <c r="AO104" s="665"/>
      <c r="AP104" s="665"/>
      <c r="AQ104" s="665"/>
      <c r="AR104" s="665"/>
      <c r="AS104" s="665"/>
      <c r="AT104" s="665"/>
      <c r="AU104" s="665"/>
      <c r="AV104" s="665"/>
      <c r="AW104" s="665"/>
      <c r="AX104" s="665"/>
      <c r="AY104" s="665"/>
      <c r="BA104" s="237"/>
      <c r="BB104" s="154"/>
      <c r="BC104" s="323"/>
      <c r="BD104" s="303"/>
      <c r="BE104" s="303"/>
      <c r="BF104" s="303"/>
      <c r="BG104" s="324"/>
      <c r="BH104" s="331"/>
      <c r="BI104" s="303"/>
      <c r="BJ104" s="303"/>
      <c r="BK104" s="303"/>
      <c r="BL104" s="324"/>
      <c r="BM104" s="331"/>
      <c r="BN104" s="303"/>
      <c r="BO104" s="303"/>
      <c r="BP104" s="303"/>
      <c r="BQ104" s="324"/>
    </row>
    <row r="105" s="131" customFormat="true" ht="15" customHeight="true" x14ac:dyDescent="0.2">
      <c r="A105" s="858"/>
      <c r="B105" s="865"/>
      <c r="C105" s="958"/>
      <c r="D105" s="959"/>
      <c r="E105" s="959"/>
      <c r="F105" s="959"/>
      <c r="G105" s="960"/>
      <c r="H105" s="961"/>
      <c r="I105" s="959"/>
      <c r="J105" s="959"/>
      <c r="K105" s="959"/>
      <c r="L105" s="962"/>
      <c r="M105" s="958"/>
      <c r="N105" s="959"/>
      <c r="O105" s="959"/>
      <c r="P105" s="959"/>
      <c r="Q105" s="962"/>
      <c r="R105" s="665"/>
      <c r="S105" s="665"/>
      <c r="T105" s="665"/>
      <c r="U105" s="665"/>
      <c r="V105" s="665"/>
      <c r="W105" s="665"/>
      <c r="X105" s="665"/>
      <c r="Y105" s="665"/>
      <c r="Z105" s="665"/>
      <c r="AA105" s="665"/>
      <c r="AB105" s="665"/>
      <c r="AC105" s="665"/>
      <c r="AD105" s="665"/>
      <c r="AE105" s="665"/>
      <c r="AF105" s="665"/>
      <c r="AG105" s="665"/>
      <c r="AH105" s="665"/>
      <c r="AI105" s="665"/>
      <c r="AJ105" s="665"/>
      <c r="AK105" s="665"/>
      <c r="AL105" s="665"/>
      <c r="AM105" s="665"/>
      <c r="AN105" s="665"/>
      <c r="AO105" s="665"/>
      <c r="AP105" s="665"/>
      <c r="AQ105" s="665"/>
      <c r="AR105" s="665"/>
      <c r="AS105" s="665"/>
      <c r="AT105" s="665"/>
      <c r="AU105" s="665"/>
      <c r="AV105" s="665"/>
      <c r="AW105" s="665"/>
      <c r="AX105" s="665"/>
      <c r="AY105" s="665"/>
      <c r="BA105" s="237"/>
      <c r="BB105" s="154"/>
      <c r="BC105" s="325"/>
      <c r="BD105" s="326"/>
      <c r="BE105" s="326"/>
      <c r="BF105" s="326"/>
      <c r="BG105" s="327"/>
      <c r="BH105" s="332"/>
      <c r="BI105" s="326"/>
      <c r="BJ105" s="326"/>
      <c r="BK105" s="326"/>
      <c r="BL105" s="327"/>
      <c r="BM105" s="332"/>
      <c r="BN105" s="326"/>
      <c r="BO105" s="326"/>
      <c r="BP105" s="326"/>
      <c r="BQ105" s="327"/>
    </row>
    <row r="106" s="131" customFormat="true" ht="250.15" customHeight="true" x14ac:dyDescent="0.2">
      <c r="A106" s="399"/>
      <c r="B106" s="716"/>
      <c r="C106" s="717"/>
      <c r="D106" s="717"/>
      <c r="E106" s="717"/>
      <c r="F106" s="717"/>
      <c r="G106" s="717"/>
      <c r="H106" s="717"/>
      <c r="I106" s="717"/>
      <c r="J106" s="717"/>
      <c r="K106" s="717"/>
      <c r="L106" s="717"/>
      <c r="M106" s="717"/>
      <c r="N106" s="717"/>
      <c r="O106" s="717"/>
      <c r="P106" s="717"/>
      <c r="Q106" s="717"/>
      <c r="R106" s="216"/>
      <c r="S106" s="216"/>
      <c r="T106" s="216"/>
      <c r="U106" s="216"/>
      <c r="V106" s="216"/>
      <c r="W106" s="216"/>
      <c r="X106" s="216"/>
      <c r="Y106" s="216"/>
      <c r="Z106" s="216"/>
      <c r="AA106" s="216"/>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BA106" s="299"/>
      <c r="BB106" s="300"/>
      <c r="BC106" s="300"/>
      <c r="BD106" s="300"/>
      <c r="BE106" s="300"/>
      <c r="BF106" s="300"/>
      <c r="BG106" s="300"/>
      <c r="BH106" s="300"/>
      <c r="BI106" s="300"/>
      <c r="BJ106" s="300"/>
      <c r="BK106" s="300"/>
      <c r="BL106" s="300"/>
      <c r="BM106" s="300"/>
      <c r="BN106" s="300"/>
      <c r="BO106" s="300"/>
      <c r="BP106" s="300"/>
      <c r="BQ106" s="300"/>
    </row>
    <row r="107" s="111" customFormat="true" ht="18" customHeight="true" x14ac:dyDescent="0.2">
      <c r="A107" s="399"/>
      <c r="B107" s="112"/>
      <c r="C107" s="278"/>
      <c r="D107" s="278"/>
      <c r="E107" s="278"/>
      <c r="F107" s="278"/>
      <c r="G107" s="278"/>
      <c r="H107" s="278"/>
      <c r="I107" s="278"/>
      <c r="J107" s="278"/>
      <c r="K107" s="278"/>
      <c r="L107" s="278"/>
      <c r="M107" s="278"/>
      <c r="N107" s="278"/>
      <c r="O107" s="278"/>
      <c r="P107" s="278"/>
      <c r="Q107" s="278"/>
      <c r="R107" s="211"/>
      <c r="S107" s="211"/>
      <c r="T107" s="211"/>
      <c r="U107" s="211"/>
      <c r="V107" s="211"/>
      <c r="W107" s="211"/>
      <c r="X107" s="211"/>
      <c r="Y107" s="211"/>
      <c r="Z107" s="211"/>
      <c r="AA107" s="211"/>
      <c r="AB107" s="211"/>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BB107" s="134"/>
    </row>
    <row r="108" s="111" customFormat="true" ht="22.5" customHeight="true" x14ac:dyDescent="0.35">
      <c r="A108" s="2387" t="str">
        <f>A1026</f>
        <v>Mauritania</v>
      </c>
      <c r="B108" s="2388"/>
      <c r="C108" s="113"/>
      <c r="D108" s="113"/>
      <c r="E108" s="113"/>
      <c r="F108" s="113"/>
      <c r="G108" s="113"/>
      <c r="H108" s="113"/>
      <c r="I108" s="113"/>
      <c r="J108" s="113"/>
      <c r="K108" s="113"/>
      <c r="L108" s="113"/>
      <c r="M108" s="113"/>
      <c r="N108" s="113"/>
      <c r="O108" s="113"/>
      <c r="P108" s="113"/>
      <c r="Q108" s="113"/>
      <c r="R108" s="211"/>
      <c r="S108" s="211"/>
      <c r="T108" s="211"/>
      <c r="U108" s="211"/>
      <c r="V108" s="211"/>
      <c r="W108" s="211"/>
      <c r="X108" s="211"/>
      <c r="Y108" s="211"/>
      <c r="Z108" s="211"/>
      <c r="AA108" s="211"/>
      <c r="AB108" s="211"/>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BB108" s="134"/>
    </row>
    <row r="109" s="111" customFormat="true" ht="22.5" customHeight="true" x14ac:dyDescent="0.35">
      <c r="A109" s="138" t="str">
        <f>A1034</f>
        <v>2003</v>
      </c>
      <c r="B109" s="139"/>
      <c r="C109" s="113"/>
      <c r="D109" s="113"/>
      <c r="E109" s="113"/>
      <c r="F109" s="113"/>
      <c r="G109" s="113"/>
      <c r="H109" s="113"/>
      <c r="I109" s="113"/>
      <c r="J109" s="113"/>
      <c r="K109" s="113"/>
      <c r="L109" s="113"/>
      <c r="M109" s="113"/>
      <c r="N109" s="113"/>
      <c r="O109" s="113"/>
      <c r="P109" s="113"/>
      <c r="Q109" s="113"/>
      <c r="R109" s="211"/>
      <c r="S109" s="211"/>
      <c r="T109" s="211"/>
      <c r="U109" s="211"/>
      <c r="V109" s="211"/>
      <c r="W109" s="211"/>
      <c r="X109" s="211"/>
      <c r="Y109" s="211"/>
      <c r="Z109" s="211"/>
      <c r="AA109" s="211"/>
      <c r="AB109" s="211"/>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BB109" s="134"/>
    </row>
    <row r="110" s="111" customFormat="true" ht="22.5" customHeight="true" x14ac:dyDescent="0.35">
      <c r="A110" s="140" t="s">
        <v>97</v>
      </c>
      <c r="B110" s="141"/>
      <c r="C110" s="113"/>
      <c r="D110" s="113"/>
      <c r="E110" s="113"/>
      <c r="F110" s="113"/>
      <c r="G110" s="113"/>
      <c r="H110" s="113"/>
      <c r="I110" s="113"/>
      <c r="J110" s="113"/>
      <c r="K110" s="113"/>
      <c r="L110" s="113"/>
      <c r="M110" s="113"/>
      <c r="N110" s="113"/>
      <c r="O110" s="113"/>
      <c r="P110" s="113"/>
      <c r="Q110" s="113"/>
      <c r="R110" s="211"/>
      <c r="S110" s="211"/>
      <c r="T110" s="211"/>
      <c r="U110" s="211"/>
      <c r="V110" s="211"/>
      <c r="W110" s="211"/>
      <c r="X110" s="211"/>
      <c r="Y110" s="211"/>
      <c r="Z110" s="211"/>
      <c r="AA110" s="211"/>
      <c r="AB110" s="211"/>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BB110" s="134"/>
    </row>
    <row r="111" s="111" customFormat="true" ht="20.1" customHeight="true" x14ac:dyDescent="0.35">
      <c r="A111" s="142" t="s">
        <v>95</v>
      </c>
      <c r="B111" s="139"/>
      <c r="C111" s="113"/>
      <c r="D111" s="113"/>
      <c r="E111" s="113"/>
      <c r="F111" s="113"/>
      <c r="G111" s="113"/>
      <c r="H111" s="113"/>
      <c r="I111" s="113"/>
      <c r="J111" s="113"/>
      <c r="K111" s="113"/>
      <c r="L111" s="113"/>
      <c r="M111" s="113"/>
      <c r="N111" s="113"/>
      <c r="O111" s="113"/>
      <c r="P111" s="113"/>
      <c r="Q111" s="113"/>
      <c r="R111" s="211"/>
      <c r="S111" s="211"/>
      <c r="T111" s="211"/>
      <c r="U111" s="211"/>
      <c r="V111" s="211"/>
      <c r="W111" s="211"/>
      <c r="X111" s="211"/>
      <c r="Y111" s="211"/>
      <c r="Z111" s="211"/>
      <c r="AA111" s="211"/>
      <c r="AB111" s="211"/>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BB111" s="134"/>
    </row>
    <row r="112" s="111" customFormat="true" ht="15" customHeight="true" x14ac:dyDescent="0.2">
      <c r="A112" s="395" t="s">
        <v>96</v>
      </c>
      <c r="B112" s="222"/>
      <c r="C112" s="113"/>
      <c r="D112" s="113"/>
      <c r="E112" s="113"/>
      <c r="F112" s="113"/>
      <c r="G112" s="113"/>
      <c r="H112" s="113"/>
      <c r="I112" s="113"/>
      <c r="J112" s="113"/>
      <c r="K112" s="113"/>
      <c r="L112" s="113"/>
      <c r="M112" s="113"/>
      <c r="N112" s="113"/>
      <c r="O112" s="113"/>
      <c r="P112" s="113"/>
      <c r="Q112" s="113"/>
      <c r="R112" s="211"/>
      <c r="S112" s="211"/>
      <c r="T112" s="211"/>
      <c r="U112" s="211"/>
      <c r="V112" s="211"/>
      <c r="W112" s="211"/>
      <c r="X112" s="211"/>
      <c r="Y112" s="211"/>
      <c r="Z112" s="211"/>
      <c r="AA112" s="211"/>
      <c r="AB112" s="211"/>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BB112" s="134"/>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211"/>
      <c r="S113" s="211"/>
      <c r="T113" s="211"/>
      <c r="U113" s="211"/>
      <c r="V113" s="211"/>
      <c r="W113" s="211"/>
      <c r="X113" s="211"/>
      <c r="Y113" s="211"/>
      <c r="Z113" s="211"/>
      <c r="AA113" s="211"/>
      <c r="AB113" s="211"/>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BB113" s="134"/>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211"/>
      <c r="S114" s="211"/>
      <c r="T114" s="211"/>
      <c r="U114" s="211"/>
      <c r="V114" s="211"/>
      <c r="W114" s="211"/>
      <c r="X114" s="211"/>
      <c r="Y114" s="211"/>
      <c r="Z114" s="211"/>
      <c r="AA114" s="211"/>
      <c r="AB114" s="211"/>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BB114" s="134"/>
    </row>
    <row r="115" s="111" customFormat="true" ht="15" customHeight="true" x14ac:dyDescent="0.2">
      <c r="A115" s="144" t="s">
        <v>132</v>
      </c>
      <c r="B115" s="221" t="str">
        <f>A1025</f>
        <v>WHS03</v>
      </c>
      <c r="C115" s="113"/>
      <c r="D115" s="113"/>
      <c r="E115" s="113"/>
      <c r="F115" s="113"/>
      <c r="G115" s="113"/>
      <c r="H115" s="113"/>
      <c r="I115" s="113"/>
      <c r="J115" s="113"/>
      <c r="K115" s="113"/>
      <c r="L115" s="113"/>
      <c r="M115" s="113"/>
      <c r="N115" s="113"/>
      <c r="O115" s="113"/>
      <c r="P115" s="113"/>
      <c r="Q115" s="113"/>
      <c r="R115" s="211"/>
      <c r="S115" s="211"/>
      <c r="T115" s="211"/>
      <c r="U115" s="211"/>
      <c r="V115" s="211"/>
      <c r="W115" s="211"/>
      <c r="X115" s="211"/>
      <c r="Y115" s="211"/>
      <c r="Z115" s="211"/>
      <c r="AA115" s="211"/>
      <c r="AB115" s="211"/>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BB115" s="134"/>
    </row>
    <row r="116" s="111" customFormat="true" ht="15" customHeight="true" x14ac:dyDescent="0.2">
      <c r="A116" s="710" t="s">
        <v>157</v>
      </c>
      <c r="B116" s="711" t="s">
        <v>146</v>
      </c>
      <c r="C116" s="113"/>
      <c r="D116" s="113"/>
      <c r="E116" s="113"/>
      <c r="F116" s="113"/>
      <c r="G116" s="113"/>
      <c r="H116" s="113"/>
      <c r="I116" s="113"/>
      <c r="J116" s="113"/>
      <c r="K116" s="113"/>
      <c r="L116" s="113"/>
      <c r="M116" s="113"/>
      <c r="N116" s="113"/>
      <c r="O116" s="113"/>
      <c r="P116" s="113"/>
      <c r="Q116" s="113"/>
      <c r="R116" s="211"/>
      <c r="S116" s="211"/>
      <c r="T116" s="211"/>
      <c r="U116" s="211"/>
      <c r="V116" s="211"/>
      <c r="W116" s="211"/>
      <c r="X116" s="211"/>
      <c r="Y116" s="211"/>
      <c r="Z116" s="211"/>
      <c r="AA116" s="211"/>
      <c r="AB116" s="211"/>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BB116" s="134"/>
    </row>
    <row r="117" s="111" customFormat="true" ht="15" customHeight="true" x14ac:dyDescent="0.2">
      <c r="A117" s="710" t="str">
        <f>B1029</f>
        <v/>
      </c>
      <c r="B117" s="712"/>
      <c r="C117" s="113"/>
      <c r="D117" s="113"/>
      <c r="E117" s="113"/>
      <c r="F117" s="113"/>
      <c r="G117" s="113"/>
      <c r="H117" s="113"/>
      <c r="I117" s="113"/>
      <c r="J117" s="113"/>
      <c r="K117" s="113"/>
      <c r="L117" s="113"/>
      <c r="M117" s="113"/>
      <c r="N117" s="113"/>
      <c r="O117" s="113"/>
      <c r="P117" s="113"/>
      <c r="Q117" s="113"/>
      <c r="R117" s="211"/>
      <c r="S117" s="211"/>
      <c r="T117" s="211"/>
      <c r="U117" s="211"/>
      <c r="V117" s="211"/>
      <c r="W117" s="211"/>
      <c r="X117" s="211"/>
      <c r="Y117" s="211"/>
      <c r="Z117" s="211"/>
      <c r="AA117" s="211"/>
      <c r="AB117" s="211"/>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BB117" s="134"/>
    </row>
    <row r="118" s="111" customFormat="true" ht="21" customHeight="true" x14ac:dyDescent="0.2">
      <c r="A118" s="713"/>
      <c r="B118" s="711"/>
      <c r="C118" s="113"/>
      <c r="D118" s="113"/>
      <c r="E118" s="113"/>
      <c r="F118" s="113"/>
      <c r="G118" s="113"/>
      <c r="H118" s="113"/>
      <c r="I118" s="113"/>
      <c r="J118" s="113"/>
      <c r="K118" s="113"/>
      <c r="L118" s="113"/>
      <c r="M118" s="113"/>
      <c r="N118" s="113"/>
      <c r="O118" s="113"/>
      <c r="P118" s="113"/>
      <c r="Q118" s="113"/>
      <c r="R118" s="211"/>
      <c r="S118" s="211"/>
      <c r="T118" s="211"/>
      <c r="U118" s="211"/>
      <c r="V118" s="211"/>
      <c r="W118" s="211"/>
      <c r="X118" s="211"/>
      <c r="Y118" s="211"/>
      <c r="Z118" s="211"/>
      <c r="AA118" s="211"/>
      <c r="AB118" s="211"/>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BB118" s="134"/>
    </row>
    <row r="119" s="111" customFormat="true" ht="15" customHeight="true" x14ac:dyDescent="0.2">
      <c r="A119" s="714"/>
      <c r="B119" s="715"/>
      <c r="C119" s="113"/>
      <c r="D119" s="113"/>
      <c r="E119" s="113"/>
      <c r="F119" s="113"/>
      <c r="G119" s="113"/>
      <c r="H119" s="113"/>
      <c r="I119" s="113"/>
      <c r="J119" s="113"/>
      <c r="K119" s="113"/>
      <c r="L119" s="113"/>
      <c r="M119" s="113"/>
      <c r="N119" s="113"/>
      <c r="O119" s="113"/>
      <c r="P119" s="113"/>
      <c r="Q119" s="113"/>
      <c r="R119" s="211"/>
      <c r="S119" s="211"/>
      <c r="T119" s="211"/>
      <c r="U119" s="211"/>
      <c r="V119" s="211"/>
      <c r="W119" s="211"/>
      <c r="X119" s="211"/>
      <c r="Y119" s="211"/>
      <c r="Z119" s="211"/>
      <c r="AA119" s="211"/>
      <c r="AB119" s="211"/>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BB119" s="134"/>
    </row>
    <row r="120" s="135" customFormat="true" ht="15" customHeight="true" x14ac:dyDescent="0.2">
      <c r="A120" s="116" t="s">
        <v>97</v>
      </c>
      <c r="B120" s="207"/>
      <c r="C120" s="2425" t="s">
        <v>113</v>
      </c>
      <c r="D120" s="2426"/>
      <c r="E120" s="2426"/>
      <c r="F120" s="2426"/>
      <c r="G120" s="2427"/>
      <c r="H120" s="2428" t="s">
        <v>38</v>
      </c>
      <c r="I120" s="2429"/>
      <c r="J120" s="2429"/>
      <c r="K120" s="2429"/>
      <c r="L120" s="2430"/>
      <c r="M120" s="2431" t="s">
        <v>37</v>
      </c>
      <c r="N120" s="2432"/>
      <c r="O120" s="2432"/>
      <c r="P120" s="2432"/>
      <c r="Q120" s="2433"/>
      <c r="R120" s="312"/>
      <c r="S120" s="312"/>
      <c r="T120" s="312"/>
      <c r="U120" s="312"/>
      <c r="V120" s="312"/>
      <c r="W120" s="312"/>
      <c r="X120" s="312"/>
      <c r="Y120" s="312"/>
      <c r="Z120" s="312"/>
      <c r="AA120" s="312"/>
      <c r="AB120" s="312"/>
      <c r="AC120" s="312"/>
      <c r="AD120" s="312"/>
      <c r="AE120" s="312"/>
      <c r="AF120" s="312"/>
      <c r="AG120" s="312"/>
      <c r="AH120" s="312"/>
      <c r="AI120" s="312"/>
      <c r="AJ120" s="312"/>
      <c r="AK120" s="312"/>
      <c r="AL120" s="312"/>
      <c r="AM120" s="312"/>
      <c r="AN120" s="312"/>
      <c r="AO120" s="312"/>
      <c r="AP120" s="312"/>
      <c r="AQ120" s="312"/>
      <c r="AR120" s="312"/>
      <c r="AS120" s="312"/>
      <c r="AT120" s="312"/>
      <c r="AU120" s="312"/>
      <c r="AV120" s="312"/>
      <c r="AW120" s="312"/>
      <c r="AX120" s="312"/>
      <c r="AY120" s="312"/>
      <c r="BA120" s="217" t="s">
        <v>127</v>
      </c>
      <c r="BB120" s="116" t="s">
        <v>97</v>
      </c>
      <c r="BC120" s="2482" t="s">
        <v>113</v>
      </c>
      <c r="BD120" s="2483"/>
      <c r="BE120" s="2483"/>
      <c r="BF120" s="2483"/>
      <c r="BG120" s="2484"/>
      <c r="BH120" s="2485" t="s">
        <v>38</v>
      </c>
      <c r="BI120" s="2483"/>
      <c r="BJ120" s="2483"/>
      <c r="BK120" s="2483"/>
      <c r="BL120" s="2484"/>
      <c r="BM120" s="2485" t="s">
        <v>37</v>
      </c>
      <c r="BN120" s="2483"/>
      <c r="BO120" s="2483"/>
      <c r="BP120" s="2483"/>
      <c r="BQ120" s="2486"/>
    </row>
    <row r="121" s="135" customFormat="true" ht="12.75" x14ac:dyDescent="0.2">
      <c r="A121" s="187" t="s">
        <v>86</v>
      </c>
      <c r="B121" s="245"/>
      <c r="C121" s="279" t="s">
        <v>0</v>
      </c>
      <c r="D121" s="280" t="s">
        <v>1</v>
      </c>
      <c r="E121" s="280" t="s">
        <v>2</v>
      </c>
      <c r="F121" s="280" t="s">
        <v>3</v>
      </c>
      <c r="G121" s="281" t="s">
        <v>4</v>
      </c>
      <c r="H121" s="822" t="s">
        <v>0</v>
      </c>
      <c r="I121" s="770" t="s">
        <v>1</v>
      </c>
      <c r="J121" s="770" t="s">
        <v>2</v>
      </c>
      <c r="K121" s="770" t="s">
        <v>3</v>
      </c>
      <c r="L121" s="771" t="s">
        <v>4</v>
      </c>
      <c r="M121" s="809" t="s">
        <v>0</v>
      </c>
      <c r="N121" s="770" t="s">
        <v>1</v>
      </c>
      <c r="O121" s="770" t="s">
        <v>2</v>
      </c>
      <c r="P121" s="770" t="s">
        <v>3</v>
      </c>
      <c r="Q121" s="772" t="s">
        <v>4</v>
      </c>
      <c r="R121" s="312"/>
      <c r="S121" s="312"/>
      <c r="T121" s="312"/>
      <c r="U121" s="312"/>
      <c r="V121" s="312"/>
      <c r="W121" s="312"/>
      <c r="X121" s="312"/>
      <c r="Y121" s="312"/>
      <c r="Z121" s="312"/>
      <c r="AA121" s="312"/>
      <c r="AB121" s="312"/>
      <c r="AC121" s="312"/>
      <c r="AD121" s="312"/>
      <c r="AE121" s="312"/>
      <c r="AF121" s="312"/>
      <c r="AG121" s="312"/>
      <c r="AH121" s="312"/>
      <c r="AI121" s="312"/>
      <c r="AJ121" s="312"/>
      <c r="AK121" s="312"/>
      <c r="AL121" s="312"/>
      <c r="AM121" s="312"/>
      <c r="AN121" s="312"/>
      <c r="AO121" s="312"/>
      <c r="AP121" s="312"/>
      <c r="AQ121" s="312"/>
      <c r="AR121" s="312"/>
      <c r="AS121" s="312"/>
      <c r="AT121" s="312"/>
      <c r="AU121" s="312"/>
      <c r="AV121" s="312"/>
      <c r="AW121" s="312"/>
      <c r="AX121" s="312"/>
      <c r="AY121" s="312"/>
      <c r="BA121" s="198" t="s">
        <v>115</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row>
    <row r="122" s="135" customFormat="true" ht="15" customHeight="true" x14ac:dyDescent="0.2">
      <c r="A122" s="2434" t="s">
        <v>18</v>
      </c>
      <c r="B122" s="1073" t="s">
        <v>14</v>
      </c>
      <c r="C122" s="966">
        <f>C153+C154+(C155+C156+C157)*MICS07!C130/100</f>
        <v>6.1124623056740628</v>
      </c>
      <c r="D122" s="967">
        <f>D153+D154+(D155+D156+D157)*MICS07!D130/100</f>
        <v>9.4376285951770189</v>
      </c>
      <c r="E122" s="967">
        <f>E153+E154+(E155+E156+E157)*MICS07!E130/100</f>
        <v>29.225998803202071</v>
      </c>
      <c r="F122" s="967">
        <f>F153+F154+(F155+F156+F157)*MICS07!F130/100</f>
        <v>66.503162368759632</v>
      </c>
      <c r="G122" s="968">
        <f>G153+G154+(G155+G156+G157)*MICS07!G130/100</f>
        <v>93.242345689574663</v>
      </c>
      <c r="H122" s="969">
        <f>H153+H154+(H155+H156+H157)*MICS07!H130/100</f>
        <v>28.93099289090107</v>
      </c>
      <c r="I122" s="967">
        <f>I153+I154+(I155+I156+I157)*MICS07!I130/100</f>
        <v>64.986774586825049</v>
      </c>
      <c r="J122" s="967">
        <f>J153+J154+(J155+J156+J157)*MICS07!J130/100</f>
        <v>80.549998245083088</v>
      </c>
      <c r="K122" s="967">
        <f>K153+K154+(K155+K156+K157)*MICS07!K130/100</f>
        <v>90.002796500050763</v>
      </c>
      <c r="L122" s="970">
        <f>L153+L154+(L155+L156+L157)*MICS07!L130/100</f>
        <v>97.47108305066331</v>
      </c>
      <c r="M122" s="966">
        <f>M153+M154+(M155+M156+M157)*MICS07!M130/100</f>
        <v>4.7389191896178158</v>
      </c>
      <c r="N122" s="967">
        <f>N153+N154+(N155+N156+N157)*MICS07!N130/100</f>
        <v>6.5556325967325932</v>
      </c>
      <c r="O122" s="967">
        <f>O153+O154+(O155+O156+O157)*MICS07!O130/100</f>
        <v>8.331018104001874</v>
      </c>
      <c r="P122" s="967">
        <f>P153+P154+(P155+P156+P157)*MICS07!P130/100</f>
        <v>18.505889525476348</v>
      </c>
      <c r="Q122" s="970">
        <f>Q153+Q154+(Q155+Q156+Q157)*MICS07!Q130/100</f>
        <v>38.892506127525969</v>
      </c>
      <c r="R122" s="312"/>
      <c r="S122" s="312"/>
      <c r="T122" s="312"/>
      <c r="U122" s="312"/>
      <c r="V122" s="312"/>
      <c r="W122" s="312"/>
      <c r="X122" s="312"/>
      <c r="Y122" s="312"/>
      <c r="Z122" s="312"/>
      <c r="AA122" s="312"/>
      <c r="AB122" s="312"/>
      <c r="AC122" s="312"/>
      <c r="AD122" s="312"/>
      <c r="AE122" s="312"/>
      <c r="AF122" s="312"/>
      <c r="AG122" s="312"/>
      <c r="AH122" s="312"/>
      <c r="AI122" s="312"/>
      <c r="AJ122" s="312"/>
      <c r="AK122" s="312"/>
      <c r="AL122" s="312"/>
      <c r="AM122" s="312"/>
      <c r="AN122" s="312"/>
      <c r="AO122" s="312"/>
      <c r="AP122" s="312"/>
      <c r="AQ122" s="312"/>
      <c r="AR122" s="312"/>
      <c r="AS122" s="312"/>
      <c r="AT122" s="312"/>
      <c r="AU122" s="312"/>
      <c r="AV122" s="312"/>
      <c r="AW122" s="312"/>
      <c r="AX122" s="312"/>
      <c r="AY122" s="312"/>
      <c r="BA122" s="2487" t="s">
        <v>18</v>
      </c>
      <c r="BB122" s="155" t="s">
        <v>14</v>
      </c>
      <c r="BC122" s="368">
        <v>9007.2424468994141</v>
      </c>
      <c r="BD122" s="372">
        <v>14162.312240600586</v>
      </c>
      <c r="BE122" s="372">
        <v>31644.288948059082</v>
      </c>
      <c r="BF122" s="372">
        <v>48681.673965454102</v>
      </c>
      <c r="BG122" s="376">
        <v>65276.88903427124</v>
      </c>
      <c r="BH122" s="380">
        <v>11838.326747894287</v>
      </c>
      <c r="BI122" s="372">
        <v>22195.057334899902</v>
      </c>
      <c r="BJ122" s="372">
        <v>25890.17805480957</v>
      </c>
      <c r="BK122" s="372">
        <v>28971.785415649414</v>
      </c>
      <c r="BL122" s="376">
        <v>30817.157039642334</v>
      </c>
      <c r="BM122" s="380">
        <v>3800.6018142700195</v>
      </c>
      <c r="BN122" s="372">
        <v>4924.4480743408203</v>
      </c>
      <c r="BO122" s="372">
        <v>7517.898136138916</v>
      </c>
      <c r="BP122" s="372">
        <v>13111.884365081787</v>
      </c>
      <c r="BQ122" s="376">
        <v>19705.069652557373</v>
      </c>
    </row>
    <row r="123" s="135" customFormat="true" ht="15" customHeight="true" x14ac:dyDescent="0.2">
      <c r="A123" s="2415"/>
      <c r="B123" s="1074" t="s">
        <v>51</v>
      </c>
      <c r="C123" s="971">
        <f>100-C122</f>
        <v>93.887537694325943</v>
      </c>
      <c r="D123" s="972">
        <f t="shared" ref="D123:Q123" si="5">100-D122</f>
        <v>90.562371404822983</v>
      </c>
      <c r="E123" s="972">
        <f t="shared" si="5"/>
        <v>70.774001196797926</v>
      </c>
      <c r="F123" s="972">
        <f t="shared" si="5"/>
        <v>33.496837631240368</v>
      </c>
      <c r="G123" s="973">
        <f t="shared" si="5"/>
        <v>6.7576543104253375</v>
      </c>
      <c r="H123" s="974">
        <f t="shared" si="5"/>
        <v>71.069007109098933</v>
      </c>
      <c r="I123" s="972">
        <f t="shared" si="5"/>
        <v>35.013225413174951</v>
      </c>
      <c r="J123" s="972">
        <f t="shared" si="5"/>
        <v>19.450001754916912</v>
      </c>
      <c r="K123" s="972">
        <f t="shared" si="5"/>
        <v>9.9972034999492365</v>
      </c>
      <c r="L123" s="975">
        <f t="shared" si="5"/>
        <v>2.5289169493366899</v>
      </c>
      <c r="M123" s="971">
        <f t="shared" si="5"/>
        <v>95.261080810382182</v>
      </c>
      <c r="N123" s="972">
        <f t="shared" si="5"/>
        <v>93.444367403267407</v>
      </c>
      <c r="O123" s="972">
        <f t="shared" si="5"/>
        <v>91.66898189599813</v>
      </c>
      <c r="P123" s="972">
        <f t="shared" si="5"/>
        <v>81.494110474523652</v>
      </c>
      <c r="Q123" s="975">
        <f t="shared" si="5"/>
        <v>61.107493872474031</v>
      </c>
      <c r="R123" s="312"/>
      <c r="S123" s="312"/>
      <c r="T123" s="312"/>
      <c r="U123" s="312"/>
      <c r="V123" s="312"/>
      <c r="W123" s="312"/>
      <c r="X123" s="312"/>
      <c r="Y123" s="312"/>
      <c r="Z123" s="312"/>
      <c r="AA123" s="312"/>
      <c r="AB123" s="312"/>
      <c r="AC123" s="312"/>
      <c r="AD123" s="312"/>
      <c r="AE123" s="312"/>
      <c r="AF123" s="312"/>
      <c r="AG123" s="312"/>
      <c r="AH123" s="312"/>
      <c r="AI123" s="312"/>
      <c r="AJ123" s="312"/>
      <c r="AK123" s="312"/>
      <c r="AL123" s="312"/>
      <c r="AM123" s="312"/>
      <c r="AN123" s="312"/>
      <c r="AO123" s="312"/>
      <c r="AP123" s="312"/>
      <c r="AQ123" s="312"/>
      <c r="AR123" s="312"/>
      <c r="AS123" s="312"/>
      <c r="AT123" s="312"/>
      <c r="AU123" s="312"/>
      <c r="AV123" s="312"/>
      <c r="AW123" s="312"/>
      <c r="AX123" s="312"/>
      <c r="AY123" s="312"/>
      <c r="BA123" s="2488"/>
      <c r="BB123" s="156" t="s">
        <v>51</v>
      </c>
      <c r="BC123" s="369">
        <v>62833.388069152832</v>
      </c>
      <c r="BD123" s="373">
        <v>57595.30396270752</v>
      </c>
      <c r="BE123" s="373">
        <v>40224.146324157715</v>
      </c>
      <c r="BF123" s="373">
        <v>23090.065505981445</v>
      </c>
      <c r="BG123" s="377">
        <v>6586.6944885253906</v>
      </c>
      <c r="BH123" s="381">
        <v>20472.928985595703</v>
      </c>
      <c r="BI123" s="373">
        <v>10194.199668884277</v>
      </c>
      <c r="BJ123" s="373">
        <v>6373.7583389282227</v>
      </c>
      <c r="BK123" s="373">
        <v>3306.2934951782227</v>
      </c>
      <c r="BL123" s="377">
        <v>1549.3810348510742</v>
      </c>
      <c r="BM123" s="381">
        <v>35676.030559539795</v>
      </c>
      <c r="BN123" s="373">
        <v>34648.126132965088</v>
      </c>
      <c r="BO123" s="373">
        <v>31897.215320587158</v>
      </c>
      <c r="BP123" s="373">
        <v>26460.021713256836</v>
      </c>
      <c r="BQ123" s="377">
        <v>19751.643100738525</v>
      </c>
    </row>
    <row r="124" s="135" customFormat="true" ht="15" customHeight="true" x14ac:dyDescent="0.2">
      <c r="A124" s="2415" t="s">
        <v>50</v>
      </c>
      <c r="B124" s="1074" t="s">
        <v>15</v>
      </c>
      <c r="C124" s="976">
        <f>C122*C129/100</f>
        <v>3.6591992115695873</v>
      </c>
      <c r="D124" s="977">
        <f>D122*D129/100</f>
        <v>5.5866211674264044</v>
      </c>
      <c r="E124" s="977">
        <f t="shared" ref="E124:Q124" si="6">E122*E129/100</f>
        <v>16.185436559312237</v>
      </c>
      <c r="F124" s="977">
        <f t="shared" si="6"/>
        <v>47.556290788824207</v>
      </c>
      <c r="G124" s="978">
        <f t="shared" si="6"/>
        <v>77.614130858982449</v>
      </c>
      <c r="H124" s="979">
        <f t="shared" si="6"/>
        <v>16.263410324137848</v>
      </c>
      <c r="I124" s="977">
        <f t="shared" si="6"/>
        <v>44.893192035042624</v>
      </c>
      <c r="J124" s="977">
        <f t="shared" si="6"/>
        <v>59.158243689721985</v>
      </c>
      <c r="K124" s="977">
        <f t="shared" si="6"/>
        <v>72.820736504380079</v>
      </c>
      <c r="L124" s="980">
        <f t="shared" si="6"/>
        <v>87.308639887415595</v>
      </c>
      <c r="M124" s="976">
        <f t="shared" si="6"/>
        <v>3.0930933813113075</v>
      </c>
      <c r="N124" s="977">
        <f t="shared" si="6"/>
        <v>4.2359888620333734</v>
      </c>
      <c r="O124" s="977">
        <f t="shared" si="6"/>
        <v>4.491860749593938</v>
      </c>
      <c r="P124" s="977">
        <f t="shared" si="6"/>
        <v>10.544559802290573</v>
      </c>
      <c r="Q124" s="980">
        <f t="shared" si="6"/>
        <v>22.245430662219654</v>
      </c>
      <c r="R124" s="312"/>
      <c r="S124" s="312"/>
      <c r="T124" s="312"/>
      <c r="U124" s="312"/>
      <c r="V124" s="312"/>
      <c r="W124" s="312"/>
      <c r="X124" s="312"/>
      <c r="Y124" s="312"/>
      <c r="Z124" s="312"/>
      <c r="AA124" s="312"/>
      <c r="AB124" s="312"/>
      <c r="AC124" s="312"/>
      <c r="AD124" s="312"/>
      <c r="AE124" s="312"/>
      <c r="AF124" s="312"/>
      <c r="AG124" s="312"/>
      <c r="AH124" s="312"/>
      <c r="AI124" s="312"/>
      <c r="AJ124" s="312"/>
      <c r="AK124" s="312"/>
      <c r="AL124" s="312"/>
      <c r="AM124" s="312"/>
      <c r="AN124" s="312"/>
      <c r="AO124" s="312"/>
      <c r="AP124" s="312"/>
      <c r="AQ124" s="312"/>
      <c r="AR124" s="312"/>
      <c r="AS124" s="312"/>
      <c r="AT124" s="312"/>
      <c r="AU124" s="312"/>
      <c r="AV124" s="312"/>
      <c r="AW124" s="312"/>
      <c r="AX124" s="312"/>
      <c r="AY124" s="312"/>
      <c r="BA124" s="2488" t="s">
        <v>50</v>
      </c>
      <c r="BB124" s="156" t="s">
        <v>15</v>
      </c>
      <c r="BC124" s="369">
        <v>4077.8361740112305</v>
      </c>
      <c r="BD124" s="373">
        <v>6638.5722846984863</v>
      </c>
      <c r="BE124" s="373">
        <v>16380.116222381592</v>
      </c>
      <c r="BF124" s="373">
        <v>32595.126110076904</v>
      </c>
      <c r="BG124" s="377">
        <v>51797.799060821533</v>
      </c>
      <c r="BH124" s="381">
        <v>6276.4201698303223</v>
      </c>
      <c r="BI124" s="373">
        <v>13912.613346099854</v>
      </c>
      <c r="BJ124" s="373">
        <v>18083.993576049805</v>
      </c>
      <c r="BK124" s="373">
        <v>21789.999217987061</v>
      </c>
      <c r="BL124" s="377">
        <v>26799.14119720459</v>
      </c>
      <c r="BM124" s="381">
        <v>1857.3838691711426</v>
      </c>
      <c r="BN124" s="373">
        <v>2425.2634506225586</v>
      </c>
      <c r="BO124" s="373">
        <v>3145.5832595825195</v>
      </c>
      <c r="BP124" s="373">
        <v>5871.9327011108398</v>
      </c>
      <c r="BQ124" s="377">
        <v>11327.119064331055</v>
      </c>
    </row>
    <row r="125" s="135" customFormat="true" ht="15" customHeight="true" x14ac:dyDescent="0.2">
      <c r="A125" s="2415"/>
      <c r="B125" s="1074" t="s">
        <v>16</v>
      </c>
      <c r="C125" s="976">
        <f>C122*C128/100</f>
        <v>2.4532630941044755</v>
      </c>
      <c r="D125" s="977">
        <f>D122*D128/100</f>
        <v>3.8510074277506141</v>
      </c>
      <c r="E125" s="977">
        <f t="shared" ref="E125:Q125" si="7">E122*E128/100</f>
        <v>13.040562243889832</v>
      </c>
      <c r="F125" s="977">
        <f t="shared" si="7"/>
        <v>18.946871579935419</v>
      </c>
      <c r="G125" s="978">
        <f t="shared" si="7"/>
        <v>15.628214830592212</v>
      </c>
      <c r="H125" s="979">
        <f t="shared" si="7"/>
        <v>12.667582566763224</v>
      </c>
      <c r="I125" s="977">
        <f t="shared" si="7"/>
        <v>20.093582551782426</v>
      </c>
      <c r="J125" s="977">
        <f t="shared" si="7"/>
        <v>21.391754555361107</v>
      </c>
      <c r="K125" s="977">
        <f t="shared" si="7"/>
        <v>17.182059995670684</v>
      </c>
      <c r="L125" s="980">
        <f t="shared" si="7"/>
        <v>10.162443163247721</v>
      </c>
      <c r="M125" s="976">
        <f t="shared" si="7"/>
        <v>1.6458258083065085</v>
      </c>
      <c r="N125" s="977">
        <f t="shared" si="7"/>
        <v>2.3196437346992202</v>
      </c>
      <c r="O125" s="977">
        <f t="shared" si="7"/>
        <v>3.839157354407936</v>
      </c>
      <c r="P125" s="977">
        <f t="shared" si="7"/>
        <v>7.9613297231857745</v>
      </c>
      <c r="Q125" s="980">
        <f t="shared" si="7"/>
        <v>16.647075465306308</v>
      </c>
      <c r="R125" s="312"/>
      <c r="S125" s="312"/>
      <c r="T125" s="312"/>
      <c r="U125" s="312"/>
      <c r="V125" s="312"/>
      <c r="W125" s="312"/>
      <c r="X125" s="312"/>
      <c r="Y125" s="312"/>
      <c r="Z125" s="312"/>
      <c r="AA125" s="312"/>
      <c r="AB125" s="312"/>
      <c r="AC125" s="312"/>
      <c r="AD125" s="312"/>
      <c r="AE125" s="312"/>
      <c r="AF125" s="312"/>
      <c r="AG125" s="312"/>
      <c r="AH125" s="312"/>
      <c r="AI125" s="312"/>
      <c r="AJ125" s="312"/>
      <c r="AK125" s="312"/>
      <c r="AL125" s="312"/>
      <c r="AM125" s="312"/>
      <c r="AN125" s="312"/>
      <c r="AO125" s="312"/>
      <c r="AP125" s="312"/>
      <c r="AQ125" s="312"/>
      <c r="AR125" s="312"/>
      <c r="AS125" s="312"/>
      <c r="AT125" s="312"/>
      <c r="AU125" s="312"/>
      <c r="AV125" s="312"/>
      <c r="AW125" s="312"/>
      <c r="AX125" s="312"/>
      <c r="AY125" s="312"/>
      <c r="BA125" s="2488"/>
      <c r="BB125" s="156" t="s">
        <v>16</v>
      </c>
      <c r="BC125" s="369">
        <v>2945.5651397705078</v>
      </c>
      <c r="BD125" s="373">
        <v>5441.4004325866699</v>
      </c>
      <c r="BE125" s="373">
        <v>12586.603103637695</v>
      </c>
      <c r="BF125" s="373">
        <v>12642.13553237915</v>
      </c>
      <c r="BG125" s="377">
        <v>10336.162002563477</v>
      </c>
      <c r="BH125" s="381">
        <v>4509.572208404541</v>
      </c>
      <c r="BI125" s="373">
        <v>6521.7072486877441</v>
      </c>
      <c r="BJ125" s="373">
        <v>6335.3846282958984</v>
      </c>
      <c r="BK125" s="373">
        <v>5473.8869972229004</v>
      </c>
      <c r="BL125" s="377">
        <v>3064.7047462463379</v>
      </c>
      <c r="BM125" s="381">
        <v>1193.6971473693848</v>
      </c>
      <c r="BN125" s="373">
        <v>1546.3286209106445</v>
      </c>
      <c r="BO125" s="373">
        <v>3271.9909896850586</v>
      </c>
      <c r="BP125" s="373">
        <v>5685.7627105712891</v>
      </c>
      <c r="BQ125" s="377">
        <v>6348.8309135437012</v>
      </c>
    </row>
    <row r="126" s="135" customFormat="true" ht="15" customHeight="true" x14ac:dyDescent="0.2">
      <c r="A126" s="2415"/>
      <c r="B126" s="1074" t="s">
        <v>22</v>
      </c>
      <c r="C126" s="976">
        <f>100-C124-C125-C127</f>
        <v>22.901031990602903</v>
      </c>
      <c r="D126" s="977">
        <f>100-D124-D125-D127</f>
        <v>32.009990215996531</v>
      </c>
      <c r="E126" s="977">
        <f t="shared" ref="E126:Q126" si="8">100-E124-E125-E127</f>
        <v>35.851639915622194</v>
      </c>
      <c r="F126" s="977">
        <f t="shared" si="8"/>
        <v>20.338662060201592</v>
      </c>
      <c r="G126" s="978">
        <f t="shared" si="8"/>
        <v>4.9939665264936242</v>
      </c>
      <c r="H126" s="979">
        <f t="shared" si="8"/>
        <v>26.913501663028072</v>
      </c>
      <c r="I126" s="977">
        <f t="shared" si="8"/>
        <v>24.152635916423144</v>
      </c>
      <c r="J126" s="977">
        <f t="shared" si="8"/>
        <v>13.090997051755842</v>
      </c>
      <c r="K126" s="977">
        <f t="shared" si="8"/>
        <v>6.9133389741842404</v>
      </c>
      <c r="L126" s="980">
        <f t="shared" si="8"/>
        <v>2.5289169493366845</v>
      </c>
      <c r="M126" s="976">
        <f t="shared" si="8"/>
        <v>20.249936549728005</v>
      </c>
      <c r="N126" s="977">
        <f t="shared" si="8"/>
        <v>22.612746814748036</v>
      </c>
      <c r="O126" s="977">
        <f t="shared" si="8"/>
        <v>36.299899902275826</v>
      </c>
      <c r="P126" s="977">
        <f t="shared" si="8"/>
        <v>35.975283625352532</v>
      </c>
      <c r="Q126" s="980">
        <f t="shared" si="8"/>
        <v>34.931836483157937</v>
      </c>
      <c r="R126" s="312"/>
      <c r="S126" s="312"/>
      <c r="T126" s="312"/>
      <c r="U126" s="312"/>
      <c r="V126" s="312"/>
      <c r="W126" s="312"/>
      <c r="X126" s="312"/>
      <c r="Y126" s="312"/>
      <c r="Z126" s="312"/>
      <c r="AA126" s="312"/>
      <c r="AB126" s="312"/>
      <c r="AC126" s="312"/>
      <c r="AD126" s="312"/>
      <c r="AE126" s="312"/>
      <c r="AF126" s="312"/>
      <c r="AG126" s="312"/>
      <c r="AH126" s="312"/>
      <c r="AI126" s="312"/>
      <c r="AJ126" s="312"/>
      <c r="AK126" s="312"/>
      <c r="AL126" s="312"/>
      <c r="AM126" s="312"/>
      <c r="AN126" s="312"/>
      <c r="AO126" s="312"/>
      <c r="AP126" s="312"/>
      <c r="AQ126" s="312"/>
      <c r="AR126" s="312"/>
      <c r="AS126" s="312"/>
      <c r="AT126" s="312"/>
      <c r="AU126" s="312"/>
      <c r="AV126" s="312"/>
      <c r="AW126" s="312"/>
      <c r="AX126" s="312"/>
      <c r="AY126" s="312"/>
      <c r="BA126" s="2488"/>
      <c r="BB126" s="156" t="s">
        <v>22</v>
      </c>
      <c r="BC126" s="369">
        <v>13244.494289398193</v>
      </c>
      <c r="BD126" s="373">
        <v>16798.770366668701</v>
      </c>
      <c r="BE126" s="373">
        <v>16061.06224822998</v>
      </c>
      <c r="BF126" s="373">
        <v>14099.435836791992</v>
      </c>
      <c r="BG126" s="377">
        <v>5374.6766815185547</v>
      </c>
      <c r="BH126" s="381">
        <v>6670.3942604064941</v>
      </c>
      <c r="BI126" s="373">
        <v>6867.7618141174316</v>
      </c>
      <c r="BJ126" s="373">
        <v>4415.621337890625</v>
      </c>
      <c r="BK126" s="373">
        <v>2363.5505676269531</v>
      </c>
      <c r="BL126" s="377">
        <v>1549.3810348510742</v>
      </c>
      <c r="BM126" s="381">
        <v>6626.3810272216797</v>
      </c>
      <c r="BN126" s="373">
        <v>7293.1538619995117</v>
      </c>
      <c r="BO126" s="373">
        <v>10682.668067932129</v>
      </c>
      <c r="BP126" s="373">
        <v>9154.8028831481934</v>
      </c>
      <c r="BQ126" s="377">
        <v>9954.7245674133301</v>
      </c>
    </row>
    <row r="127" s="135" customFormat="true" ht="15" customHeight="true" x14ac:dyDescent="0.2">
      <c r="A127" s="2415"/>
      <c r="B127" s="1074" t="s">
        <v>19</v>
      </c>
      <c r="C127" s="971">
        <v>70.98650570372304</v>
      </c>
      <c r="D127" s="981">
        <v>58.552381188826452</v>
      </c>
      <c r="E127" s="981">
        <v>34.922361281175732</v>
      </c>
      <c r="F127" s="981">
        <v>13.158175571038782</v>
      </c>
      <c r="G127" s="982">
        <v>1.7636877839317155</v>
      </c>
      <c r="H127" s="983">
        <v>44.155505446070848</v>
      </c>
      <c r="I127" s="981">
        <v>10.860589496751805</v>
      </c>
      <c r="J127" s="981">
        <v>6.3590047031610659</v>
      </c>
      <c r="K127" s="981">
        <v>3.0838645257649957</v>
      </c>
      <c r="L127" s="984">
        <v>0</v>
      </c>
      <c r="M127" s="985">
        <v>75.011144260654177</v>
      </c>
      <c r="N127" s="981">
        <v>70.831620588519371</v>
      </c>
      <c r="O127" s="981">
        <v>55.369081993722304</v>
      </c>
      <c r="P127" s="981">
        <v>45.51882684917112</v>
      </c>
      <c r="Q127" s="2247">
        <v>26.175657389316093</v>
      </c>
      <c r="R127" s="312"/>
      <c r="S127" s="312"/>
      <c r="T127" s="312"/>
      <c r="U127" s="312"/>
      <c r="V127" s="312"/>
      <c r="W127" s="312"/>
      <c r="X127" s="312"/>
      <c r="Y127" s="312"/>
      <c r="Z127" s="312"/>
      <c r="AA127" s="312"/>
      <c r="AB127" s="312"/>
      <c r="AC127" s="312"/>
      <c r="AD127" s="312"/>
      <c r="AE127" s="312"/>
      <c r="AF127" s="312"/>
      <c r="AG127" s="312"/>
      <c r="AH127" s="312"/>
      <c r="AI127" s="312"/>
      <c r="AJ127" s="312"/>
      <c r="AK127" s="312"/>
      <c r="AL127" s="312"/>
      <c r="AM127" s="312"/>
      <c r="AN127" s="312"/>
      <c r="AO127" s="312"/>
      <c r="AP127" s="312"/>
      <c r="AQ127" s="312"/>
      <c r="AR127" s="312"/>
      <c r="AS127" s="312"/>
      <c r="AT127" s="312"/>
      <c r="AU127" s="312"/>
      <c r="AV127" s="312"/>
      <c r="AW127" s="312"/>
      <c r="AX127" s="312"/>
      <c r="AY127" s="312"/>
      <c r="BA127" s="2488"/>
      <c r="BB127" s="156" t="s">
        <v>19</v>
      </c>
      <c r="BC127" s="369">
        <v>49588.893779754639</v>
      </c>
      <c r="BD127" s="373">
        <v>40796.533596038818</v>
      </c>
      <c r="BE127" s="373">
        <v>24163.084075927734</v>
      </c>
      <c r="BF127" s="373">
        <v>8990.6296691894531</v>
      </c>
      <c r="BG127" s="377">
        <v>1212.0178070068359</v>
      </c>
      <c r="BH127" s="381">
        <v>13802.534725189209</v>
      </c>
      <c r="BI127" s="373">
        <v>3326.4378547668457</v>
      </c>
      <c r="BJ127" s="373">
        <v>1958.1370010375977</v>
      </c>
      <c r="BK127" s="373">
        <v>942.74292755126953</v>
      </c>
      <c r="BL127" s="377">
        <v>0</v>
      </c>
      <c r="BM127" s="381">
        <v>29049.649532318115</v>
      </c>
      <c r="BN127" s="373">
        <v>27354.972270965576</v>
      </c>
      <c r="BO127" s="373">
        <v>21214.547252655029</v>
      </c>
      <c r="BP127" s="373">
        <v>17305.218830108643</v>
      </c>
      <c r="BQ127" s="377">
        <v>9796.9185333251953</v>
      </c>
    </row>
    <row r="128" s="135" customFormat="true" ht="15" customHeight="true" x14ac:dyDescent="0.2">
      <c r="A128" s="2415" t="s">
        <v>158</v>
      </c>
      <c r="B128" s="1074" t="s">
        <v>49</v>
      </c>
      <c r="C128" s="971">
        <v>40.13543104923798</v>
      </c>
      <c r="D128" s="981">
        <v>40.804820712256287</v>
      </c>
      <c r="E128" s="981">
        <v>44.619731670080945</v>
      </c>
      <c r="F128" s="981">
        <v>28.49018137645114</v>
      </c>
      <c r="G128" s="982">
        <v>16.760855505096529</v>
      </c>
      <c r="H128" s="983">
        <v>43.785509244472685</v>
      </c>
      <c r="I128" s="981">
        <v>30.919495050391461</v>
      </c>
      <c r="J128" s="981">
        <v>26.557113620628659</v>
      </c>
      <c r="K128" s="981">
        <v>19.090584586070047</v>
      </c>
      <c r="L128" s="984">
        <v>10.426110847630069</v>
      </c>
      <c r="M128" s="985">
        <v>34.729982564637083</v>
      </c>
      <c r="N128" s="981">
        <v>35.383980118949296</v>
      </c>
      <c r="O128" s="981">
        <v>46.082691292721648</v>
      </c>
      <c r="P128" s="981">
        <v>43.0205190203136</v>
      </c>
      <c r="Q128" s="2247">
        <v>42.802784193750959</v>
      </c>
      <c r="R128" s="312"/>
      <c r="S128" s="312"/>
      <c r="T128" s="312"/>
      <c r="U128" s="312"/>
      <c r="V128" s="312"/>
      <c r="W128" s="312"/>
      <c r="X128" s="312"/>
      <c r="Y128" s="312"/>
      <c r="Z128" s="312"/>
      <c r="AA128" s="312"/>
      <c r="AB128" s="312"/>
      <c r="AC128" s="312"/>
      <c r="AD128" s="312"/>
      <c r="AE128" s="312"/>
      <c r="AF128" s="312"/>
      <c r="AG128" s="312"/>
      <c r="AH128" s="312"/>
      <c r="AI128" s="312"/>
      <c r="AJ128" s="312"/>
      <c r="AK128" s="312"/>
      <c r="AL128" s="312"/>
      <c r="AM128" s="312"/>
      <c r="AN128" s="312"/>
      <c r="AO128" s="312"/>
      <c r="AP128" s="312"/>
      <c r="AQ128" s="312"/>
      <c r="AR128" s="312"/>
      <c r="AS128" s="312"/>
      <c r="AT128" s="312"/>
      <c r="AU128" s="312"/>
      <c r="AV128" s="312"/>
      <c r="AW128" s="312"/>
      <c r="AX128" s="312"/>
      <c r="AY128" s="312"/>
      <c r="BA128" s="2488" t="s">
        <v>107</v>
      </c>
      <c r="BB128" s="156" t="s">
        <v>49</v>
      </c>
      <c r="BC128" s="1145" t="s">
        <v>35</v>
      </c>
      <c r="BD128" s="1164" t="s">
        <v>35</v>
      </c>
      <c r="BE128" s="1164" t="s">
        <v>35</v>
      </c>
      <c r="BF128" s="1164" t="s">
        <v>35</v>
      </c>
      <c r="BG128" s="1184" t="s">
        <v>35</v>
      </c>
      <c r="BH128" s="1204" t="s">
        <v>35</v>
      </c>
      <c r="BI128" s="1164" t="s">
        <v>35</v>
      </c>
      <c r="BJ128" s="1164" t="s">
        <v>35</v>
      </c>
      <c r="BK128" s="1164" t="s">
        <v>35</v>
      </c>
      <c r="BL128" s="1184" t="s">
        <v>35</v>
      </c>
      <c r="BM128" s="1204" t="s">
        <v>35</v>
      </c>
      <c r="BN128" s="1164" t="s">
        <v>35</v>
      </c>
      <c r="BO128" s="1164" t="s">
        <v>35</v>
      </c>
      <c r="BP128" s="1164" t="s">
        <v>35</v>
      </c>
      <c r="BQ128" s="1184" t="s">
        <v>35</v>
      </c>
    </row>
    <row r="129" s="135" customFormat="true" ht="15" customHeight="true" x14ac:dyDescent="0.2">
      <c r="A129" s="2416"/>
      <c r="B129" s="1075" t="s">
        <v>48</v>
      </c>
      <c r="C129" s="986">
        <v>59.86456895076202</v>
      </c>
      <c r="D129" s="987">
        <v>59.195179287743713</v>
      </c>
      <c r="E129" s="987">
        <v>55.380268329919055</v>
      </c>
      <c r="F129" s="987">
        <v>71.509818623548853</v>
      </c>
      <c r="G129" s="988">
        <v>83.239144494903471</v>
      </c>
      <c r="H129" s="989">
        <v>56.214490755527315</v>
      </c>
      <c r="I129" s="987">
        <v>69.080504949608539</v>
      </c>
      <c r="J129" s="987">
        <v>73.442886379371345</v>
      </c>
      <c r="K129" s="987">
        <v>80.909415413929949</v>
      </c>
      <c r="L129" s="990">
        <v>89.573889152369929</v>
      </c>
      <c r="M129" s="991">
        <v>65.270017435362917</v>
      </c>
      <c r="N129" s="987">
        <v>64.616019881050704</v>
      </c>
      <c r="O129" s="987">
        <v>53.917308707278352</v>
      </c>
      <c r="P129" s="987">
        <v>56.9794809796864</v>
      </c>
      <c r="Q129" s="2248">
        <v>57.197215806249034</v>
      </c>
      <c r="R129" s="312"/>
      <c r="S129" s="312"/>
      <c r="T129" s="312"/>
      <c r="U129" s="312"/>
      <c r="V129" s="312"/>
      <c r="W129" s="312"/>
      <c r="X129" s="312"/>
      <c r="Y129" s="312"/>
      <c r="Z129" s="312"/>
      <c r="AA129" s="312"/>
      <c r="AB129" s="312"/>
      <c r="AC129" s="312"/>
      <c r="AD129" s="312"/>
      <c r="AE129" s="312"/>
      <c r="AF129" s="312"/>
      <c r="AG129" s="312"/>
      <c r="AH129" s="312"/>
      <c r="AI129" s="312"/>
      <c r="AJ129" s="312"/>
      <c r="AK129" s="312"/>
      <c r="AL129" s="312"/>
      <c r="AM129" s="312"/>
      <c r="AN129" s="312"/>
      <c r="AO129" s="312"/>
      <c r="AP129" s="312"/>
      <c r="AQ129" s="312"/>
      <c r="AR129" s="312"/>
      <c r="AS129" s="312"/>
      <c r="AT129" s="312"/>
      <c r="AU129" s="312"/>
      <c r="AV129" s="312"/>
      <c r="AW129" s="312"/>
      <c r="AX129" s="312"/>
      <c r="AY129" s="312"/>
      <c r="BA129" s="2489"/>
      <c r="BB129" s="157" t="s">
        <v>48</v>
      </c>
      <c r="BC129" s="1146" t="s">
        <v>35</v>
      </c>
      <c r="BD129" s="1165" t="s">
        <v>35</v>
      </c>
      <c r="BE129" s="1165" t="s">
        <v>35</v>
      </c>
      <c r="BF129" s="1165" t="s">
        <v>35</v>
      </c>
      <c r="BG129" s="1185" t="s">
        <v>35</v>
      </c>
      <c r="BH129" s="1205" t="s">
        <v>35</v>
      </c>
      <c r="BI129" s="1165" t="s">
        <v>35</v>
      </c>
      <c r="BJ129" s="1165" t="s">
        <v>35</v>
      </c>
      <c r="BK129" s="1165" t="s">
        <v>35</v>
      </c>
      <c r="BL129" s="1185" t="s">
        <v>35</v>
      </c>
      <c r="BM129" s="1205" t="s">
        <v>35</v>
      </c>
      <c r="BN129" s="1165" t="s">
        <v>35</v>
      </c>
      <c r="BO129" s="1165" t="s">
        <v>35</v>
      </c>
      <c r="BP129" s="1165" t="s">
        <v>35</v>
      </c>
      <c r="BQ129" s="1185" t="s">
        <v>35</v>
      </c>
    </row>
    <row r="130" s="131" customFormat="true" ht="15" hidden="true" customHeight="true" x14ac:dyDescent="0.2">
      <c r="A130" s="2417" t="s">
        <v>47</v>
      </c>
      <c r="B130" s="248" t="s">
        <v>42</v>
      </c>
      <c r="C130" s="254"/>
      <c r="D130" s="255"/>
      <c r="E130" s="255"/>
      <c r="F130" s="255"/>
      <c r="G130" s="256"/>
      <c r="H130" s="257"/>
      <c r="I130" s="255"/>
      <c r="J130" s="255"/>
      <c r="K130" s="255"/>
      <c r="L130" s="258"/>
      <c r="M130" s="254"/>
      <c r="N130" s="255"/>
      <c r="O130" s="255"/>
      <c r="P130" s="255"/>
      <c r="Q130" s="258"/>
      <c r="R130" s="665"/>
      <c r="S130" s="665"/>
      <c r="T130" s="665"/>
      <c r="U130" s="665"/>
      <c r="V130" s="665"/>
      <c r="W130" s="665"/>
      <c r="X130" s="665"/>
      <c r="Y130" s="665"/>
      <c r="Z130" s="665"/>
      <c r="AA130" s="665"/>
      <c r="AB130" s="665"/>
      <c r="AC130" s="665"/>
      <c r="AD130" s="665"/>
      <c r="AE130" s="665"/>
      <c r="AF130" s="665"/>
      <c r="AG130" s="665"/>
      <c r="AH130" s="665"/>
      <c r="AI130" s="665"/>
      <c r="AJ130" s="665"/>
      <c r="AK130" s="665"/>
      <c r="AL130" s="665"/>
      <c r="AM130" s="665"/>
      <c r="AN130" s="665"/>
      <c r="AO130" s="665"/>
      <c r="AP130" s="665"/>
      <c r="AQ130" s="665"/>
      <c r="AR130" s="665"/>
      <c r="AS130" s="665"/>
      <c r="AT130" s="665"/>
      <c r="AU130" s="665"/>
      <c r="AV130" s="665"/>
      <c r="AW130" s="665"/>
      <c r="AX130" s="665"/>
      <c r="AY130" s="665"/>
      <c r="BB130" s="133"/>
    </row>
    <row r="131" s="131" customFormat="true" ht="15" hidden="true" customHeight="true" x14ac:dyDescent="0.2">
      <c r="A131" s="2418"/>
      <c r="B131" s="240" t="s">
        <v>46</v>
      </c>
      <c r="C131" s="259"/>
      <c r="D131" s="260"/>
      <c r="E131" s="260"/>
      <c r="F131" s="260"/>
      <c r="G131" s="261"/>
      <c r="H131" s="262"/>
      <c r="I131" s="260"/>
      <c r="J131" s="260"/>
      <c r="K131" s="260"/>
      <c r="L131" s="263"/>
      <c r="M131" s="259"/>
      <c r="N131" s="260"/>
      <c r="O131" s="260"/>
      <c r="P131" s="260"/>
      <c r="Q131" s="263"/>
      <c r="R131" s="665"/>
      <c r="S131" s="665"/>
      <c r="T131" s="665"/>
      <c r="U131" s="665"/>
      <c r="V131" s="665"/>
      <c r="W131" s="665"/>
      <c r="X131" s="665"/>
      <c r="Y131" s="665"/>
      <c r="Z131" s="665"/>
      <c r="AA131" s="665"/>
      <c r="AB131" s="665"/>
      <c r="AC131" s="665"/>
      <c r="AD131" s="665"/>
      <c r="AE131" s="665"/>
      <c r="AF131" s="665"/>
      <c r="AG131" s="665"/>
      <c r="AH131" s="665"/>
      <c r="AI131" s="665"/>
      <c r="AJ131" s="665"/>
      <c r="AK131" s="665"/>
      <c r="AL131" s="665"/>
      <c r="AM131" s="665"/>
      <c r="AN131" s="665"/>
      <c r="AO131" s="665"/>
      <c r="AP131" s="665"/>
      <c r="AQ131" s="665"/>
      <c r="AR131" s="665"/>
      <c r="AS131" s="665"/>
      <c r="AT131" s="665"/>
      <c r="AU131" s="665"/>
      <c r="AV131" s="665"/>
      <c r="AW131" s="665"/>
      <c r="AX131" s="665"/>
      <c r="AY131" s="665"/>
      <c r="BB131" s="133"/>
    </row>
    <row r="132" s="131" customFormat="true" ht="15" hidden="true" customHeight="true" x14ac:dyDescent="0.2">
      <c r="A132" s="2419"/>
      <c r="B132" s="241" t="s">
        <v>46</v>
      </c>
      <c r="C132" s="264"/>
      <c r="D132" s="265"/>
      <c r="E132" s="265"/>
      <c r="F132" s="265"/>
      <c r="G132" s="266"/>
      <c r="H132" s="267"/>
      <c r="I132" s="265"/>
      <c r="J132" s="265"/>
      <c r="K132" s="265"/>
      <c r="L132" s="268"/>
      <c r="M132" s="264"/>
      <c r="N132" s="265"/>
      <c r="O132" s="265"/>
      <c r="P132" s="265"/>
      <c r="Q132" s="268"/>
      <c r="R132" s="665"/>
      <c r="S132" s="665"/>
      <c r="T132" s="665"/>
      <c r="U132" s="665"/>
      <c r="V132" s="665"/>
      <c r="W132" s="665"/>
      <c r="X132" s="665"/>
      <c r="Y132" s="665"/>
      <c r="Z132" s="665"/>
      <c r="AA132" s="665"/>
      <c r="AB132" s="665"/>
      <c r="AC132" s="665"/>
      <c r="AD132" s="665"/>
      <c r="AE132" s="665"/>
      <c r="AF132" s="665"/>
      <c r="AG132" s="665"/>
      <c r="AH132" s="665"/>
      <c r="AI132" s="665"/>
      <c r="AJ132" s="665"/>
      <c r="AK132" s="665"/>
      <c r="AL132" s="665"/>
      <c r="AM132" s="665"/>
      <c r="AN132" s="665"/>
      <c r="AO132" s="665"/>
      <c r="AP132" s="665"/>
      <c r="AQ132" s="665"/>
      <c r="AR132" s="665"/>
      <c r="AS132" s="665"/>
      <c r="AT132" s="665"/>
      <c r="AU132" s="665"/>
      <c r="AV132" s="665"/>
      <c r="AW132" s="665"/>
      <c r="AX132" s="665"/>
      <c r="AY132" s="665"/>
      <c r="BB132" s="133"/>
    </row>
    <row r="133" s="135" customFormat="true" ht="15" customHeight="true" x14ac:dyDescent="0.2">
      <c r="A133" s="130"/>
      <c r="B133" s="188"/>
      <c r="C133" s="2420" t="s">
        <v>113</v>
      </c>
      <c r="D133" s="2421"/>
      <c r="E133" s="2421"/>
      <c r="F133" s="2421"/>
      <c r="G133" s="2422"/>
      <c r="H133" s="2423" t="s">
        <v>38</v>
      </c>
      <c r="I133" s="2410"/>
      <c r="J133" s="2410"/>
      <c r="K133" s="2410"/>
      <c r="L133" s="2424"/>
      <c r="M133" s="2409" t="s">
        <v>37</v>
      </c>
      <c r="N133" s="2410"/>
      <c r="O133" s="2410"/>
      <c r="P133" s="2410"/>
      <c r="Q133" s="2411"/>
      <c r="R133" s="312"/>
      <c r="S133" s="312"/>
      <c r="T133" s="312"/>
      <c r="U133" s="312"/>
      <c r="V133" s="312"/>
      <c r="W133" s="312"/>
      <c r="X133" s="312"/>
      <c r="Y133" s="312"/>
      <c r="Z133" s="312"/>
      <c r="AA133" s="312"/>
      <c r="AB133" s="312"/>
      <c r="AC133" s="312"/>
      <c r="AD133" s="312"/>
      <c r="AE133" s="312"/>
      <c r="AF133" s="312"/>
      <c r="AG133" s="312"/>
      <c r="AH133" s="312"/>
      <c r="AI133" s="312"/>
      <c r="AJ133" s="312"/>
      <c r="AK133" s="312"/>
      <c r="AL133" s="312"/>
      <c r="AM133" s="312"/>
      <c r="AN133" s="312"/>
      <c r="AO133" s="312"/>
      <c r="AP133" s="312"/>
      <c r="AQ133" s="312"/>
      <c r="AR133" s="312"/>
      <c r="AS133" s="312"/>
      <c r="AT133" s="312"/>
      <c r="AU133" s="312"/>
      <c r="AV133" s="312"/>
      <c r="AW133" s="312"/>
      <c r="AX133" s="312"/>
      <c r="AY133" s="312"/>
      <c r="BA133" s="217" t="s">
        <v>127</v>
      </c>
      <c r="BB133" s="116" t="s">
        <v>97</v>
      </c>
      <c r="BC133" s="2490" t="s">
        <v>113</v>
      </c>
      <c r="BD133" s="2491"/>
      <c r="BE133" s="2491"/>
      <c r="BF133" s="2491"/>
      <c r="BG133" s="2492"/>
      <c r="BH133" s="2506" t="s">
        <v>38</v>
      </c>
      <c r="BI133" s="2491"/>
      <c r="BJ133" s="2491"/>
      <c r="BK133" s="2491"/>
      <c r="BL133" s="2492"/>
      <c r="BM133" s="2506" t="s">
        <v>37</v>
      </c>
      <c r="BN133" s="2491"/>
      <c r="BO133" s="2491"/>
      <c r="BP133" s="2491"/>
      <c r="BQ133" s="2507"/>
    </row>
    <row r="134" s="135" customFormat="true" ht="12.75" x14ac:dyDescent="0.2">
      <c r="A134" s="189" t="s">
        <v>68</v>
      </c>
      <c r="B134" s="246"/>
      <c r="C134" s="282" t="s">
        <v>0</v>
      </c>
      <c r="D134" s="283" t="s">
        <v>1</v>
      </c>
      <c r="E134" s="283" t="s">
        <v>2</v>
      </c>
      <c r="F134" s="283" t="s">
        <v>3</v>
      </c>
      <c r="G134" s="284" t="s">
        <v>4</v>
      </c>
      <c r="H134" s="823" t="s">
        <v>0</v>
      </c>
      <c r="I134" s="773" t="s">
        <v>1</v>
      </c>
      <c r="J134" s="773" t="s">
        <v>2</v>
      </c>
      <c r="K134" s="773" t="s">
        <v>3</v>
      </c>
      <c r="L134" s="774" t="s">
        <v>4</v>
      </c>
      <c r="M134" s="810" t="s">
        <v>0</v>
      </c>
      <c r="N134" s="773" t="s">
        <v>1</v>
      </c>
      <c r="O134" s="773" t="s">
        <v>2</v>
      </c>
      <c r="P134" s="773" t="s">
        <v>3</v>
      </c>
      <c r="Q134" s="775" t="s">
        <v>4</v>
      </c>
      <c r="R134" s="312"/>
      <c r="S134" s="312"/>
      <c r="T134" s="312"/>
      <c r="U134" s="312"/>
      <c r="V134" s="312"/>
      <c r="W134" s="312"/>
      <c r="X134" s="312"/>
      <c r="Y134" s="312"/>
      <c r="Z134" s="312"/>
      <c r="AA134" s="312"/>
      <c r="AB134" s="312"/>
      <c r="AC134" s="312"/>
      <c r="AD134" s="312"/>
      <c r="AE134" s="312"/>
      <c r="AF134" s="312"/>
      <c r="AG134" s="312"/>
      <c r="AH134" s="312"/>
      <c r="AI134" s="312"/>
      <c r="AJ134" s="312"/>
      <c r="AK134" s="312"/>
      <c r="AL134" s="312"/>
      <c r="AM134" s="312"/>
      <c r="AN134" s="312"/>
      <c r="AO134" s="312"/>
      <c r="AP134" s="312"/>
      <c r="AQ134" s="312"/>
      <c r="AR134" s="312"/>
      <c r="AS134" s="312"/>
      <c r="AT134" s="312"/>
      <c r="AU134" s="312"/>
      <c r="AV134" s="312"/>
      <c r="AW134" s="312"/>
      <c r="AX134" s="312"/>
      <c r="AY134" s="312"/>
      <c r="BA134" s="200" t="s">
        <v>115</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row>
    <row r="135" s="135" customFormat="true" ht="15" customHeight="true" x14ac:dyDescent="0.2">
      <c r="A135" s="2412" t="s">
        <v>45</v>
      </c>
      <c r="B135" s="1076" t="s">
        <v>44</v>
      </c>
      <c r="C135" s="992">
        <v>1.5137520292013473</v>
      </c>
      <c r="D135" s="993">
        <v>2.0404756289336232</v>
      </c>
      <c r="E135" s="993">
        <v>5.4425260999562415</v>
      </c>
      <c r="F135" s="993">
        <v>12.712594532768959</v>
      </c>
      <c r="G135" s="994">
        <v>26.666559821896186</v>
      </c>
      <c r="H135" s="995">
        <v>7.679329602675514</v>
      </c>
      <c r="I135" s="993">
        <v>12.377011992571987</v>
      </c>
      <c r="J135" s="993">
        <v>16.967352384689001</v>
      </c>
      <c r="K135" s="993">
        <v>22.941423372022044</v>
      </c>
      <c r="L135" s="996">
        <v>32.552432770143646</v>
      </c>
      <c r="M135" s="997">
        <v>0.83651845877945641</v>
      </c>
      <c r="N135" s="993">
        <v>1.4831666693206986</v>
      </c>
      <c r="O135" s="993">
        <v>2.3896568427860676</v>
      </c>
      <c r="P135" s="993">
        <v>3.6570877674755904</v>
      </c>
      <c r="Q135" s="2249">
        <v>3.9002888833445724</v>
      </c>
      <c r="R135" s="312"/>
      <c r="S135" s="312"/>
      <c r="T135" s="312"/>
      <c r="U135" s="312"/>
      <c r="V135" s="312"/>
      <c r="W135" s="312"/>
      <c r="X135" s="312"/>
      <c r="Y135" s="312"/>
      <c r="Z135" s="312"/>
      <c r="AA135" s="312"/>
      <c r="AB135" s="312"/>
      <c r="AC135" s="312"/>
      <c r="AD135" s="312"/>
      <c r="AE135" s="312"/>
      <c r="AF135" s="312"/>
      <c r="AG135" s="312"/>
      <c r="AH135" s="312"/>
      <c r="AI135" s="312"/>
      <c r="AJ135" s="312"/>
      <c r="AK135" s="312"/>
      <c r="AL135" s="312"/>
      <c r="AM135" s="312"/>
      <c r="AN135" s="312"/>
      <c r="AO135" s="312"/>
      <c r="AP135" s="312"/>
      <c r="AQ135" s="312"/>
      <c r="AR135" s="312"/>
      <c r="AS135" s="312"/>
      <c r="AT135" s="312"/>
      <c r="AU135" s="312"/>
      <c r="AV135" s="312"/>
      <c r="AW135" s="312"/>
      <c r="AX135" s="312"/>
      <c r="AY135" s="312"/>
      <c r="BA135" s="2508" t="s">
        <v>45</v>
      </c>
      <c r="BB135" s="158" t="s">
        <v>44</v>
      </c>
      <c r="BC135" s="1147" t="s">
        <v>35</v>
      </c>
      <c r="BD135" s="1166" t="s">
        <v>35</v>
      </c>
      <c r="BE135" s="1166" t="s">
        <v>35</v>
      </c>
      <c r="BF135" s="1166" t="s">
        <v>35</v>
      </c>
      <c r="BG135" s="1186" t="s">
        <v>35</v>
      </c>
      <c r="BH135" s="1206" t="s">
        <v>35</v>
      </c>
      <c r="BI135" s="1166" t="s">
        <v>35</v>
      </c>
      <c r="BJ135" s="1166" t="s">
        <v>35</v>
      </c>
      <c r="BK135" s="1166" t="s">
        <v>35</v>
      </c>
      <c r="BL135" s="1186" t="s">
        <v>35</v>
      </c>
      <c r="BM135" s="1206" t="s">
        <v>35</v>
      </c>
      <c r="BN135" s="1166" t="s">
        <v>35</v>
      </c>
      <c r="BO135" s="1166" t="s">
        <v>35</v>
      </c>
      <c r="BP135" s="1166" t="s">
        <v>35</v>
      </c>
      <c r="BQ135" s="1186" t="s">
        <v>35</v>
      </c>
    </row>
    <row r="136" s="135" customFormat="true" ht="15" customHeight="true" x14ac:dyDescent="0.2">
      <c r="A136" s="2413"/>
      <c r="B136" s="1077" t="s">
        <v>43</v>
      </c>
      <c r="C136" s="998">
        <v>2.406122440306611</v>
      </c>
      <c r="D136" s="999">
        <v>3.776104808004793</v>
      </c>
      <c r="E136" s="999">
        <v>9.3308365623919176</v>
      </c>
      <c r="F136" s="999">
        <v>28.687957046181939</v>
      </c>
      <c r="G136" s="1000">
        <v>44.995670260865616</v>
      </c>
      <c r="H136" s="1001">
        <v>13.505348371909745</v>
      </c>
      <c r="I136" s="999">
        <v>27.400956154050061</v>
      </c>
      <c r="J136" s="999">
        <v>38.282144275572783</v>
      </c>
      <c r="K136" s="999">
        <v>42.432022195322254</v>
      </c>
      <c r="L136" s="1002">
        <v>49.445562611364856</v>
      </c>
      <c r="M136" s="1003">
        <v>1.5659688663591975</v>
      </c>
      <c r="N136" s="999">
        <v>2.4890145569213797</v>
      </c>
      <c r="O136" s="999">
        <v>2.83433191470988</v>
      </c>
      <c r="P136" s="999">
        <v>6.7519918863028163</v>
      </c>
      <c r="Q136" s="2250">
        <v>8.5845585409591347</v>
      </c>
      <c r="R136" s="312"/>
      <c r="S136" s="312"/>
      <c r="T136" s="312"/>
      <c r="U136" s="312"/>
      <c r="V136" s="312"/>
      <c r="W136" s="312"/>
      <c r="X136" s="312"/>
      <c r="Y136" s="312"/>
      <c r="Z136" s="312"/>
      <c r="AA136" s="312"/>
      <c r="AB136" s="312"/>
      <c r="AC136" s="312"/>
      <c r="AD136" s="312"/>
      <c r="AE136" s="312"/>
      <c r="AF136" s="312"/>
      <c r="AG136" s="312"/>
      <c r="AH136" s="312"/>
      <c r="AI136" s="312"/>
      <c r="AJ136" s="312"/>
      <c r="AK136" s="312"/>
      <c r="AL136" s="312"/>
      <c r="AM136" s="312"/>
      <c r="AN136" s="312"/>
      <c r="AO136" s="312"/>
      <c r="AP136" s="312"/>
      <c r="AQ136" s="312"/>
      <c r="AR136" s="312"/>
      <c r="AS136" s="312"/>
      <c r="AT136" s="312"/>
      <c r="AU136" s="312"/>
      <c r="AV136" s="312"/>
      <c r="AW136" s="312"/>
      <c r="AX136" s="312"/>
      <c r="AY136" s="312"/>
      <c r="BA136" s="2460"/>
      <c r="BB136" s="159" t="s">
        <v>43</v>
      </c>
      <c r="BC136" s="1148" t="s">
        <v>35</v>
      </c>
      <c r="BD136" s="1167" t="s">
        <v>35</v>
      </c>
      <c r="BE136" s="1167" t="s">
        <v>35</v>
      </c>
      <c r="BF136" s="1167" t="s">
        <v>35</v>
      </c>
      <c r="BG136" s="1187" t="s">
        <v>35</v>
      </c>
      <c r="BH136" s="1207" t="s">
        <v>35</v>
      </c>
      <c r="BI136" s="1167" t="s">
        <v>35</v>
      </c>
      <c r="BJ136" s="1167" t="s">
        <v>35</v>
      </c>
      <c r="BK136" s="1167" t="s">
        <v>35</v>
      </c>
      <c r="BL136" s="1187" t="s">
        <v>35</v>
      </c>
      <c r="BM136" s="1207" t="s">
        <v>35</v>
      </c>
      <c r="BN136" s="1167" t="s">
        <v>35</v>
      </c>
      <c r="BO136" s="1167" t="s">
        <v>35</v>
      </c>
      <c r="BP136" s="1167" t="s">
        <v>35</v>
      </c>
      <c r="BQ136" s="1187" t="s">
        <v>35</v>
      </c>
    </row>
    <row r="137" s="135" customFormat="true" ht="15" customHeight="true" x14ac:dyDescent="0.2">
      <c r="A137" s="2413"/>
      <c r="B137" s="1077" t="s">
        <v>42</v>
      </c>
      <c r="C137" s="998">
        <v>8.6179364909440288</v>
      </c>
      <c r="D137" s="999">
        <v>13.919738841666168</v>
      </c>
      <c r="E137" s="999">
        <v>29.257495708506433</v>
      </c>
      <c r="F137" s="999">
        <v>26.427920078516642</v>
      </c>
      <c r="G137" s="1000">
        <v>19.172217400036004</v>
      </c>
      <c r="H137" s="1001">
        <v>15.453720871746457</v>
      </c>
      <c r="I137" s="999">
        <v>28.748016664658916</v>
      </c>
      <c r="J137" s="999">
        <v>24.995448466256239</v>
      </c>
      <c r="K137" s="999">
        <v>24.383399924259191</v>
      </c>
      <c r="L137" s="1002">
        <v>13.215020507663564</v>
      </c>
      <c r="M137" s="1003">
        <v>7.2249848925560665</v>
      </c>
      <c r="N137" s="999">
        <v>8.4719121211946575</v>
      </c>
      <c r="O137" s="999">
        <v>13.849654514881868</v>
      </c>
      <c r="P137" s="999">
        <v>22.725246347917878</v>
      </c>
      <c r="Q137" s="2250">
        <v>37.456134166747283</v>
      </c>
      <c r="R137" s="312"/>
      <c r="S137" s="312"/>
      <c r="T137" s="312"/>
      <c r="U137" s="312"/>
      <c r="V137" s="312"/>
      <c r="W137" s="312"/>
      <c r="X137" s="312"/>
      <c r="Y137" s="312"/>
      <c r="Z137" s="312"/>
      <c r="AA137" s="312"/>
      <c r="AB137" s="312"/>
      <c r="AC137" s="312"/>
      <c r="AD137" s="312"/>
      <c r="AE137" s="312"/>
      <c r="AF137" s="312"/>
      <c r="AG137" s="312"/>
      <c r="AH137" s="312"/>
      <c r="AI137" s="312"/>
      <c r="AJ137" s="312"/>
      <c r="AK137" s="312"/>
      <c r="AL137" s="312"/>
      <c r="AM137" s="312"/>
      <c r="AN137" s="312"/>
      <c r="AO137" s="312"/>
      <c r="AP137" s="312"/>
      <c r="AQ137" s="312"/>
      <c r="AR137" s="312"/>
      <c r="AS137" s="312"/>
      <c r="AT137" s="312"/>
      <c r="AU137" s="312"/>
      <c r="AV137" s="312"/>
      <c r="AW137" s="312"/>
      <c r="AX137" s="312"/>
      <c r="AY137" s="312"/>
      <c r="BA137" s="2460"/>
      <c r="BB137" s="159" t="s">
        <v>42</v>
      </c>
      <c r="BC137" s="1148" t="s">
        <v>35</v>
      </c>
      <c r="BD137" s="1167" t="s">
        <v>35</v>
      </c>
      <c r="BE137" s="1167" t="s">
        <v>35</v>
      </c>
      <c r="BF137" s="1167" t="s">
        <v>35</v>
      </c>
      <c r="BG137" s="1187" t="s">
        <v>35</v>
      </c>
      <c r="BH137" s="1207" t="s">
        <v>35</v>
      </c>
      <c r="BI137" s="1167" t="s">
        <v>35</v>
      </c>
      <c r="BJ137" s="1167" t="s">
        <v>35</v>
      </c>
      <c r="BK137" s="1167" t="s">
        <v>35</v>
      </c>
      <c r="BL137" s="1187" t="s">
        <v>35</v>
      </c>
      <c r="BM137" s="1207" t="s">
        <v>35</v>
      </c>
      <c r="BN137" s="1167" t="s">
        <v>35</v>
      </c>
      <c r="BO137" s="1167" t="s">
        <v>35</v>
      </c>
      <c r="BP137" s="1167" t="s">
        <v>35</v>
      </c>
      <c r="BQ137" s="1187" t="s">
        <v>35</v>
      </c>
    </row>
    <row r="138" s="135" customFormat="true" ht="15" customHeight="true" x14ac:dyDescent="0.2">
      <c r="A138" s="2413"/>
      <c r="B138" s="1077" t="s">
        <v>41</v>
      </c>
      <c r="C138" s="998">
        <v>18.435938262594746</v>
      </c>
      <c r="D138" s="999">
        <v>23.410435373261826</v>
      </c>
      <c r="E138" s="999">
        <v>22.347866886756798</v>
      </c>
      <c r="F138" s="999">
        <v>19.644829483899343</v>
      </c>
      <c r="G138" s="1000">
        <v>7.4789989839757913</v>
      </c>
      <c r="H138" s="1001">
        <v>20.644181443845156</v>
      </c>
      <c r="I138" s="999">
        <v>21.203826359200029</v>
      </c>
      <c r="J138" s="999">
        <v>13.685934921281543</v>
      </c>
      <c r="K138" s="999">
        <v>7.3224635646891096</v>
      </c>
      <c r="L138" s="1002">
        <v>4.7869841108279374</v>
      </c>
      <c r="M138" s="1003">
        <v>16.785578274447378</v>
      </c>
      <c r="N138" s="999">
        <v>18.429819156553748</v>
      </c>
      <c r="O138" s="999">
        <v>27.102974293504573</v>
      </c>
      <c r="P138" s="999">
        <v>23.134601767791686</v>
      </c>
      <c r="Q138" s="2250">
        <v>25.229482825027773</v>
      </c>
      <c r="R138" s="312"/>
      <c r="S138" s="312"/>
      <c r="T138" s="312"/>
      <c r="U138" s="312"/>
      <c r="V138" s="312"/>
      <c r="W138" s="312"/>
      <c r="X138" s="312"/>
      <c r="Y138" s="312"/>
      <c r="Z138" s="312"/>
      <c r="AA138" s="312"/>
      <c r="AB138" s="312"/>
      <c r="AC138" s="312"/>
      <c r="AD138" s="312"/>
      <c r="AE138" s="312"/>
      <c r="AF138" s="312"/>
      <c r="AG138" s="312"/>
      <c r="AH138" s="312"/>
      <c r="AI138" s="312"/>
      <c r="AJ138" s="312"/>
      <c r="AK138" s="312"/>
      <c r="AL138" s="312"/>
      <c r="AM138" s="312"/>
      <c r="AN138" s="312"/>
      <c r="AO138" s="312"/>
      <c r="AP138" s="312"/>
      <c r="AQ138" s="312"/>
      <c r="AR138" s="312"/>
      <c r="AS138" s="312"/>
      <c r="AT138" s="312"/>
      <c r="AU138" s="312"/>
      <c r="AV138" s="312"/>
      <c r="AW138" s="312"/>
      <c r="AX138" s="312"/>
      <c r="AY138" s="312"/>
      <c r="BA138" s="2460"/>
      <c r="BB138" s="159" t="s">
        <v>41</v>
      </c>
      <c r="BC138" s="1148" t="s">
        <v>35</v>
      </c>
      <c r="BD138" s="1167" t="s">
        <v>35</v>
      </c>
      <c r="BE138" s="1167" t="s">
        <v>35</v>
      </c>
      <c r="BF138" s="1167" t="s">
        <v>35</v>
      </c>
      <c r="BG138" s="1187" t="s">
        <v>35</v>
      </c>
      <c r="BH138" s="1207" t="s">
        <v>35</v>
      </c>
      <c r="BI138" s="1167" t="s">
        <v>35</v>
      </c>
      <c r="BJ138" s="1167" t="s">
        <v>35</v>
      </c>
      <c r="BK138" s="1167" t="s">
        <v>35</v>
      </c>
      <c r="BL138" s="1187" t="s">
        <v>35</v>
      </c>
      <c r="BM138" s="1207" t="s">
        <v>35</v>
      </c>
      <c r="BN138" s="1167" t="s">
        <v>35</v>
      </c>
      <c r="BO138" s="1167" t="s">
        <v>35</v>
      </c>
      <c r="BP138" s="1167" t="s">
        <v>35</v>
      </c>
      <c r="BQ138" s="1187" t="s">
        <v>35</v>
      </c>
    </row>
    <row r="139" s="135" customFormat="true" ht="15" customHeight="true" x14ac:dyDescent="0.2">
      <c r="A139" s="2413"/>
      <c r="B139" s="1077" t="s">
        <v>19</v>
      </c>
      <c r="C139" s="998">
        <v>69.026250776953262</v>
      </c>
      <c r="D139" s="999">
        <v>56.853245348133584</v>
      </c>
      <c r="E139" s="999">
        <v>33.621274742388614</v>
      </c>
      <c r="F139" s="999">
        <v>12.52669885863312</v>
      </c>
      <c r="G139" s="1000">
        <v>1.6865535332264061</v>
      </c>
      <c r="H139" s="1001">
        <v>42.717419709823126</v>
      </c>
      <c r="I139" s="999">
        <v>10.270188829519007</v>
      </c>
      <c r="J139" s="999">
        <v>6.0691199522004347</v>
      </c>
      <c r="K139" s="999">
        <v>2.9206909437073958</v>
      </c>
      <c r="L139" s="1002">
        <v>0</v>
      </c>
      <c r="M139" s="1003">
        <v>73.586949507857895</v>
      </c>
      <c r="N139" s="999">
        <v>69.126087496009518</v>
      </c>
      <c r="O139" s="999">
        <v>53.823382434117619</v>
      </c>
      <c r="P139" s="999">
        <v>43.731072230512027</v>
      </c>
      <c r="Q139" s="2250">
        <v>24.829535583921242</v>
      </c>
      <c r="R139" s="312"/>
      <c r="S139" s="312"/>
      <c r="T139" s="312"/>
      <c r="U139" s="312"/>
      <c r="V139" s="312"/>
      <c r="W139" s="312"/>
      <c r="X139" s="312"/>
      <c r="Y139" s="312"/>
      <c r="Z139" s="312"/>
      <c r="AA139" s="312"/>
      <c r="AB139" s="312"/>
      <c r="AC139" s="312"/>
      <c r="AD139" s="312"/>
      <c r="AE139" s="312"/>
      <c r="AF139" s="312"/>
      <c r="AG139" s="312"/>
      <c r="AH139" s="312"/>
      <c r="AI139" s="312"/>
      <c r="AJ139" s="312"/>
      <c r="AK139" s="312"/>
      <c r="AL139" s="312"/>
      <c r="AM139" s="312"/>
      <c r="AN139" s="312"/>
      <c r="AO139" s="312"/>
      <c r="AP139" s="312"/>
      <c r="AQ139" s="312"/>
      <c r="AR139" s="312"/>
      <c r="AS139" s="312"/>
      <c r="AT139" s="312"/>
      <c r="AU139" s="312"/>
      <c r="AV139" s="312"/>
      <c r="AW139" s="312"/>
      <c r="AX139" s="312"/>
      <c r="AY139" s="312"/>
      <c r="BA139" s="2460"/>
      <c r="BB139" s="159" t="s">
        <v>19</v>
      </c>
      <c r="BC139" s="1148" t="s">
        <v>35</v>
      </c>
      <c r="BD139" s="1167" t="s">
        <v>35</v>
      </c>
      <c r="BE139" s="1167" t="s">
        <v>35</v>
      </c>
      <c r="BF139" s="1167" t="s">
        <v>35</v>
      </c>
      <c r="BG139" s="1187" t="s">
        <v>35</v>
      </c>
      <c r="BH139" s="1207" t="s">
        <v>35</v>
      </c>
      <c r="BI139" s="1167" t="s">
        <v>35</v>
      </c>
      <c r="BJ139" s="1167" t="s">
        <v>35</v>
      </c>
      <c r="BK139" s="1167" t="s">
        <v>35</v>
      </c>
      <c r="BL139" s="1187" t="s">
        <v>35</v>
      </c>
      <c r="BM139" s="1207" t="s">
        <v>35</v>
      </c>
      <c r="BN139" s="1167" t="s">
        <v>35</v>
      </c>
      <c r="BO139" s="1167" t="s">
        <v>35</v>
      </c>
      <c r="BP139" s="1167" t="s">
        <v>35</v>
      </c>
      <c r="BQ139" s="1187" t="s">
        <v>35</v>
      </c>
    </row>
    <row r="140" s="130" customFormat="true" ht="15" customHeight="true" x14ac:dyDescent="0.2">
      <c r="A140" s="2459" t="s">
        <v>105</v>
      </c>
      <c r="B140" s="252" t="s">
        <v>63</v>
      </c>
      <c r="C140" s="1098" t="s">
        <v>35</v>
      </c>
      <c r="D140" s="1105" t="s">
        <v>35</v>
      </c>
      <c r="E140" s="1105" t="s">
        <v>35</v>
      </c>
      <c r="F140" s="1105" t="s">
        <v>35</v>
      </c>
      <c r="G140" s="1112" t="s">
        <v>35</v>
      </c>
      <c r="H140" s="1119" t="s">
        <v>35</v>
      </c>
      <c r="I140" s="1105" t="s">
        <v>35</v>
      </c>
      <c r="J140" s="1105" t="s">
        <v>35</v>
      </c>
      <c r="K140" s="1105" t="s">
        <v>35</v>
      </c>
      <c r="L140" s="1126" t="s">
        <v>35</v>
      </c>
      <c r="M140" s="1133" t="s">
        <v>35</v>
      </c>
      <c r="N140" s="1105" t="s">
        <v>35</v>
      </c>
      <c r="O140" s="1105" t="s">
        <v>35</v>
      </c>
      <c r="P140" s="1105" t="s">
        <v>35</v>
      </c>
      <c r="Q140" s="1126" t="s">
        <v>35</v>
      </c>
      <c r="R140" s="2266"/>
      <c r="S140" s="2266"/>
      <c r="T140" s="2266"/>
      <c r="U140" s="2266"/>
      <c r="V140" s="2266"/>
      <c r="W140" s="2266"/>
      <c r="X140" s="2266"/>
      <c r="Y140" s="2106"/>
      <c r="Z140" s="2106"/>
      <c r="AA140" s="2106"/>
      <c r="AB140" s="2106"/>
      <c r="AC140" s="2106"/>
      <c r="AD140" s="2106"/>
      <c r="AE140" s="2106"/>
      <c r="AF140" s="2106"/>
      <c r="AG140" s="2106"/>
      <c r="AH140" s="2106"/>
      <c r="AI140" s="2106"/>
      <c r="AJ140" s="2106"/>
      <c r="AK140" s="2106"/>
      <c r="AL140" s="2106"/>
      <c r="AM140" s="2106"/>
      <c r="AN140" s="2106"/>
      <c r="AO140" s="2106"/>
      <c r="AP140" s="2106"/>
      <c r="AQ140" s="2106"/>
      <c r="AR140" s="2106"/>
      <c r="AS140" s="2106"/>
      <c r="AT140" s="2106"/>
      <c r="AU140" s="2106"/>
      <c r="AV140" s="2106"/>
      <c r="AW140" s="2106"/>
      <c r="AX140" s="2106"/>
      <c r="AY140" s="2106"/>
      <c r="AZ140" s="215"/>
      <c r="BA140" s="2460" t="s">
        <v>105</v>
      </c>
      <c r="BB140" s="159" t="s">
        <v>63</v>
      </c>
      <c r="BC140" s="1148" t="s">
        <v>35</v>
      </c>
      <c r="BD140" s="1167" t="s">
        <v>35</v>
      </c>
      <c r="BE140" s="1167" t="s">
        <v>35</v>
      </c>
      <c r="BF140" s="1167" t="s">
        <v>35</v>
      </c>
      <c r="BG140" s="1187" t="s">
        <v>35</v>
      </c>
      <c r="BH140" s="1207" t="s">
        <v>35</v>
      </c>
      <c r="BI140" s="1167" t="s">
        <v>35</v>
      </c>
      <c r="BJ140" s="1167" t="s">
        <v>35</v>
      </c>
      <c r="BK140" s="1167" t="s">
        <v>35</v>
      </c>
      <c r="BL140" s="1187" t="s">
        <v>35</v>
      </c>
      <c r="BM140" s="1207" t="s">
        <v>35</v>
      </c>
      <c r="BN140" s="1167" t="s">
        <v>35</v>
      </c>
      <c r="BO140" s="1167" t="s">
        <v>35</v>
      </c>
      <c r="BP140" s="1167" t="s">
        <v>35</v>
      </c>
      <c r="BQ140" s="1187" t="s">
        <v>35</v>
      </c>
    </row>
    <row r="141" s="130" customFormat="true" ht="15" customHeight="true" x14ac:dyDescent="0.2">
      <c r="A141" s="2459"/>
      <c r="B141" s="252" t="s">
        <v>64</v>
      </c>
      <c r="C141" s="1098" t="s">
        <v>35</v>
      </c>
      <c r="D141" s="1105" t="s">
        <v>35</v>
      </c>
      <c r="E141" s="1105" t="s">
        <v>35</v>
      </c>
      <c r="F141" s="1105" t="s">
        <v>35</v>
      </c>
      <c r="G141" s="1112" t="s">
        <v>35</v>
      </c>
      <c r="H141" s="1119" t="s">
        <v>35</v>
      </c>
      <c r="I141" s="1105" t="s">
        <v>35</v>
      </c>
      <c r="J141" s="1105" t="s">
        <v>35</v>
      </c>
      <c r="K141" s="1105" t="s">
        <v>35</v>
      </c>
      <c r="L141" s="1126" t="s">
        <v>35</v>
      </c>
      <c r="M141" s="1133" t="s">
        <v>35</v>
      </c>
      <c r="N141" s="1105" t="s">
        <v>35</v>
      </c>
      <c r="O141" s="1105" t="s">
        <v>35</v>
      </c>
      <c r="P141" s="1105" t="s">
        <v>35</v>
      </c>
      <c r="Q141" s="1126" t="s">
        <v>35</v>
      </c>
      <c r="R141" s="2266"/>
      <c r="S141" s="2266"/>
      <c r="T141" s="2266"/>
      <c r="U141" s="2266"/>
      <c r="V141" s="2266"/>
      <c r="W141" s="2266"/>
      <c r="X141" s="2266"/>
      <c r="Y141" s="2106"/>
      <c r="Z141" s="2106"/>
      <c r="AA141" s="2106"/>
      <c r="AB141" s="2106"/>
      <c r="AC141" s="2106"/>
      <c r="AD141" s="2106"/>
      <c r="AE141" s="2106"/>
      <c r="AF141" s="2106"/>
      <c r="AG141" s="2106"/>
      <c r="AH141" s="2106"/>
      <c r="AI141" s="2106"/>
      <c r="AJ141" s="2106"/>
      <c r="AK141" s="2106"/>
      <c r="AL141" s="2106"/>
      <c r="AM141" s="2106"/>
      <c r="AN141" s="2106"/>
      <c r="AO141" s="2106"/>
      <c r="AP141" s="2106"/>
      <c r="AQ141" s="2106"/>
      <c r="AR141" s="2106"/>
      <c r="AS141" s="2106"/>
      <c r="AT141" s="2106"/>
      <c r="AU141" s="2106"/>
      <c r="AV141" s="2106"/>
      <c r="AW141" s="2106"/>
      <c r="AX141" s="2106"/>
      <c r="AY141" s="2106"/>
      <c r="AZ141" s="215"/>
      <c r="BA141" s="2460"/>
      <c r="BB141" s="159" t="s">
        <v>64</v>
      </c>
      <c r="BC141" s="1148" t="s">
        <v>35</v>
      </c>
      <c r="BD141" s="1167" t="s">
        <v>35</v>
      </c>
      <c r="BE141" s="1167" t="s">
        <v>35</v>
      </c>
      <c r="BF141" s="1167" t="s">
        <v>35</v>
      </c>
      <c r="BG141" s="1187" t="s">
        <v>35</v>
      </c>
      <c r="BH141" s="1207" t="s">
        <v>35</v>
      </c>
      <c r="BI141" s="1167" t="s">
        <v>35</v>
      </c>
      <c r="BJ141" s="1167" t="s">
        <v>35</v>
      </c>
      <c r="BK141" s="1167" t="s">
        <v>35</v>
      </c>
      <c r="BL141" s="1187" t="s">
        <v>35</v>
      </c>
      <c r="BM141" s="1207" t="s">
        <v>35</v>
      </c>
      <c r="BN141" s="1167" t="s">
        <v>35</v>
      </c>
      <c r="BO141" s="1167" t="s">
        <v>35</v>
      </c>
      <c r="BP141" s="1167" t="s">
        <v>35</v>
      </c>
      <c r="BQ141" s="1187" t="s">
        <v>35</v>
      </c>
    </row>
    <row r="142" s="130" customFormat="true" ht="15" customHeight="true" x14ac:dyDescent="0.2">
      <c r="A142" s="2459"/>
      <c r="B142" s="252" t="s">
        <v>65</v>
      </c>
      <c r="C142" s="1098" t="s">
        <v>35</v>
      </c>
      <c r="D142" s="1105" t="s">
        <v>35</v>
      </c>
      <c r="E142" s="1105" t="s">
        <v>35</v>
      </c>
      <c r="F142" s="1105" t="s">
        <v>35</v>
      </c>
      <c r="G142" s="1112" t="s">
        <v>35</v>
      </c>
      <c r="H142" s="1119" t="s">
        <v>35</v>
      </c>
      <c r="I142" s="1105" t="s">
        <v>35</v>
      </c>
      <c r="J142" s="1105" t="s">
        <v>35</v>
      </c>
      <c r="K142" s="1105" t="s">
        <v>35</v>
      </c>
      <c r="L142" s="1126" t="s">
        <v>35</v>
      </c>
      <c r="M142" s="1133" t="s">
        <v>35</v>
      </c>
      <c r="N142" s="1105" t="s">
        <v>35</v>
      </c>
      <c r="O142" s="1105" t="s">
        <v>35</v>
      </c>
      <c r="P142" s="1105" t="s">
        <v>35</v>
      </c>
      <c r="Q142" s="1126" t="s">
        <v>35</v>
      </c>
      <c r="R142" s="2266"/>
      <c r="S142" s="2266"/>
      <c r="T142" s="2266"/>
      <c r="U142" s="2266"/>
      <c r="V142" s="2266"/>
      <c r="W142" s="2266"/>
      <c r="X142" s="2266"/>
      <c r="Y142" s="2106"/>
      <c r="Z142" s="2106"/>
      <c r="AA142" s="2106"/>
      <c r="AB142" s="2106"/>
      <c r="AC142" s="2106"/>
      <c r="AD142" s="2106"/>
      <c r="AE142" s="2106"/>
      <c r="AF142" s="2106"/>
      <c r="AG142" s="2106"/>
      <c r="AH142" s="2106"/>
      <c r="AI142" s="2106"/>
      <c r="AJ142" s="2106"/>
      <c r="AK142" s="2106"/>
      <c r="AL142" s="2106"/>
      <c r="AM142" s="2106"/>
      <c r="AN142" s="2106"/>
      <c r="AO142" s="2106"/>
      <c r="AP142" s="2106"/>
      <c r="AQ142" s="2106"/>
      <c r="AR142" s="2106"/>
      <c r="AS142" s="2106"/>
      <c r="AT142" s="2106"/>
      <c r="AU142" s="2106"/>
      <c r="AV142" s="2106"/>
      <c r="AW142" s="2106"/>
      <c r="AX142" s="2106"/>
      <c r="AY142" s="2106"/>
      <c r="AZ142" s="215"/>
      <c r="BA142" s="2460"/>
      <c r="BB142" s="159" t="s">
        <v>65</v>
      </c>
      <c r="BC142" s="1148" t="s">
        <v>35</v>
      </c>
      <c r="BD142" s="1167" t="s">
        <v>35</v>
      </c>
      <c r="BE142" s="1167" t="s">
        <v>35</v>
      </c>
      <c r="BF142" s="1167" t="s">
        <v>35</v>
      </c>
      <c r="BG142" s="1187" t="s">
        <v>35</v>
      </c>
      <c r="BH142" s="1207" t="s">
        <v>35</v>
      </c>
      <c r="BI142" s="1167" t="s">
        <v>35</v>
      </c>
      <c r="BJ142" s="1167" t="s">
        <v>35</v>
      </c>
      <c r="BK142" s="1167" t="s">
        <v>35</v>
      </c>
      <c r="BL142" s="1187" t="s">
        <v>35</v>
      </c>
      <c r="BM142" s="1207" t="s">
        <v>35</v>
      </c>
      <c r="BN142" s="1167" t="s">
        <v>35</v>
      </c>
      <c r="BO142" s="1167" t="s">
        <v>35</v>
      </c>
      <c r="BP142" s="1167" t="s">
        <v>35</v>
      </c>
      <c r="BQ142" s="1187" t="s">
        <v>35</v>
      </c>
    </row>
    <row r="143" s="130" customFormat="true" ht="15" customHeight="true" x14ac:dyDescent="0.2">
      <c r="A143" s="2459"/>
      <c r="B143" s="252" t="s">
        <v>66</v>
      </c>
      <c r="C143" s="1098" t="s">
        <v>35</v>
      </c>
      <c r="D143" s="1105" t="s">
        <v>35</v>
      </c>
      <c r="E143" s="1105" t="s">
        <v>35</v>
      </c>
      <c r="F143" s="1105" t="s">
        <v>35</v>
      </c>
      <c r="G143" s="1112" t="s">
        <v>35</v>
      </c>
      <c r="H143" s="1119" t="s">
        <v>35</v>
      </c>
      <c r="I143" s="1105" t="s">
        <v>35</v>
      </c>
      <c r="J143" s="1105" t="s">
        <v>35</v>
      </c>
      <c r="K143" s="1105" t="s">
        <v>35</v>
      </c>
      <c r="L143" s="1126" t="s">
        <v>35</v>
      </c>
      <c r="M143" s="1133" t="s">
        <v>35</v>
      </c>
      <c r="N143" s="1105" t="s">
        <v>35</v>
      </c>
      <c r="O143" s="1105" t="s">
        <v>35</v>
      </c>
      <c r="P143" s="1105" t="s">
        <v>35</v>
      </c>
      <c r="Q143" s="1126" t="s">
        <v>35</v>
      </c>
      <c r="R143" s="2266"/>
      <c r="S143" s="2266"/>
      <c r="T143" s="2266"/>
      <c r="U143" s="2266"/>
      <c r="V143" s="2266"/>
      <c r="W143" s="2266"/>
      <c r="X143" s="2266"/>
      <c r="Y143" s="2106"/>
      <c r="Z143" s="2106"/>
      <c r="AA143" s="2106"/>
      <c r="AB143" s="2106"/>
      <c r="AC143" s="2106"/>
      <c r="AD143" s="2106"/>
      <c r="AE143" s="2106"/>
      <c r="AF143" s="2106"/>
      <c r="AG143" s="2106"/>
      <c r="AH143" s="2106"/>
      <c r="AI143" s="2106"/>
      <c r="AJ143" s="2106"/>
      <c r="AK143" s="2106"/>
      <c r="AL143" s="2106"/>
      <c r="AM143" s="2106"/>
      <c r="AN143" s="2106"/>
      <c r="AO143" s="2106"/>
      <c r="AP143" s="2106"/>
      <c r="AQ143" s="2106"/>
      <c r="AR143" s="2106"/>
      <c r="AS143" s="2106"/>
      <c r="AT143" s="2106"/>
      <c r="AU143" s="2106"/>
      <c r="AV143" s="2106"/>
      <c r="AW143" s="2106"/>
      <c r="AX143" s="2106"/>
      <c r="AY143" s="2106"/>
      <c r="AZ143" s="215"/>
      <c r="BA143" s="2460"/>
      <c r="BB143" s="159" t="s">
        <v>66</v>
      </c>
      <c r="BC143" s="1148" t="s">
        <v>35</v>
      </c>
      <c r="BD143" s="1167" t="s">
        <v>35</v>
      </c>
      <c r="BE143" s="1167" t="s">
        <v>35</v>
      </c>
      <c r="BF143" s="1167" t="s">
        <v>35</v>
      </c>
      <c r="BG143" s="1187" t="s">
        <v>35</v>
      </c>
      <c r="BH143" s="1207" t="s">
        <v>35</v>
      </c>
      <c r="BI143" s="1167" t="s">
        <v>35</v>
      </c>
      <c r="BJ143" s="1167" t="s">
        <v>35</v>
      </c>
      <c r="BK143" s="1167" t="s">
        <v>35</v>
      </c>
      <c r="BL143" s="1187" t="s">
        <v>35</v>
      </c>
      <c r="BM143" s="1207" t="s">
        <v>35</v>
      </c>
      <c r="BN143" s="1167" t="s">
        <v>35</v>
      </c>
      <c r="BO143" s="1167" t="s">
        <v>35</v>
      </c>
      <c r="BP143" s="1167" t="s">
        <v>35</v>
      </c>
      <c r="BQ143" s="1187" t="s">
        <v>35</v>
      </c>
    </row>
    <row r="144" s="130" customFormat="true" ht="15" customHeight="true" x14ac:dyDescent="0.2">
      <c r="A144" s="2459" t="s">
        <v>106</v>
      </c>
      <c r="B144" s="252" t="s">
        <v>63</v>
      </c>
      <c r="C144" s="1098" t="s">
        <v>35</v>
      </c>
      <c r="D144" s="1105" t="s">
        <v>35</v>
      </c>
      <c r="E144" s="1105" t="s">
        <v>35</v>
      </c>
      <c r="F144" s="1105" t="s">
        <v>35</v>
      </c>
      <c r="G144" s="1112" t="s">
        <v>35</v>
      </c>
      <c r="H144" s="1119" t="s">
        <v>35</v>
      </c>
      <c r="I144" s="1105" t="s">
        <v>35</v>
      </c>
      <c r="J144" s="1105" t="s">
        <v>35</v>
      </c>
      <c r="K144" s="1105" t="s">
        <v>35</v>
      </c>
      <c r="L144" s="1126" t="s">
        <v>35</v>
      </c>
      <c r="M144" s="1133" t="s">
        <v>35</v>
      </c>
      <c r="N144" s="1105" t="s">
        <v>35</v>
      </c>
      <c r="O144" s="1105" t="s">
        <v>35</v>
      </c>
      <c r="P144" s="1105" t="s">
        <v>35</v>
      </c>
      <c r="Q144" s="1126" t="s">
        <v>35</v>
      </c>
      <c r="R144" s="2266"/>
      <c r="S144" s="2266"/>
      <c r="T144" s="2266"/>
      <c r="U144" s="2266"/>
      <c r="V144" s="2266"/>
      <c r="W144" s="2266"/>
      <c r="X144" s="2266"/>
      <c r="Y144" s="2106"/>
      <c r="Z144" s="2106"/>
      <c r="AA144" s="2106"/>
      <c r="AB144" s="2106"/>
      <c r="AC144" s="2106"/>
      <c r="AD144" s="2106"/>
      <c r="AE144" s="2106"/>
      <c r="AF144" s="2106"/>
      <c r="AG144" s="2106"/>
      <c r="AH144" s="2106"/>
      <c r="AI144" s="2106"/>
      <c r="AJ144" s="2106"/>
      <c r="AK144" s="2106"/>
      <c r="AL144" s="2106"/>
      <c r="AM144" s="2106"/>
      <c r="AN144" s="2106"/>
      <c r="AO144" s="2106"/>
      <c r="AP144" s="2106"/>
      <c r="AQ144" s="2106"/>
      <c r="AR144" s="2106"/>
      <c r="AS144" s="2106"/>
      <c r="AT144" s="2106"/>
      <c r="AU144" s="2106"/>
      <c r="AV144" s="2106"/>
      <c r="AW144" s="2106"/>
      <c r="AX144" s="2106"/>
      <c r="AY144" s="2106"/>
      <c r="AZ144" s="215"/>
      <c r="BA144" s="2460" t="s">
        <v>106</v>
      </c>
      <c r="BB144" s="159" t="s">
        <v>63</v>
      </c>
      <c r="BC144" s="1148" t="s">
        <v>35</v>
      </c>
      <c r="BD144" s="1167" t="s">
        <v>35</v>
      </c>
      <c r="BE144" s="1167" t="s">
        <v>35</v>
      </c>
      <c r="BF144" s="1167" t="s">
        <v>35</v>
      </c>
      <c r="BG144" s="1187" t="s">
        <v>35</v>
      </c>
      <c r="BH144" s="1207" t="s">
        <v>35</v>
      </c>
      <c r="BI144" s="1167" t="s">
        <v>35</v>
      </c>
      <c r="BJ144" s="1167" t="s">
        <v>35</v>
      </c>
      <c r="BK144" s="1167" t="s">
        <v>35</v>
      </c>
      <c r="BL144" s="1187" t="s">
        <v>35</v>
      </c>
      <c r="BM144" s="1207" t="s">
        <v>35</v>
      </c>
      <c r="BN144" s="1167" t="s">
        <v>35</v>
      </c>
      <c r="BO144" s="1167" t="s">
        <v>35</v>
      </c>
      <c r="BP144" s="1167" t="s">
        <v>35</v>
      </c>
      <c r="BQ144" s="1187" t="s">
        <v>35</v>
      </c>
    </row>
    <row r="145" s="130" customFormat="true" ht="15" customHeight="true" x14ac:dyDescent="0.2">
      <c r="A145" s="2459"/>
      <c r="B145" s="252" t="s">
        <v>64</v>
      </c>
      <c r="C145" s="1098" t="s">
        <v>35</v>
      </c>
      <c r="D145" s="1105" t="s">
        <v>35</v>
      </c>
      <c r="E145" s="1105" t="s">
        <v>35</v>
      </c>
      <c r="F145" s="1105" t="s">
        <v>35</v>
      </c>
      <c r="G145" s="1112" t="s">
        <v>35</v>
      </c>
      <c r="H145" s="1119" t="s">
        <v>35</v>
      </c>
      <c r="I145" s="1105" t="s">
        <v>35</v>
      </c>
      <c r="J145" s="1105" t="s">
        <v>35</v>
      </c>
      <c r="K145" s="1105" t="s">
        <v>35</v>
      </c>
      <c r="L145" s="1126" t="s">
        <v>35</v>
      </c>
      <c r="M145" s="1133" t="s">
        <v>35</v>
      </c>
      <c r="N145" s="1105" t="s">
        <v>35</v>
      </c>
      <c r="O145" s="1105" t="s">
        <v>35</v>
      </c>
      <c r="P145" s="1105" t="s">
        <v>35</v>
      </c>
      <c r="Q145" s="1126" t="s">
        <v>35</v>
      </c>
      <c r="R145" s="2266"/>
      <c r="S145" s="2266"/>
      <c r="T145" s="2266"/>
      <c r="U145" s="2266"/>
      <c r="V145" s="2266"/>
      <c r="W145" s="2266"/>
      <c r="X145" s="2266"/>
      <c r="Y145" s="2106"/>
      <c r="Z145" s="2106"/>
      <c r="AA145" s="2106"/>
      <c r="AB145" s="2106"/>
      <c r="AC145" s="2106"/>
      <c r="AD145" s="2106"/>
      <c r="AE145" s="2106"/>
      <c r="AF145" s="2106"/>
      <c r="AG145" s="2106"/>
      <c r="AH145" s="2106"/>
      <c r="AI145" s="2106"/>
      <c r="AJ145" s="2106"/>
      <c r="AK145" s="2106"/>
      <c r="AL145" s="2106"/>
      <c r="AM145" s="2106"/>
      <c r="AN145" s="2106"/>
      <c r="AO145" s="2106"/>
      <c r="AP145" s="2106"/>
      <c r="AQ145" s="2106"/>
      <c r="AR145" s="2106"/>
      <c r="AS145" s="2106"/>
      <c r="AT145" s="2106"/>
      <c r="AU145" s="2106"/>
      <c r="AV145" s="2106"/>
      <c r="AW145" s="2106"/>
      <c r="AX145" s="2106"/>
      <c r="AY145" s="2106"/>
      <c r="AZ145" s="215"/>
      <c r="BA145" s="2460"/>
      <c r="BB145" s="159" t="s">
        <v>64</v>
      </c>
      <c r="BC145" s="1148" t="s">
        <v>35</v>
      </c>
      <c r="BD145" s="1167" t="s">
        <v>35</v>
      </c>
      <c r="BE145" s="1167" t="s">
        <v>35</v>
      </c>
      <c r="BF145" s="1167" t="s">
        <v>35</v>
      </c>
      <c r="BG145" s="1187" t="s">
        <v>35</v>
      </c>
      <c r="BH145" s="1207" t="s">
        <v>35</v>
      </c>
      <c r="BI145" s="1167" t="s">
        <v>35</v>
      </c>
      <c r="BJ145" s="1167" t="s">
        <v>35</v>
      </c>
      <c r="BK145" s="1167" t="s">
        <v>35</v>
      </c>
      <c r="BL145" s="1187" t="s">
        <v>35</v>
      </c>
      <c r="BM145" s="1207" t="s">
        <v>35</v>
      </c>
      <c r="BN145" s="1167" t="s">
        <v>35</v>
      </c>
      <c r="BO145" s="1167" t="s">
        <v>35</v>
      </c>
      <c r="BP145" s="1167" t="s">
        <v>35</v>
      </c>
      <c r="BQ145" s="1187" t="s">
        <v>35</v>
      </c>
    </row>
    <row r="146" s="130" customFormat="true" ht="15" customHeight="true" x14ac:dyDescent="0.2">
      <c r="A146" s="2459"/>
      <c r="B146" s="252" t="s">
        <v>65</v>
      </c>
      <c r="C146" s="1098" t="s">
        <v>35</v>
      </c>
      <c r="D146" s="1105" t="s">
        <v>35</v>
      </c>
      <c r="E146" s="1105" t="s">
        <v>35</v>
      </c>
      <c r="F146" s="1105" t="s">
        <v>35</v>
      </c>
      <c r="G146" s="1112" t="s">
        <v>35</v>
      </c>
      <c r="H146" s="1119" t="s">
        <v>35</v>
      </c>
      <c r="I146" s="1105" t="s">
        <v>35</v>
      </c>
      <c r="J146" s="1105" t="s">
        <v>35</v>
      </c>
      <c r="K146" s="1105" t="s">
        <v>35</v>
      </c>
      <c r="L146" s="1126" t="s">
        <v>35</v>
      </c>
      <c r="M146" s="1133" t="s">
        <v>35</v>
      </c>
      <c r="N146" s="1105" t="s">
        <v>35</v>
      </c>
      <c r="O146" s="1105" t="s">
        <v>35</v>
      </c>
      <c r="P146" s="1105" t="s">
        <v>35</v>
      </c>
      <c r="Q146" s="1126" t="s">
        <v>35</v>
      </c>
      <c r="R146" s="2266"/>
      <c r="S146" s="2266"/>
      <c r="T146" s="2266"/>
      <c r="U146" s="2266"/>
      <c r="V146" s="2266"/>
      <c r="W146" s="2266"/>
      <c r="X146" s="2266"/>
      <c r="Y146" s="2106"/>
      <c r="Z146" s="2106"/>
      <c r="AA146" s="2106"/>
      <c r="AB146" s="2106"/>
      <c r="AC146" s="2106"/>
      <c r="AD146" s="2106"/>
      <c r="AE146" s="2106"/>
      <c r="AF146" s="2106"/>
      <c r="AG146" s="2106"/>
      <c r="AH146" s="2106"/>
      <c r="AI146" s="2106"/>
      <c r="AJ146" s="2106"/>
      <c r="AK146" s="2106"/>
      <c r="AL146" s="2106"/>
      <c r="AM146" s="2106"/>
      <c r="AN146" s="2106"/>
      <c r="AO146" s="2106"/>
      <c r="AP146" s="2106"/>
      <c r="AQ146" s="2106"/>
      <c r="AR146" s="2106"/>
      <c r="AS146" s="2106"/>
      <c r="AT146" s="2106"/>
      <c r="AU146" s="2106"/>
      <c r="AV146" s="2106"/>
      <c r="AW146" s="2106"/>
      <c r="AX146" s="2106"/>
      <c r="AY146" s="2106"/>
      <c r="AZ146" s="215"/>
      <c r="BA146" s="2460"/>
      <c r="BB146" s="159" t="s">
        <v>65</v>
      </c>
      <c r="BC146" s="1148" t="s">
        <v>35</v>
      </c>
      <c r="BD146" s="1167" t="s">
        <v>35</v>
      </c>
      <c r="BE146" s="1167" t="s">
        <v>35</v>
      </c>
      <c r="BF146" s="1167" t="s">
        <v>35</v>
      </c>
      <c r="BG146" s="1187" t="s">
        <v>35</v>
      </c>
      <c r="BH146" s="1207" t="s">
        <v>35</v>
      </c>
      <c r="BI146" s="1167" t="s">
        <v>35</v>
      </c>
      <c r="BJ146" s="1167" t="s">
        <v>35</v>
      </c>
      <c r="BK146" s="1167" t="s">
        <v>35</v>
      </c>
      <c r="BL146" s="1187" t="s">
        <v>35</v>
      </c>
      <c r="BM146" s="1207" t="s">
        <v>35</v>
      </c>
      <c r="BN146" s="1167" t="s">
        <v>35</v>
      </c>
      <c r="BO146" s="1167" t="s">
        <v>35</v>
      </c>
      <c r="BP146" s="1167" t="s">
        <v>35</v>
      </c>
      <c r="BQ146" s="1187" t="s">
        <v>35</v>
      </c>
    </row>
    <row r="147" s="130" customFormat="true" ht="15" customHeight="true" x14ac:dyDescent="0.2">
      <c r="A147" s="2459"/>
      <c r="B147" s="252" t="s">
        <v>66</v>
      </c>
      <c r="C147" s="1098" t="s">
        <v>35</v>
      </c>
      <c r="D147" s="1105" t="s">
        <v>35</v>
      </c>
      <c r="E147" s="1105" t="s">
        <v>35</v>
      </c>
      <c r="F147" s="1105" t="s">
        <v>35</v>
      </c>
      <c r="G147" s="1112" t="s">
        <v>35</v>
      </c>
      <c r="H147" s="1119" t="s">
        <v>35</v>
      </c>
      <c r="I147" s="1105" t="s">
        <v>35</v>
      </c>
      <c r="J147" s="1105" t="s">
        <v>35</v>
      </c>
      <c r="K147" s="1105" t="s">
        <v>35</v>
      </c>
      <c r="L147" s="1126" t="s">
        <v>35</v>
      </c>
      <c r="M147" s="1133" t="s">
        <v>35</v>
      </c>
      <c r="N147" s="1105" t="s">
        <v>35</v>
      </c>
      <c r="O147" s="1105" t="s">
        <v>35</v>
      </c>
      <c r="P147" s="1105" t="s">
        <v>35</v>
      </c>
      <c r="Q147" s="1126" t="s">
        <v>35</v>
      </c>
      <c r="R147" s="2266"/>
      <c r="S147" s="2266"/>
      <c r="T147" s="2266"/>
      <c r="U147" s="2266"/>
      <c r="V147" s="2266"/>
      <c r="W147" s="2266"/>
      <c r="X147" s="2266"/>
      <c r="Y147" s="2106"/>
      <c r="Z147" s="2106"/>
      <c r="AA147" s="2106"/>
      <c r="AB147" s="2106"/>
      <c r="AC147" s="2106"/>
      <c r="AD147" s="2106"/>
      <c r="AE147" s="2106"/>
      <c r="AF147" s="2106"/>
      <c r="AG147" s="2106"/>
      <c r="AH147" s="2106"/>
      <c r="AI147" s="2106"/>
      <c r="AJ147" s="2106"/>
      <c r="AK147" s="2106"/>
      <c r="AL147" s="2106"/>
      <c r="AM147" s="2106"/>
      <c r="AN147" s="2106"/>
      <c r="AO147" s="2106"/>
      <c r="AP147" s="2106"/>
      <c r="AQ147" s="2106"/>
      <c r="AR147" s="2106"/>
      <c r="AS147" s="2106"/>
      <c r="AT147" s="2106"/>
      <c r="AU147" s="2106"/>
      <c r="AV147" s="2106"/>
      <c r="AW147" s="2106"/>
      <c r="AX147" s="2106"/>
      <c r="AY147" s="2106"/>
      <c r="AZ147" s="215"/>
      <c r="BA147" s="2460"/>
      <c r="BB147" s="159" t="s">
        <v>66</v>
      </c>
      <c r="BC147" s="1148" t="s">
        <v>35</v>
      </c>
      <c r="BD147" s="1167" t="s">
        <v>35</v>
      </c>
      <c r="BE147" s="1167" t="s">
        <v>35</v>
      </c>
      <c r="BF147" s="1167" t="s">
        <v>35</v>
      </c>
      <c r="BG147" s="1187" t="s">
        <v>35</v>
      </c>
      <c r="BH147" s="1207" t="s">
        <v>35</v>
      </c>
      <c r="BI147" s="1167" t="s">
        <v>35</v>
      </c>
      <c r="BJ147" s="1167" t="s">
        <v>35</v>
      </c>
      <c r="BK147" s="1167" t="s">
        <v>35</v>
      </c>
      <c r="BL147" s="1187" t="s">
        <v>35</v>
      </c>
      <c r="BM147" s="1207" t="s">
        <v>35</v>
      </c>
      <c r="BN147" s="1167" t="s">
        <v>35</v>
      </c>
      <c r="BO147" s="1167" t="s">
        <v>35</v>
      </c>
      <c r="BP147" s="1167" t="s">
        <v>35</v>
      </c>
      <c r="BQ147" s="1187" t="s">
        <v>35</v>
      </c>
    </row>
    <row r="148" s="130" customFormat="true" ht="15" customHeight="true" x14ac:dyDescent="0.2">
      <c r="A148" s="2459" t="s">
        <v>107</v>
      </c>
      <c r="B148" s="252" t="s">
        <v>49</v>
      </c>
      <c r="C148" s="784">
        <v>4.9375076601451591</v>
      </c>
      <c r="D148" s="785">
        <v>8.3105455004789963</v>
      </c>
      <c r="E148" s="785">
        <v>20.445729287179073</v>
      </c>
      <c r="F148" s="785">
        <v>19.612982668048531</v>
      </c>
      <c r="G148" s="833">
        <v>15.086185310538177</v>
      </c>
      <c r="H148" s="824">
        <v>16.813680579993424</v>
      </c>
      <c r="I148" s="785">
        <v>21.435415877285546</v>
      </c>
      <c r="J148" s="785">
        <v>21.589116340404267</v>
      </c>
      <c r="K148" s="785">
        <v>16.958527836632474</v>
      </c>
      <c r="L148" s="800">
        <v>9.7902173583423071</v>
      </c>
      <c r="M148" s="811">
        <v>3.2985593026699465</v>
      </c>
      <c r="N148" s="785">
        <v>4.594165029587348</v>
      </c>
      <c r="O148" s="785">
        <v>9.0975025570500776</v>
      </c>
      <c r="P148" s="785">
        <v>14.642270930563376</v>
      </c>
      <c r="Q148" s="800">
        <v>21.894460259221315</v>
      </c>
      <c r="R148" s="2267"/>
      <c r="S148" s="2267"/>
      <c r="T148" s="2267"/>
      <c r="U148" s="2267"/>
      <c r="V148" s="2267"/>
      <c r="W148" s="2267"/>
      <c r="X148" s="2267"/>
      <c r="Y148" s="2107"/>
      <c r="Z148" s="2107"/>
      <c r="AA148" s="2107"/>
      <c r="AB148" s="2107"/>
      <c r="AC148" s="2107"/>
      <c r="AD148" s="2107"/>
      <c r="AE148" s="2107"/>
      <c r="AF148" s="2107"/>
      <c r="AG148" s="2107"/>
      <c r="AH148" s="2107"/>
      <c r="AI148" s="2107"/>
      <c r="AJ148" s="2107"/>
      <c r="AK148" s="2107"/>
      <c r="AL148" s="2107"/>
      <c r="AM148" s="2107"/>
      <c r="AN148" s="2107"/>
      <c r="AO148" s="2107"/>
      <c r="AP148" s="2107"/>
      <c r="AQ148" s="2107"/>
      <c r="AR148" s="2107"/>
      <c r="AS148" s="2107"/>
      <c r="AT148" s="2107"/>
      <c r="AU148" s="2107"/>
      <c r="AV148" s="2107"/>
      <c r="AW148" s="2107"/>
      <c r="AX148" s="2107"/>
      <c r="AY148" s="2107"/>
      <c r="AZ148" s="215"/>
      <c r="BA148" s="2460" t="s">
        <v>107</v>
      </c>
      <c r="BB148" s="159" t="s">
        <v>49</v>
      </c>
      <c r="BC148" s="1148" t="s">
        <v>35</v>
      </c>
      <c r="BD148" s="1167" t="s">
        <v>35</v>
      </c>
      <c r="BE148" s="1167" t="s">
        <v>35</v>
      </c>
      <c r="BF148" s="1167" t="s">
        <v>35</v>
      </c>
      <c r="BG148" s="1187" t="s">
        <v>35</v>
      </c>
      <c r="BH148" s="1207" t="s">
        <v>35</v>
      </c>
      <c r="BI148" s="1167" t="s">
        <v>35</v>
      </c>
      <c r="BJ148" s="1167" t="s">
        <v>35</v>
      </c>
      <c r="BK148" s="1167" t="s">
        <v>35</v>
      </c>
      <c r="BL148" s="1187" t="s">
        <v>35</v>
      </c>
      <c r="BM148" s="1207" t="s">
        <v>35</v>
      </c>
      <c r="BN148" s="1167" t="s">
        <v>35</v>
      </c>
      <c r="BO148" s="1167" t="s">
        <v>35</v>
      </c>
      <c r="BP148" s="1167" t="s">
        <v>35</v>
      </c>
      <c r="BQ148" s="1187" t="s">
        <v>35</v>
      </c>
    </row>
    <row r="149" s="130" customFormat="true" ht="15" customHeight="true" x14ac:dyDescent="0.2">
      <c r="A149" s="2459"/>
      <c r="B149" s="252" t="s">
        <v>48</v>
      </c>
      <c r="C149" s="784">
        <v>7.3646092751079975</v>
      </c>
      <c r="D149" s="785">
        <v>12.056032162200971</v>
      </c>
      <c r="E149" s="785">
        <v>25.376440685413197</v>
      </c>
      <c r="F149" s="785">
        <v>49.228217073346755</v>
      </c>
      <c r="G149" s="833">
        <v>74.922259102999504</v>
      </c>
      <c r="H149" s="824">
        <v>21.586422262514724</v>
      </c>
      <c r="I149" s="785">
        <v>47.891123389771984</v>
      </c>
      <c r="J149" s="785">
        <v>59.704041676717679</v>
      </c>
      <c r="K149" s="785">
        <v>71.873366022745273</v>
      </c>
      <c r="L149" s="800">
        <v>84.110734793606994</v>
      </c>
      <c r="M149" s="811">
        <v>6.1991687671063378</v>
      </c>
      <c r="N149" s="785">
        <v>8.3895779358542928</v>
      </c>
      <c r="O149" s="785">
        <v>10.644188524449209</v>
      </c>
      <c r="P149" s="785">
        <v>19.393280624845641</v>
      </c>
      <c r="Q149" s="800">
        <v>29.257493221453945</v>
      </c>
      <c r="R149" s="2267"/>
      <c r="S149" s="2267"/>
      <c r="T149" s="2267"/>
      <c r="U149" s="2267"/>
      <c r="V149" s="2267"/>
      <c r="W149" s="2267"/>
      <c r="X149" s="2267"/>
      <c r="Y149" s="2107"/>
      <c r="Z149" s="2107"/>
      <c r="AA149" s="2107"/>
      <c r="AB149" s="2107"/>
      <c r="AC149" s="2107"/>
      <c r="AD149" s="2107"/>
      <c r="AE149" s="2107"/>
      <c r="AF149" s="2107"/>
      <c r="AG149" s="2107"/>
      <c r="AH149" s="2107"/>
      <c r="AI149" s="2107"/>
      <c r="AJ149" s="2107"/>
      <c r="AK149" s="2107"/>
      <c r="AL149" s="2107"/>
      <c r="AM149" s="2107"/>
      <c r="AN149" s="2107"/>
      <c r="AO149" s="2107"/>
      <c r="AP149" s="2107"/>
      <c r="AQ149" s="2107"/>
      <c r="AR149" s="2107"/>
      <c r="AS149" s="2107"/>
      <c r="AT149" s="2107"/>
      <c r="AU149" s="2107"/>
      <c r="AV149" s="2107"/>
      <c r="AW149" s="2107"/>
      <c r="AX149" s="2107"/>
      <c r="AY149" s="2107"/>
      <c r="AZ149" s="215"/>
      <c r="BA149" s="2460"/>
      <c r="BB149" s="159" t="s">
        <v>48</v>
      </c>
      <c r="BC149" s="1148" t="s">
        <v>35</v>
      </c>
      <c r="BD149" s="1167" t="s">
        <v>35</v>
      </c>
      <c r="BE149" s="1167" t="s">
        <v>35</v>
      </c>
      <c r="BF149" s="1167" t="s">
        <v>35</v>
      </c>
      <c r="BG149" s="1187" t="s">
        <v>35</v>
      </c>
      <c r="BH149" s="1207" t="s">
        <v>35</v>
      </c>
      <c r="BI149" s="1167" t="s">
        <v>35</v>
      </c>
      <c r="BJ149" s="1167" t="s">
        <v>35</v>
      </c>
      <c r="BK149" s="1167" t="s">
        <v>35</v>
      </c>
      <c r="BL149" s="1187" t="s">
        <v>35</v>
      </c>
      <c r="BM149" s="1207" t="s">
        <v>35</v>
      </c>
      <c r="BN149" s="1167" t="s">
        <v>35</v>
      </c>
      <c r="BO149" s="1167" t="s">
        <v>35</v>
      </c>
      <c r="BP149" s="1167" t="s">
        <v>35</v>
      </c>
      <c r="BQ149" s="1187" t="s">
        <v>35</v>
      </c>
    </row>
    <row r="150" s="130" customFormat="true" ht="15" customHeight="true" x14ac:dyDescent="0.2">
      <c r="A150" s="2459"/>
      <c r="B150" s="252" t="s">
        <v>109</v>
      </c>
      <c r="C150" s="784">
        <v>87.697883064746833</v>
      </c>
      <c r="D150" s="785">
        <v>79.633422337320042</v>
      </c>
      <c r="E150" s="785">
        <v>54.177830027407722</v>
      </c>
      <c r="F150" s="785">
        <v>31.158800258604714</v>
      </c>
      <c r="G150" s="833">
        <v>9.9915555864623222</v>
      </c>
      <c r="H150" s="824">
        <v>61.599897157491853</v>
      </c>
      <c r="I150" s="785">
        <v>30.67346073294247</v>
      </c>
      <c r="J150" s="785">
        <v>18.706841982878053</v>
      </c>
      <c r="K150" s="785">
        <v>11.168106140622257</v>
      </c>
      <c r="L150" s="800">
        <v>6.0990478480506933</v>
      </c>
      <c r="M150" s="811">
        <v>90.502271930223728</v>
      </c>
      <c r="N150" s="785">
        <v>87.016257034558365</v>
      </c>
      <c r="O150" s="785">
        <v>80.258308918500703</v>
      </c>
      <c r="P150" s="785">
        <v>65.964448444590985</v>
      </c>
      <c r="Q150" s="800">
        <v>48.84804651932474</v>
      </c>
      <c r="R150" s="2267"/>
      <c r="S150" s="2267"/>
      <c r="T150" s="2267"/>
      <c r="U150" s="2267"/>
      <c r="V150" s="2267"/>
      <c r="W150" s="2267"/>
      <c r="X150" s="2267"/>
      <c r="Y150" s="2107"/>
      <c r="Z150" s="2107"/>
      <c r="AA150" s="2107"/>
      <c r="AB150" s="2107"/>
      <c r="AC150" s="2107"/>
      <c r="AD150" s="2107"/>
      <c r="AE150" s="2107"/>
      <c r="AF150" s="2107"/>
      <c r="AG150" s="2107"/>
      <c r="AH150" s="2107"/>
      <c r="AI150" s="2107"/>
      <c r="AJ150" s="2107"/>
      <c r="AK150" s="2107"/>
      <c r="AL150" s="2107"/>
      <c r="AM150" s="2107"/>
      <c r="AN150" s="2107"/>
      <c r="AO150" s="2107"/>
      <c r="AP150" s="2107"/>
      <c r="AQ150" s="2107"/>
      <c r="AR150" s="2107"/>
      <c r="AS150" s="2107"/>
      <c r="AT150" s="2107"/>
      <c r="AU150" s="2107"/>
      <c r="AV150" s="2107"/>
      <c r="AW150" s="2107"/>
      <c r="AX150" s="2107"/>
      <c r="AY150" s="2107"/>
      <c r="AZ150" s="215"/>
      <c r="BA150" s="2460"/>
      <c r="BB150" s="159" t="s">
        <v>109</v>
      </c>
      <c r="BC150" s="1148" t="s">
        <v>35</v>
      </c>
      <c r="BD150" s="1167" t="s">
        <v>35</v>
      </c>
      <c r="BE150" s="1167" t="s">
        <v>35</v>
      </c>
      <c r="BF150" s="1167" t="s">
        <v>35</v>
      </c>
      <c r="BG150" s="1187" t="s">
        <v>35</v>
      </c>
      <c r="BH150" s="1207" t="s">
        <v>35</v>
      </c>
      <c r="BI150" s="1167" t="s">
        <v>35</v>
      </c>
      <c r="BJ150" s="1167" t="s">
        <v>35</v>
      </c>
      <c r="BK150" s="1167" t="s">
        <v>35</v>
      </c>
      <c r="BL150" s="1187" t="s">
        <v>35</v>
      </c>
      <c r="BM150" s="1207" t="s">
        <v>35</v>
      </c>
      <c r="BN150" s="1167" t="s">
        <v>35</v>
      </c>
      <c r="BO150" s="1167" t="s">
        <v>35</v>
      </c>
      <c r="BP150" s="1167" t="s">
        <v>35</v>
      </c>
      <c r="BQ150" s="1187" t="s">
        <v>35</v>
      </c>
    </row>
    <row r="151" s="130" customFormat="true" ht="15" customHeight="true" x14ac:dyDescent="0.2">
      <c r="A151" s="2459" t="s">
        <v>108</v>
      </c>
      <c r="B151" s="252" t="s">
        <v>49</v>
      </c>
      <c r="C151" s="784">
        <v>77.193400987889646</v>
      </c>
      <c r="D151" s="785">
        <v>68.972230222904741</v>
      </c>
      <c r="E151" s="785">
        <v>58.060537027660239</v>
      </c>
      <c r="F151" s="785">
        <v>78.994405020255272</v>
      </c>
      <c r="G151" s="833">
        <v>87.487420321966653</v>
      </c>
      <c r="H151" s="824">
        <v>64.046573837026628</v>
      </c>
      <c r="I151" s="785">
        <v>79.080501600287349</v>
      </c>
      <c r="J151" s="785">
        <v>80.24858723671899</v>
      </c>
      <c r="K151" s="785">
        <v>87.448363259064266</v>
      </c>
      <c r="L151" s="800">
        <v>92.056739461474706</v>
      </c>
      <c r="M151" s="811">
        <v>89.410838851546004</v>
      </c>
      <c r="N151" s="785">
        <v>76.508504524583344</v>
      </c>
      <c r="O151" s="785">
        <v>69.03089652314921</v>
      </c>
      <c r="P151" s="785">
        <v>68.912086416221769</v>
      </c>
      <c r="Q151" s="800">
        <v>48.089082742725338</v>
      </c>
      <c r="R151" s="2267"/>
      <c r="S151" s="2267"/>
      <c r="T151" s="2267"/>
      <c r="U151" s="2267"/>
      <c r="V151" s="2267"/>
      <c r="W151" s="2267"/>
      <c r="X151" s="2267"/>
      <c r="Y151" s="2107"/>
      <c r="Z151" s="2107"/>
      <c r="AA151" s="2107"/>
      <c r="AB151" s="2107"/>
      <c r="AC151" s="2107"/>
      <c r="AD151" s="2107"/>
      <c r="AE151" s="2107"/>
      <c r="AF151" s="2107"/>
      <c r="AG151" s="2107"/>
      <c r="AH151" s="2107"/>
      <c r="AI151" s="2107"/>
      <c r="AJ151" s="2107"/>
      <c r="AK151" s="2107"/>
      <c r="AL151" s="2107"/>
      <c r="AM151" s="2107"/>
      <c r="AN151" s="2107"/>
      <c r="AO151" s="2107"/>
      <c r="AP151" s="2107"/>
      <c r="AQ151" s="2107"/>
      <c r="AR151" s="2107"/>
      <c r="AS151" s="2107"/>
      <c r="AT151" s="2107"/>
      <c r="AU151" s="2107"/>
      <c r="AV151" s="2107"/>
      <c r="AW151" s="2107"/>
      <c r="AX151" s="2107"/>
      <c r="AY151" s="2107"/>
      <c r="AZ151" s="215"/>
      <c r="BA151" s="2460" t="s">
        <v>108</v>
      </c>
      <c r="BB151" s="159" t="s">
        <v>49</v>
      </c>
      <c r="BC151" s="1148" t="s">
        <v>35</v>
      </c>
      <c r="BD151" s="1167" t="s">
        <v>35</v>
      </c>
      <c r="BE151" s="1167" t="s">
        <v>35</v>
      </c>
      <c r="BF151" s="1167" t="s">
        <v>35</v>
      </c>
      <c r="BG151" s="1187" t="s">
        <v>35</v>
      </c>
      <c r="BH151" s="1207" t="s">
        <v>35</v>
      </c>
      <c r="BI151" s="1167" t="s">
        <v>35</v>
      </c>
      <c r="BJ151" s="1167" t="s">
        <v>35</v>
      </c>
      <c r="BK151" s="1167" t="s">
        <v>35</v>
      </c>
      <c r="BL151" s="1187" t="s">
        <v>35</v>
      </c>
      <c r="BM151" s="1207" t="s">
        <v>35</v>
      </c>
      <c r="BN151" s="1167" t="s">
        <v>35</v>
      </c>
      <c r="BO151" s="1167" t="s">
        <v>35</v>
      </c>
      <c r="BP151" s="1167" t="s">
        <v>35</v>
      </c>
      <c r="BQ151" s="1187" t="s">
        <v>35</v>
      </c>
    </row>
    <row r="152" s="130" customFormat="true" ht="15" customHeight="true" x14ac:dyDescent="0.2">
      <c r="A152" s="2461"/>
      <c r="B152" s="253" t="s">
        <v>48</v>
      </c>
      <c r="C152" s="787">
        <v>22.80659901211035</v>
      </c>
      <c r="D152" s="788">
        <v>31.027769777095259</v>
      </c>
      <c r="E152" s="788">
        <v>41.939462972339754</v>
      </c>
      <c r="F152" s="788">
        <v>21.005594979744718</v>
      </c>
      <c r="G152" s="834">
        <v>12.512579678033353</v>
      </c>
      <c r="H152" s="825">
        <v>35.953426162973365</v>
      </c>
      <c r="I152" s="788">
        <v>20.919498399712658</v>
      </c>
      <c r="J152" s="788">
        <v>19.75141276328101</v>
      </c>
      <c r="K152" s="788">
        <v>12.551636740935738</v>
      </c>
      <c r="L152" s="801">
        <v>7.9432605385253039</v>
      </c>
      <c r="M152" s="812">
        <v>10.589161148453991</v>
      </c>
      <c r="N152" s="788">
        <v>23.491495475416656</v>
      </c>
      <c r="O152" s="788">
        <v>30.96910347685079</v>
      </c>
      <c r="P152" s="788">
        <v>31.087913583778231</v>
      </c>
      <c r="Q152" s="801">
        <v>51.910917257274662</v>
      </c>
      <c r="R152" s="2268"/>
      <c r="S152" s="2268"/>
      <c r="T152" s="2268"/>
      <c r="U152" s="2268"/>
      <c r="V152" s="2268"/>
      <c r="W152" s="2268"/>
      <c r="X152" s="2268"/>
      <c r="Y152" s="2108"/>
      <c r="Z152" s="2108"/>
      <c r="AA152" s="2108"/>
      <c r="AB152" s="2108"/>
      <c r="AC152" s="2108"/>
      <c r="AD152" s="2108"/>
      <c r="AE152" s="2108"/>
      <c r="AF152" s="2108"/>
      <c r="AG152" s="2108"/>
      <c r="AH152" s="2108"/>
      <c r="AI152" s="2108"/>
      <c r="AJ152" s="2108"/>
      <c r="AK152" s="2108"/>
      <c r="AL152" s="2108"/>
      <c r="AM152" s="2108"/>
      <c r="AN152" s="2108"/>
      <c r="AO152" s="2108"/>
      <c r="AP152" s="2108"/>
      <c r="AQ152" s="2108"/>
      <c r="AR152" s="2108"/>
      <c r="AS152" s="2108"/>
      <c r="AT152" s="2108"/>
      <c r="AU152" s="2108"/>
      <c r="AV152" s="2108"/>
      <c r="AW152" s="2108"/>
      <c r="AX152" s="2108"/>
      <c r="AY152" s="2108"/>
      <c r="AZ152" s="215"/>
      <c r="BA152" s="2462"/>
      <c r="BB152" s="235" t="s">
        <v>48</v>
      </c>
      <c r="BC152" s="1149" t="s">
        <v>35</v>
      </c>
      <c r="BD152" s="1168" t="s">
        <v>35</v>
      </c>
      <c r="BE152" s="1168" t="s">
        <v>35</v>
      </c>
      <c r="BF152" s="1168" t="s">
        <v>35</v>
      </c>
      <c r="BG152" s="1188" t="s">
        <v>35</v>
      </c>
      <c r="BH152" s="1208" t="s">
        <v>35</v>
      </c>
      <c r="BI152" s="1168" t="s">
        <v>35</v>
      </c>
      <c r="BJ152" s="1168" t="s">
        <v>35</v>
      </c>
      <c r="BK152" s="1168" t="s">
        <v>35</v>
      </c>
      <c r="BL152" s="1188" t="s">
        <v>35</v>
      </c>
      <c r="BM152" s="1208" t="s">
        <v>35</v>
      </c>
      <c r="BN152" s="1168" t="s">
        <v>35</v>
      </c>
      <c r="BO152" s="1168" t="s">
        <v>35</v>
      </c>
      <c r="BP152" s="1168" t="s">
        <v>35</v>
      </c>
      <c r="BQ152" s="1188" t="s">
        <v>35</v>
      </c>
    </row>
    <row r="153" s="135" customFormat="true" ht="15" customHeight="true" x14ac:dyDescent="0.2">
      <c r="A153" s="2413" t="s">
        <v>159</v>
      </c>
      <c r="B153" s="1077" t="s">
        <v>160</v>
      </c>
      <c r="C153" s="998">
        <v>1.5638260637208818</v>
      </c>
      <c r="D153" s="999">
        <v>2.1495113270079447</v>
      </c>
      <c r="E153" s="999">
        <v>5.6551071443407643</v>
      </c>
      <c r="F153" s="999">
        <v>13.41345587955653</v>
      </c>
      <c r="G153" s="1000">
        <v>27.677119869522691</v>
      </c>
      <c r="H153" s="1001">
        <v>7.9860795366511654</v>
      </c>
      <c r="I153" s="999">
        <v>13.101818357488416</v>
      </c>
      <c r="J153" s="999">
        <v>17.874560930860294</v>
      </c>
      <c r="K153" s="999">
        <v>23.559350834185562</v>
      </c>
      <c r="L153" s="1002">
        <v>33.568430910447219</v>
      </c>
      <c r="M153" s="1003">
        <v>0.86852944419863309</v>
      </c>
      <c r="N153" s="999">
        <v>1.5362282642249121</v>
      </c>
      <c r="O153" s="999">
        <v>2.5471303971650592</v>
      </c>
      <c r="P153" s="999">
        <v>3.8367319364897003</v>
      </c>
      <c r="Q153" s="2250">
        <v>4.0446028925125628</v>
      </c>
      <c r="R153" s="312"/>
      <c r="S153" s="312"/>
      <c r="T153" s="312"/>
      <c r="U153" s="312"/>
      <c r="V153" s="312"/>
      <c r="W153" s="312"/>
      <c r="X153" s="312"/>
      <c r="Y153" s="312"/>
      <c r="Z153" s="312"/>
      <c r="AA153" s="312"/>
      <c r="AB153" s="312"/>
      <c r="AC153" s="312"/>
      <c r="AD153" s="312"/>
      <c r="AE153" s="312"/>
      <c r="AF153" s="312"/>
      <c r="AG153" s="312"/>
      <c r="AH153" s="312"/>
      <c r="AI153" s="312"/>
      <c r="AJ153" s="312"/>
      <c r="AK153" s="312"/>
      <c r="AL153" s="312"/>
      <c r="AM153" s="312"/>
      <c r="AN153" s="312"/>
      <c r="AO153" s="312"/>
      <c r="AP153" s="312"/>
      <c r="AQ153" s="312"/>
      <c r="AR153" s="312"/>
      <c r="AS153" s="312"/>
      <c r="AT153" s="312"/>
      <c r="AU153" s="312"/>
      <c r="AV153" s="312"/>
      <c r="AW153" s="312"/>
      <c r="AX153" s="312"/>
      <c r="AY153" s="312"/>
      <c r="BA153" s="2504" t="s">
        <v>159</v>
      </c>
      <c r="BB153" s="234" t="s">
        <v>160</v>
      </c>
      <c r="BC153" s="339">
        <v>1087.4890022277832</v>
      </c>
      <c r="BD153" s="305">
        <v>1464.1966705322266</v>
      </c>
      <c r="BE153" s="305">
        <v>3911.4583473205566</v>
      </c>
      <c r="BF153" s="305">
        <v>9124.0502281188965</v>
      </c>
      <c r="BG153" s="340">
        <v>19163.545490264893</v>
      </c>
      <c r="BH153" s="351">
        <v>2481.2878265380859</v>
      </c>
      <c r="BI153" s="305">
        <v>4008.8222236633301</v>
      </c>
      <c r="BJ153" s="305">
        <v>5474.3357810974121</v>
      </c>
      <c r="BK153" s="305">
        <v>7405.0507392883301</v>
      </c>
      <c r="BL153" s="340">
        <v>10536.095546722412</v>
      </c>
      <c r="BM153" s="351">
        <v>330.22931671142578</v>
      </c>
      <c r="BN153" s="305">
        <v>586.92723083496094</v>
      </c>
      <c r="BO153" s="305">
        <v>941.88595581054688</v>
      </c>
      <c r="BP153" s="305">
        <v>1447.1793365478516</v>
      </c>
      <c r="BQ153" s="340">
        <v>1538.92578125</v>
      </c>
    </row>
    <row r="154" s="135" customFormat="true" ht="15" customHeight="true" x14ac:dyDescent="0.2">
      <c r="A154" s="2413"/>
      <c r="B154" s="1077" t="s">
        <v>161</v>
      </c>
      <c r="C154" s="998">
        <v>2.4857155677210838</v>
      </c>
      <c r="D154" s="999">
        <v>3.9778863034092642</v>
      </c>
      <c r="E154" s="999">
        <v>9.6952921377966028</v>
      </c>
      <c r="F154" s="999">
        <v>30.269560247648286</v>
      </c>
      <c r="G154" s="1000">
        <v>46.700833093473307</v>
      </c>
      <c r="H154" s="1001">
        <v>14.044817952686447</v>
      </c>
      <c r="I154" s="999">
        <v>29.005575058610432</v>
      </c>
      <c r="J154" s="999">
        <v>40.329009789128193</v>
      </c>
      <c r="K154" s="999">
        <v>43.57492912679006</v>
      </c>
      <c r="L154" s="1002">
        <v>50.988814386558943</v>
      </c>
      <c r="M154" s="1003">
        <v>1.6258936725864859</v>
      </c>
      <c r="N154" s="999">
        <v>2.5780612465901425</v>
      </c>
      <c r="O154" s="999">
        <v>3.0211086572562302</v>
      </c>
      <c r="P154" s="999">
        <v>7.0836645309662387</v>
      </c>
      <c r="Q154" s="2250">
        <v>8.9021945153797706</v>
      </c>
      <c r="R154" s="312"/>
      <c r="S154" s="312"/>
      <c r="T154" s="312"/>
      <c r="U154" s="312"/>
      <c r="V154" s="312"/>
      <c r="W154" s="312"/>
      <c r="X154" s="312"/>
      <c r="Y154" s="312"/>
      <c r="Z154" s="312"/>
      <c r="AA154" s="312"/>
      <c r="AB154" s="312"/>
      <c r="AC154" s="312"/>
      <c r="AD154" s="312"/>
      <c r="AE154" s="312"/>
      <c r="AF154" s="312"/>
      <c r="AG154" s="312"/>
      <c r="AH154" s="312"/>
      <c r="AI154" s="312"/>
      <c r="AJ154" s="312"/>
      <c r="AK154" s="312"/>
      <c r="AL154" s="312"/>
      <c r="AM154" s="312"/>
      <c r="AN154" s="312"/>
      <c r="AO154" s="312"/>
      <c r="AP154" s="312"/>
      <c r="AQ154" s="312"/>
      <c r="AR154" s="312"/>
      <c r="AS154" s="312"/>
      <c r="AT154" s="312"/>
      <c r="AU154" s="312"/>
      <c r="AV154" s="312"/>
      <c r="AW154" s="312"/>
      <c r="AX154" s="312"/>
      <c r="AY154" s="312"/>
      <c r="BA154" s="2504"/>
      <c r="BB154" s="159" t="s">
        <v>161</v>
      </c>
      <c r="BC154" s="341">
        <v>1728.5735321044922</v>
      </c>
      <c r="BD154" s="307">
        <v>2709.6427955627441</v>
      </c>
      <c r="BE154" s="307">
        <v>6705.9262351989746</v>
      </c>
      <c r="BF154" s="307">
        <v>20589.845790863037</v>
      </c>
      <c r="BG154" s="342">
        <v>32335.501079559326</v>
      </c>
      <c r="BH154" s="352">
        <v>4363.7476501464844</v>
      </c>
      <c r="BI154" s="307">
        <v>8874.9661102294922</v>
      </c>
      <c r="BJ154" s="307">
        <v>12351.326679229736</v>
      </c>
      <c r="BK154" s="307">
        <v>13696.241607666016</v>
      </c>
      <c r="BL154" s="342">
        <v>16003.816848754883</v>
      </c>
      <c r="BM154" s="352">
        <v>618.1917724609375</v>
      </c>
      <c r="BN154" s="307">
        <v>984.96713256835938</v>
      </c>
      <c r="BO154" s="307">
        <v>1117.1551399230957</v>
      </c>
      <c r="BP154" s="307">
        <v>2671.8918876647949</v>
      </c>
      <c r="BQ154" s="342">
        <v>3387.1846046447754</v>
      </c>
    </row>
    <row r="155" s="135" customFormat="true" ht="15" customHeight="true" x14ac:dyDescent="0.2">
      <c r="A155" s="2413"/>
      <c r="B155" s="1077" t="s">
        <v>162</v>
      </c>
      <c r="C155" s="998">
        <v>5.065500940739442</v>
      </c>
      <c r="D155" s="999">
        <v>5.3647034661594875</v>
      </c>
      <c r="E155" s="999">
        <v>17.205988118525433</v>
      </c>
      <c r="F155" s="999">
        <v>12.043935387845165</v>
      </c>
      <c r="G155" s="1000">
        <v>12.637298098405777</v>
      </c>
      <c r="H155" s="1001">
        <v>6.2188905076632022</v>
      </c>
      <c r="I155" s="999">
        <v>11.999325969584032</v>
      </c>
      <c r="J155" s="999">
        <v>12.466427227149731</v>
      </c>
      <c r="K155" s="999">
        <v>15.609732927756333</v>
      </c>
      <c r="L155" s="1002">
        <v>9.4860444077374115</v>
      </c>
      <c r="M155" s="1003">
        <v>5.5569905578465892</v>
      </c>
      <c r="N155" s="999">
        <v>3.3095482355717429</v>
      </c>
      <c r="O155" s="999">
        <v>4.2848742386511693</v>
      </c>
      <c r="P155" s="999">
        <v>9.4147084607901128</v>
      </c>
      <c r="Q155" s="2250">
        <v>26.812438788498099</v>
      </c>
      <c r="R155" s="312"/>
      <c r="S155" s="312"/>
      <c r="T155" s="312"/>
      <c r="U155" s="312"/>
      <c r="V155" s="312"/>
      <c r="W155" s="312"/>
      <c r="X155" s="312"/>
      <c r="Y155" s="312"/>
      <c r="Z155" s="312"/>
      <c r="AA155" s="312"/>
      <c r="AB155" s="312"/>
      <c r="AC155" s="312"/>
      <c r="AD155" s="312"/>
      <c r="AE155" s="312"/>
      <c r="AF155" s="312"/>
      <c r="AG155" s="312"/>
      <c r="AH155" s="312"/>
      <c r="AI155" s="312"/>
      <c r="AJ155" s="312"/>
      <c r="AK155" s="312"/>
      <c r="AL155" s="312"/>
      <c r="AM155" s="312"/>
      <c r="AN155" s="312"/>
      <c r="AO155" s="312"/>
      <c r="AP155" s="312"/>
      <c r="AQ155" s="312"/>
      <c r="AR155" s="312"/>
      <c r="AS155" s="312"/>
      <c r="AT155" s="312"/>
      <c r="AU155" s="312"/>
      <c r="AV155" s="312"/>
      <c r="AW155" s="312"/>
      <c r="AX155" s="312"/>
      <c r="AY155" s="312"/>
      <c r="BA155" s="2504"/>
      <c r="BB155" s="159" t="s">
        <v>162</v>
      </c>
      <c r="BC155" s="341">
        <v>3522.5634689331055</v>
      </c>
      <c r="BD155" s="307">
        <v>3654.3101005554199</v>
      </c>
      <c r="BE155" s="307">
        <v>11900.836559295654</v>
      </c>
      <c r="BF155" s="307">
        <v>8192.4801788330078</v>
      </c>
      <c r="BG155" s="342">
        <v>8750.0230560302734</v>
      </c>
      <c r="BH155" s="352">
        <v>1932.2193374633789</v>
      </c>
      <c r="BI155" s="307">
        <v>3671.4876747131348</v>
      </c>
      <c r="BJ155" s="307">
        <v>3818.018741607666</v>
      </c>
      <c r="BK155" s="307">
        <v>4906.3688201904297</v>
      </c>
      <c r="BL155" s="342">
        <v>2977.3768844604492</v>
      </c>
      <c r="BM155" s="352">
        <v>2112.8600845336914</v>
      </c>
      <c r="BN155" s="307">
        <v>1264.4370803833008</v>
      </c>
      <c r="BO155" s="307">
        <v>1584.4743843078613</v>
      </c>
      <c r="BP155" s="307">
        <v>3551.1398162841797</v>
      </c>
      <c r="BQ155" s="342">
        <v>10201.830539703369</v>
      </c>
    </row>
    <row r="156" s="135" customFormat="true" ht="15" customHeight="true" x14ac:dyDescent="0.2">
      <c r="A156" s="2413"/>
      <c r="B156" s="1077" t="s">
        <v>163</v>
      </c>
      <c r="C156" s="998">
        <v>3.8375118645612818</v>
      </c>
      <c r="D156" s="999">
        <v>9.2988562867157576</v>
      </c>
      <c r="E156" s="999">
        <v>13.194283734653967</v>
      </c>
      <c r="F156" s="999">
        <v>15.840989207827977</v>
      </c>
      <c r="G156" s="1000">
        <v>7.2614725975292105</v>
      </c>
      <c r="H156" s="1001">
        <v>9.8521274593185986</v>
      </c>
      <c r="I156" s="999">
        <v>18.432194392879602</v>
      </c>
      <c r="J156" s="999">
        <v>13.865475150704068</v>
      </c>
      <c r="K156" s="999">
        <v>9.4304341111575916</v>
      </c>
      <c r="L156" s="1002">
        <v>4.1414317942413907</v>
      </c>
      <c r="M156" s="1003">
        <v>1.944472257727264</v>
      </c>
      <c r="N156" s="999">
        <v>5.4654540091656827</v>
      </c>
      <c r="O156" s="999">
        <v>10.477444506646624</v>
      </c>
      <c r="P156" s="999">
        <v>14.426851811042878</v>
      </c>
      <c r="Q156" s="2250">
        <v>12.029604230442246</v>
      </c>
      <c r="R156" s="312"/>
      <c r="S156" s="312"/>
      <c r="T156" s="312"/>
      <c r="U156" s="312"/>
      <c r="V156" s="312"/>
      <c r="W156" s="312"/>
      <c r="X156" s="312"/>
      <c r="Y156" s="312"/>
      <c r="Z156" s="312"/>
      <c r="AA156" s="312"/>
      <c r="AB156" s="312"/>
      <c r="AC156" s="312"/>
      <c r="AD156" s="312"/>
      <c r="AE156" s="312"/>
      <c r="AF156" s="312"/>
      <c r="AG156" s="312"/>
      <c r="AH156" s="312"/>
      <c r="AI156" s="312"/>
      <c r="AJ156" s="312"/>
      <c r="AK156" s="312"/>
      <c r="AL156" s="312"/>
      <c r="AM156" s="312"/>
      <c r="AN156" s="312"/>
      <c r="AO156" s="312"/>
      <c r="AP156" s="312"/>
      <c r="AQ156" s="312"/>
      <c r="AR156" s="312"/>
      <c r="AS156" s="312"/>
      <c r="AT156" s="312"/>
      <c r="AU156" s="312"/>
      <c r="AV156" s="312"/>
      <c r="AW156" s="312"/>
      <c r="AX156" s="312"/>
      <c r="AY156" s="312"/>
      <c r="BA156" s="2504"/>
      <c r="BB156" s="159" t="s">
        <v>163</v>
      </c>
      <c r="BC156" s="341">
        <v>2668.6164436340332</v>
      </c>
      <c r="BD156" s="307">
        <v>6334.1626739501953</v>
      </c>
      <c r="BE156" s="307">
        <v>9126.0678062438965</v>
      </c>
      <c r="BF156" s="307">
        <v>10775.29776763916</v>
      </c>
      <c r="BG156" s="342">
        <v>5027.819408416748</v>
      </c>
      <c r="BH156" s="352">
        <v>3061.0719337463379</v>
      </c>
      <c r="BI156" s="307">
        <v>5639.7813262939453</v>
      </c>
      <c r="BJ156" s="307">
        <v>4246.4968528747559</v>
      </c>
      <c r="BK156" s="307">
        <v>2964.1242485046387</v>
      </c>
      <c r="BL156" s="342">
        <v>1299.8677597045898</v>
      </c>
      <c r="BM156" s="352">
        <v>739.32064056396484</v>
      </c>
      <c r="BN156" s="307">
        <v>2088.1166305541992</v>
      </c>
      <c r="BO156" s="307">
        <v>3874.3826560974121</v>
      </c>
      <c r="BP156" s="307">
        <v>5441.6733245849609</v>
      </c>
      <c r="BQ156" s="342">
        <v>4577.1287269592285</v>
      </c>
    </row>
    <row r="157" s="135" customFormat="true" ht="15" customHeight="true" x14ac:dyDescent="0.2">
      <c r="A157" s="2413"/>
      <c r="B157" s="1077" t="s">
        <v>164</v>
      </c>
      <c r="C157" s="998">
        <v>2.8200613733673419</v>
      </c>
      <c r="D157" s="999">
        <v>3.7290808632526256</v>
      </c>
      <c r="E157" s="999">
        <v>7.2619159331306786</v>
      </c>
      <c r="F157" s="999">
        <v>8.4615861627102849</v>
      </c>
      <c r="G157" s="1000">
        <v>3.1116028671841525</v>
      </c>
      <c r="H157" s="1001">
        <v>7.7115269146758756</v>
      </c>
      <c r="I157" s="999">
        <v>9.9064562268766494</v>
      </c>
      <c r="J157" s="999">
        <v>6.8102544940998824</v>
      </c>
      <c r="K157" s="999">
        <v>4.4763879265350734</v>
      </c>
      <c r="L157" s="1002">
        <v>0.79193225002830614</v>
      </c>
      <c r="M157" s="1003">
        <v>1.4291892620006981</v>
      </c>
      <c r="N157" s="999">
        <v>4.4986170302912845</v>
      </c>
      <c r="O157" s="999">
        <v>3.2473154488552867</v>
      </c>
      <c r="P157" s="999">
        <v>5.2039351647360537</v>
      </c>
      <c r="Q157" s="2250">
        <v>7.4641886012094094</v>
      </c>
      <c r="R157" s="312"/>
      <c r="S157" s="312"/>
      <c r="T157" s="312"/>
      <c r="U157" s="312"/>
      <c r="V157" s="312"/>
      <c r="W157" s="312"/>
      <c r="X157" s="312"/>
      <c r="Y157" s="312"/>
      <c r="Z157" s="312"/>
      <c r="AA157" s="312"/>
      <c r="AB157" s="312"/>
      <c r="AC157" s="312"/>
      <c r="AD157" s="312"/>
      <c r="AE157" s="312"/>
      <c r="AF157" s="312"/>
      <c r="AG157" s="312"/>
      <c r="AH157" s="312"/>
      <c r="AI157" s="312"/>
      <c r="AJ157" s="312"/>
      <c r="AK157" s="312"/>
      <c r="AL157" s="312"/>
      <c r="AM157" s="312"/>
      <c r="AN157" s="312"/>
      <c r="AO157" s="312"/>
      <c r="AP157" s="312"/>
      <c r="AQ157" s="312"/>
      <c r="AR157" s="312"/>
      <c r="AS157" s="312"/>
      <c r="AT157" s="312"/>
      <c r="AU157" s="312"/>
      <c r="AV157" s="312"/>
      <c r="AW157" s="312"/>
      <c r="AX157" s="312"/>
      <c r="AY157" s="312"/>
      <c r="BA157" s="2504"/>
      <c r="BB157" s="159" t="s">
        <v>164</v>
      </c>
      <c r="BC157" s="341">
        <v>1961.0785369873047</v>
      </c>
      <c r="BD157" s="307">
        <v>2540.1623687744141</v>
      </c>
      <c r="BE157" s="307">
        <v>5022.8370513916016</v>
      </c>
      <c r="BF157" s="307">
        <v>5755.708137512207</v>
      </c>
      <c r="BG157" s="342">
        <v>2154.4634475708008</v>
      </c>
      <c r="BH157" s="352">
        <v>2395.9838829040527</v>
      </c>
      <c r="BI157" s="307">
        <v>3031.122917175293</v>
      </c>
      <c r="BJ157" s="307">
        <v>2085.7362594604492</v>
      </c>
      <c r="BK157" s="307">
        <v>1406.9946136474609</v>
      </c>
      <c r="BL157" s="342">
        <v>248.56311798095703</v>
      </c>
      <c r="BM157" s="352">
        <v>543.4014892578125</v>
      </c>
      <c r="BN157" s="307">
        <v>1718.7294998168945</v>
      </c>
      <c r="BO157" s="307">
        <v>1200.802604675293</v>
      </c>
      <c r="BP157" s="307">
        <v>1962.8755836486816</v>
      </c>
      <c r="BQ157" s="342">
        <v>2840.0395736694336</v>
      </c>
    </row>
    <row r="158" s="135" customFormat="true" ht="15" customHeight="true" x14ac:dyDescent="0.2">
      <c r="A158" s="2413"/>
      <c r="B158" s="1077" t="s">
        <v>165</v>
      </c>
      <c r="C158" s="998">
        <v>2.1031760002922351</v>
      </c>
      <c r="D158" s="999">
        <v>3.1054691481275936</v>
      </c>
      <c r="E158" s="999">
        <v>7.1453713755220862</v>
      </c>
      <c r="F158" s="999">
        <v>4.875756824342024</v>
      </c>
      <c r="G158" s="1000">
        <v>0.4622144611468898</v>
      </c>
      <c r="H158" s="1001">
        <v>5.9124621735875813</v>
      </c>
      <c r="I158" s="999">
        <v>4.1134976330369808</v>
      </c>
      <c r="J158" s="999">
        <v>1.7214075553402153</v>
      </c>
      <c r="K158" s="999">
        <v>0.34980529082767969</v>
      </c>
      <c r="L158" s="1002">
        <v>0.33150654022642773</v>
      </c>
      <c r="M158" s="1003">
        <v>1.5550773923309684</v>
      </c>
      <c r="N158" s="999">
        <v>1.3892820857469035</v>
      </c>
      <c r="O158" s="999">
        <v>4.0153297711935645</v>
      </c>
      <c r="P158" s="999">
        <v>4.4393384920724799</v>
      </c>
      <c r="Q158" s="2250">
        <v>10.614211990668853</v>
      </c>
      <c r="R158" s="312"/>
      <c r="S158" s="312"/>
      <c r="T158" s="312"/>
      <c r="U158" s="312"/>
      <c r="V158" s="312"/>
      <c r="W158" s="312"/>
      <c r="X158" s="312"/>
      <c r="Y158" s="312"/>
      <c r="Z158" s="312"/>
      <c r="AA158" s="312"/>
      <c r="AB158" s="312"/>
      <c r="AC158" s="312"/>
      <c r="AD158" s="312"/>
      <c r="AE158" s="312"/>
      <c r="AF158" s="312"/>
      <c r="AG158" s="312"/>
      <c r="AH158" s="312"/>
      <c r="AI158" s="312"/>
      <c r="AJ158" s="312"/>
      <c r="AK158" s="312"/>
      <c r="AL158" s="312"/>
      <c r="AM158" s="312"/>
      <c r="AN158" s="312"/>
      <c r="AO158" s="312"/>
      <c r="AP158" s="312"/>
      <c r="AQ158" s="312"/>
      <c r="AR158" s="312"/>
      <c r="AS158" s="312"/>
      <c r="AT158" s="312"/>
      <c r="AU158" s="312"/>
      <c r="AV158" s="312"/>
      <c r="AW158" s="312"/>
      <c r="AX158" s="312"/>
      <c r="AY158" s="312"/>
      <c r="BA158" s="2504"/>
      <c r="BB158" s="159" t="s">
        <v>165</v>
      </c>
      <c r="BC158" s="341">
        <v>1462.5544509887695</v>
      </c>
      <c r="BD158" s="307">
        <v>2115.3727035522461</v>
      </c>
      <c r="BE158" s="307">
        <v>4942.2268753051758</v>
      </c>
      <c r="BF158" s="307">
        <v>3316.5688667297363</v>
      </c>
      <c r="BG158" s="342">
        <v>320.03575134277344</v>
      </c>
      <c r="BH158" s="352">
        <v>1837.0115585327148</v>
      </c>
      <c r="BI158" s="307">
        <v>1258.6253509521484</v>
      </c>
      <c r="BJ158" s="307">
        <v>527.20528411865234</v>
      </c>
      <c r="BK158" s="307">
        <v>109.94895172119141</v>
      </c>
      <c r="BL158" s="342">
        <v>104.0496826171875</v>
      </c>
      <c r="BM158" s="352">
        <v>591.2662467956543</v>
      </c>
      <c r="BN158" s="307">
        <v>530.78536987304688</v>
      </c>
      <c r="BO158" s="307">
        <v>1484.8013763427734</v>
      </c>
      <c r="BP158" s="307">
        <v>1674.4768829345703</v>
      </c>
      <c r="BQ158" s="342">
        <v>4038.5879440307617</v>
      </c>
    </row>
    <row r="159" s="135" customFormat="true" ht="15" customHeight="true" x14ac:dyDescent="0.2">
      <c r="A159" s="2413"/>
      <c r="B159" s="1077" t="s">
        <v>166</v>
      </c>
      <c r="C159" s="998">
        <v>71.309598906291725</v>
      </c>
      <c r="D159" s="999">
        <v>59.891278837200112</v>
      </c>
      <c r="E159" s="999">
        <v>34.934496868844455</v>
      </c>
      <c r="F159" s="999">
        <v>13.217311542789234</v>
      </c>
      <c r="G159" s="1000">
        <v>1.7504674250161698</v>
      </c>
      <c r="H159" s="1001">
        <v>44.423762106043903</v>
      </c>
      <c r="I159" s="999">
        <v>10.871618175874687</v>
      </c>
      <c r="J159" s="999">
        <v>6.3936229956654493</v>
      </c>
      <c r="K159" s="999">
        <v>2.9993597827476997</v>
      </c>
      <c r="L159" s="1002">
        <v>0</v>
      </c>
      <c r="M159" s="1003">
        <v>76.402895459815397</v>
      </c>
      <c r="N159" s="999">
        <v>71.599134206064306</v>
      </c>
      <c r="O159" s="999">
        <v>57.370234512978655</v>
      </c>
      <c r="P159" s="999">
        <v>45.879238375392163</v>
      </c>
      <c r="Q159" s="2250">
        <v>25.748249538981472</v>
      </c>
      <c r="R159" s="312"/>
      <c r="S159" s="312"/>
      <c r="T159" s="312"/>
      <c r="U159" s="312"/>
      <c r="V159" s="312"/>
      <c r="W159" s="312"/>
      <c r="X159" s="312"/>
      <c r="Y159" s="312"/>
      <c r="Z159" s="312"/>
      <c r="AA159" s="312"/>
      <c r="AB159" s="312"/>
      <c r="AC159" s="312"/>
      <c r="AD159" s="312"/>
      <c r="AE159" s="312"/>
      <c r="AF159" s="312"/>
      <c r="AG159" s="312"/>
      <c r="AH159" s="312"/>
      <c r="AI159" s="312"/>
      <c r="AJ159" s="312"/>
      <c r="AK159" s="312"/>
      <c r="AL159" s="312"/>
      <c r="AM159" s="312"/>
      <c r="AN159" s="312"/>
      <c r="AO159" s="312"/>
      <c r="AP159" s="312"/>
      <c r="AQ159" s="312"/>
      <c r="AR159" s="312"/>
      <c r="AS159" s="312"/>
      <c r="AT159" s="312"/>
      <c r="AU159" s="312"/>
      <c r="AV159" s="312"/>
      <c r="AW159" s="312"/>
      <c r="AX159" s="312"/>
      <c r="AY159" s="312"/>
      <c r="BA159" s="2504"/>
      <c r="BB159" s="159" t="s">
        <v>166</v>
      </c>
      <c r="BC159" s="341">
        <v>49588.893779754639</v>
      </c>
      <c r="BD159" s="307">
        <v>40796.533596038818</v>
      </c>
      <c r="BE159" s="307">
        <v>24163.084075927734</v>
      </c>
      <c r="BF159" s="307">
        <v>8990.6296691894531</v>
      </c>
      <c r="BG159" s="342">
        <v>1212.0178070068359</v>
      </c>
      <c r="BH159" s="352">
        <v>13802.534725189209</v>
      </c>
      <c r="BI159" s="307">
        <v>3326.4378547668457</v>
      </c>
      <c r="BJ159" s="307">
        <v>1958.1370010375977</v>
      </c>
      <c r="BK159" s="307">
        <v>942.74292755126953</v>
      </c>
      <c r="BL159" s="342">
        <v>0</v>
      </c>
      <c r="BM159" s="352">
        <v>29049.649532318115</v>
      </c>
      <c r="BN159" s="307">
        <v>27354.972270965576</v>
      </c>
      <c r="BO159" s="307">
        <v>21214.547252655029</v>
      </c>
      <c r="BP159" s="307">
        <v>17305.218830108643</v>
      </c>
      <c r="BQ159" s="342">
        <v>9796.9185333251953</v>
      </c>
    </row>
    <row r="160" s="135" customFormat="true" ht="15" customHeight="true" x14ac:dyDescent="0.2">
      <c r="A160" s="2414"/>
      <c r="B160" s="1078" t="s">
        <v>46</v>
      </c>
      <c r="C160" s="998">
        <v>10.814609283306005</v>
      </c>
      <c r="D160" s="999">
        <v>12.483213768127218</v>
      </c>
      <c r="E160" s="999">
        <v>4.9075446871860153</v>
      </c>
      <c r="F160" s="999">
        <v>1.8774047472804967</v>
      </c>
      <c r="G160" s="1000">
        <v>0.39899158772179999</v>
      </c>
      <c r="H160" s="1001">
        <v>3.8503333493732312</v>
      </c>
      <c r="I160" s="999">
        <v>2.5695141856491994</v>
      </c>
      <c r="J160" s="999">
        <v>0.53924185705216743</v>
      </c>
      <c r="K160" s="999">
        <v>0</v>
      </c>
      <c r="L160" s="1002">
        <v>0.69183971076030548</v>
      </c>
      <c r="M160" s="1003">
        <v>10.616951953493958</v>
      </c>
      <c r="N160" s="999">
        <v>9.6236749223450264</v>
      </c>
      <c r="O160" s="999">
        <v>15.036562467253415</v>
      </c>
      <c r="P160" s="999">
        <v>9.7155312285103772</v>
      </c>
      <c r="Q160" s="2250">
        <v>4.3845094423075857</v>
      </c>
      <c r="R160" s="312"/>
      <c r="S160" s="312"/>
      <c r="T160" s="312"/>
      <c r="U160" s="312"/>
      <c r="V160" s="312"/>
      <c r="W160" s="312"/>
      <c r="X160" s="312"/>
      <c r="Y160" s="312"/>
      <c r="Z160" s="312"/>
      <c r="AA160" s="312"/>
      <c r="AB160" s="312"/>
      <c r="AC160" s="312"/>
      <c r="AD160" s="312"/>
      <c r="AE160" s="312"/>
      <c r="AF160" s="312"/>
      <c r="AG160" s="312"/>
      <c r="AH160" s="312"/>
      <c r="AI160" s="312"/>
      <c r="AJ160" s="312"/>
      <c r="AK160" s="312"/>
      <c r="AL160" s="312"/>
      <c r="AM160" s="312"/>
      <c r="AN160" s="312"/>
      <c r="AO160" s="312"/>
      <c r="AP160" s="312"/>
      <c r="AQ160" s="312"/>
      <c r="AR160" s="312"/>
      <c r="AS160" s="312"/>
      <c r="AT160" s="312"/>
      <c r="AU160" s="312"/>
      <c r="AV160" s="312"/>
      <c r="AW160" s="312"/>
      <c r="AX160" s="312"/>
      <c r="AY160" s="312"/>
      <c r="BA160" s="2504"/>
      <c r="BB160" s="159" t="s">
        <v>46</v>
      </c>
      <c r="BC160" s="341">
        <v>7520.5094299316406</v>
      </c>
      <c r="BD160" s="307">
        <v>8503.2722587585449</v>
      </c>
      <c r="BE160" s="307">
        <v>3394.3930931091309</v>
      </c>
      <c r="BF160" s="307">
        <v>1277.0411567687988</v>
      </c>
      <c r="BG160" s="342">
        <v>276.26044464111328</v>
      </c>
      <c r="BH160" s="352">
        <v>1196.3047981262207</v>
      </c>
      <c r="BI160" s="307">
        <v>786.2057991027832</v>
      </c>
      <c r="BJ160" s="307">
        <v>165.15040588378906</v>
      </c>
      <c r="BK160" s="307">
        <v>0</v>
      </c>
      <c r="BL160" s="342">
        <v>217.14715576171875</v>
      </c>
      <c r="BM160" s="352">
        <v>4036.7414283752441</v>
      </c>
      <c r="BN160" s="307">
        <v>3676.7953071594238</v>
      </c>
      <c r="BO160" s="307">
        <v>5560.2677536010742</v>
      </c>
      <c r="BP160" s="307">
        <v>3664.6073455810547</v>
      </c>
      <c r="BQ160" s="342">
        <v>1668.2563896179199</v>
      </c>
    </row>
    <row r="161" s="239" customFormat="true" ht="15" customHeight="true" x14ac:dyDescent="0.2">
      <c r="B161" s="135"/>
      <c r="C161" s="951"/>
      <c r="D161" s="943"/>
      <c r="E161" s="943"/>
      <c r="F161" s="943"/>
      <c r="G161" s="944"/>
      <c r="H161" s="942"/>
      <c r="I161" s="943"/>
      <c r="J161" s="943"/>
      <c r="K161" s="943"/>
      <c r="L161" s="952"/>
      <c r="M161" s="951"/>
      <c r="N161" s="943"/>
      <c r="O161" s="943"/>
      <c r="P161" s="943"/>
      <c r="Q161" s="952"/>
      <c r="R161" s="665"/>
      <c r="S161" s="665"/>
      <c r="T161" s="665"/>
      <c r="U161" s="665"/>
      <c r="V161" s="665"/>
      <c r="W161" s="665"/>
      <c r="X161" s="665"/>
      <c r="Y161" s="665"/>
      <c r="Z161" s="665"/>
      <c r="AA161" s="665"/>
      <c r="AB161" s="665"/>
      <c r="AC161" s="665"/>
      <c r="AD161" s="665"/>
      <c r="AE161" s="665"/>
      <c r="AF161" s="665"/>
      <c r="AG161" s="665"/>
      <c r="AH161" s="665"/>
      <c r="AI161" s="665"/>
      <c r="AJ161" s="665"/>
      <c r="AK161" s="665"/>
      <c r="AL161" s="665"/>
      <c r="AM161" s="665"/>
      <c r="AN161" s="665"/>
      <c r="AO161" s="665"/>
      <c r="AP161" s="665"/>
      <c r="AQ161" s="665"/>
      <c r="AR161" s="665"/>
      <c r="AS161" s="665"/>
      <c r="AT161" s="665"/>
      <c r="AU161" s="665"/>
      <c r="AV161" s="665"/>
      <c r="AW161" s="665"/>
      <c r="AX161" s="665"/>
      <c r="AY161" s="665"/>
      <c r="BA161" s="2505"/>
      <c r="BB161" s="159" t="s">
        <v>167</v>
      </c>
      <c r="BC161" s="341">
        <v>69540.278644561768</v>
      </c>
      <c r="BD161" s="307">
        <v>68117.653167724609</v>
      </c>
      <c r="BE161" s="307">
        <v>69166.830043792725</v>
      </c>
      <c r="BF161" s="307">
        <v>68021.621795654297</v>
      </c>
      <c r="BG161" s="342">
        <v>69239.666484832764</v>
      </c>
      <c r="BH161" s="352">
        <v>31070.161712646484</v>
      </c>
      <c r="BI161" s="307">
        <v>30597.449256896973</v>
      </c>
      <c r="BJ161" s="307">
        <v>30626.407005310059</v>
      </c>
      <c r="BK161" s="307">
        <v>31431.471908569336</v>
      </c>
      <c r="BL161" s="342">
        <v>31386.916996002197</v>
      </c>
      <c r="BM161" s="352">
        <v>38021.660511016846</v>
      </c>
      <c r="BN161" s="307">
        <v>38205.730522155762</v>
      </c>
      <c r="BO161" s="307">
        <v>36978.317123413086</v>
      </c>
      <c r="BP161" s="307">
        <v>37719.063007354736</v>
      </c>
      <c r="BQ161" s="342">
        <v>38048.872093200684</v>
      </c>
    </row>
    <row r="162" s="239" customFormat="true" ht="15" customHeight="true" x14ac:dyDescent="0.2">
      <c r="A162" s="857"/>
      <c r="B162" s="1079"/>
      <c r="C162" s="951"/>
      <c r="D162" s="943"/>
      <c r="E162" s="943"/>
      <c r="F162" s="943"/>
      <c r="G162" s="944"/>
      <c r="H162" s="942"/>
      <c r="I162" s="943"/>
      <c r="J162" s="943"/>
      <c r="K162" s="943"/>
      <c r="L162" s="952"/>
      <c r="M162" s="951"/>
      <c r="N162" s="943"/>
      <c r="O162" s="943"/>
      <c r="P162" s="943"/>
      <c r="Q162" s="952"/>
      <c r="R162" s="665"/>
      <c r="S162" s="665"/>
      <c r="T162" s="665"/>
      <c r="U162" s="665"/>
      <c r="V162" s="665"/>
      <c r="W162" s="665"/>
      <c r="X162" s="665"/>
      <c r="Y162" s="665"/>
      <c r="Z162" s="665"/>
      <c r="AA162" s="665"/>
      <c r="AB162" s="665"/>
      <c r="AC162" s="665"/>
      <c r="AD162" s="665"/>
      <c r="AE162" s="665"/>
      <c r="AF162" s="665"/>
      <c r="AG162" s="665"/>
      <c r="AH162" s="665"/>
      <c r="AI162" s="665"/>
      <c r="AJ162" s="665"/>
      <c r="AK162" s="665"/>
      <c r="AL162" s="665"/>
      <c r="AM162" s="665"/>
      <c r="AN162" s="665"/>
      <c r="AO162" s="665"/>
      <c r="AP162" s="665"/>
      <c r="AQ162" s="665"/>
      <c r="AR162" s="665"/>
      <c r="AS162" s="665"/>
      <c r="AT162" s="665"/>
      <c r="AU162" s="665"/>
      <c r="AV162" s="665"/>
      <c r="AW162" s="665"/>
      <c r="AX162" s="665"/>
      <c r="AY162" s="665"/>
      <c r="BA162" s="393"/>
      <c r="BB162" s="159"/>
      <c r="BC162" s="341"/>
      <c r="BD162" s="307"/>
      <c r="BE162" s="307"/>
      <c r="BF162" s="307"/>
      <c r="BG162" s="342"/>
      <c r="BH162" s="352"/>
      <c r="BI162" s="307"/>
      <c r="BJ162" s="307"/>
      <c r="BK162" s="307"/>
      <c r="BL162" s="342"/>
      <c r="BM162" s="352"/>
      <c r="BN162" s="307"/>
      <c r="BO162" s="307"/>
      <c r="BP162" s="307"/>
      <c r="BQ162" s="342"/>
    </row>
    <row r="163" s="239" customFormat="true" ht="15" customHeight="true" x14ac:dyDescent="0.2">
      <c r="A163" s="780"/>
      <c r="B163" s="1080"/>
      <c r="C163" s="951"/>
      <c r="D163" s="943"/>
      <c r="E163" s="943"/>
      <c r="F163" s="943"/>
      <c r="G163" s="944"/>
      <c r="H163" s="942"/>
      <c r="I163" s="943"/>
      <c r="J163" s="943"/>
      <c r="K163" s="943"/>
      <c r="L163" s="952"/>
      <c r="M163" s="951"/>
      <c r="N163" s="943"/>
      <c r="O163" s="943"/>
      <c r="P163" s="943"/>
      <c r="Q163" s="952"/>
      <c r="R163" s="665"/>
      <c r="S163" s="665"/>
      <c r="T163" s="665"/>
      <c r="U163" s="665"/>
      <c r="V163" s="665"/>
      <c r="W163" s="665"/>
      <c r="X163" s="665"/>
      <c r="Y163" s="665"/>
      <c r="Z163" s="665"/>
      <c r="AA163" s="665"/>
      <c r="AB163" s="665"/>
      <c r="AC163" s="665"/>
      <c r="AD163" s="665"/>
      <c r="AE163" s="665"/>
      <c r="AF163" s="665"/>
      <c r="AG163" s="665"/>
      <c r="AH163" s="665"/>
      <c r="AI163" s="665"/>
      <c r="AJ163" s="665"/>
      <c r="AK163" s="665"/>
      <c r="AL163" s="665"/>
      <c r="AM163" s="665"/>
      <c r="AN163" s="665"/>
      <c r="AO163" s="665"/>
      <c r="AP163" s="665"/>
      <c r="AQ163" s="665"/>
      <c r="AR163" s="665"/>
      <c r="AS163" s="665"/>
      <c r="AT163" s="665"/>
      <c r="AU163" s="665"/>
      <c r="AV163" s="665"/>
      <c r="AW163" s="665"/>
      <c r="AX163" s="665"/>
      <c r="AY163" s="665"/>
      <c r="BA163" s="393"/>
      <c r="BB163" s="159"/>
      <c r="BC163" s="341"/>
      <c r="BD163" s="307"/>
      <c r="BE163" s="307"/>
      <c r="BF163" s="307"/>
      <c r="BG163" s="342"/>
      <c r="BH163" s="352"/>
      <c r="BI163" s="307"/>
      <c r="BJ163" s="307"/>
      <c r="BK163" s="307"/>
      <c r="BL163" s="342"/>
      <c r="BM163" s="352"/>
      <c r="BN163" s="307"/>
      <c r="BO163" s="307"/>
      <c r="BP163" s="307"/>
      <c r="BQ163" s="342"/>
    </row>
    <row r="164" s="239" customFormat="true" ht="15" customHeight="true" x14ac:dyDescent="0.2">
      <c r="A164" s="780"/>
      <c r="B164" s="1080"/>
      <c r="C164" s="951"/>
      <c r="D164" s="943"/>
      <c r="E164" s="943"/>
      <c r="F164" s="943"/>
      <c r="G164" s="944"/>
      <c r="H164" s="942"/>
      <c r="I164" s="943"/>
      <c r="J164" s="943"/>
      <c r="K164" s="943"/>
      <c r="L164" s="952"/>
      <c r="M164" s="951"/>
      <c r="N164" s="943"/>
      <c r="O164" s="943"/>
      <c r="P164" s="943"/>
      <c r="Q164" s="952"/>
      <c r="R164" s="665"/>
      <c r="S164" s="665"/>
      <c r="T164" s="665"/>
      <c r="U164" s="665"/>
      <c r="V164" s="665"/>
      <c r="W164" s="665"/>
      <c r="X164" s="665"/>
      <c r="Y164" s="665"/>
      <c r="Z164" s="665"/>
      <c r="AA164" s="665"/>
      <c r="AB164" s="665"/>
      <c r="AC164" s="665"/>
      <c r="AD164" s="665"/>
      <c r="AE164" s="665"/>
      <c r="AF164" s="665"/>
      <c r="AG164" s="665"/>
      <c r="AH164" s="665"/>
      <c r="AI164" s="665"/>
      <c r="AJ164" s="665"/>
      <c r="AK164" s="665"/>
      <c r="AL164" s="665"/>
      <c r="AM164" s="665"/>
      <c r="AN164" s="665"/>
      <c r="AO164" s="665"/>
      <c r="AP164" s="665"/>
      <c r="AQ164" s="665"/>
      <c r="AR164" s="665"/>
      <c r="AS164" s="665"/>
      <c r="AT164" s="665"/>
      <c r="AU164" s="665"/>
      <c r="AV164" s="665"/>
      <c r="AW164" s="665"/>
      <c r="AX164" s="665"/>
      <c r="AY164" s="665"/>
      <c r="BA164" s="393"/>
      <c r="BB164" s="159"/>
      <c r="BC164" s="341"/>
      <c r="BD164" s="307"/>
      <c r="BE164" s="307"/>
      <c r="BF164" s="307"/>
      <c r="BG164" s="342"/>
      <c r="BH164" s="352"/>
      <c r="BI164" s="307"/>
      <c r="BJ164" s="307"/>
      <c r="BK164" s="307"/>
      <c r="BL164" s="342"/>
      <c r="BM164" s="352"/>
      <c r="BN164" s="307"/>
      <c r="BO164" s="307"/>
      <c r="BP164" s="307"/>
      <c r="BQ164" s="342"/>
    </row>
    <row r="165" s="239" customFormat="true" ht="15" customHeight="true" x14ac:dyDescent="0.2">
      <c r="A165" s="780"/>
      <c r="B165" s="1080"/>
      <c r="C165" s="951"/>
      <c r="D165" s="943"/>
      <c r="E165" s="943"/>
      <c r="F165" s="943"/>
      <c r="G165" s="944"/>
      <c r="H165" s="942"/>
      <c r="I165" s="943"/>
      <c r="J165" s="943"/>
      <c r="K165" s="943"/>
      <c r="L165" s="952"/>
      <c r="M165" s="951"/>
      <c r="N165" s="943"/>
      <c r="O165" s="943"/>
      <c r="P165" s="943"/>
      <c r="Q165" s="952"/>
      <c r="R165" s="665"/>
      <c r="S165" s="665"/>
      <c r="T165" s="665"/>
      <c r="U165" s="665"/>
      <c r="V165" s="665"/>
      <c r="W165" s="665"/>
      <c r="X165" s="665"/>
      <c r="Y165" s="665"/>
      <c r="Z165" s="665"/>
      <c r="AA165" s="665"/>
      <c r="AB165" s="665"/>
      <c r="AC165" s="665"/>
      <c r="AD165" s="665"/>
      <c r="AE165" s="665"/>
      <c r="AF165" s="665"/>
      <c r="AG165" s="665"/>
      <c r="AH165" s="665"/>
      <c r="AI165" s="665"/>
      <c r="AJ165" s="665"/>
      <c r="AK165" s="665"/>
      <c r="AL165" s="665"/>
      <c r="AM165" s="665"/>
      <c r="AN165" s="665"/>
      <c r="AO165" s="665"/>
      <c r="AP165" s="665"/>
      <c r="AQ165" s="665"/>
      <c r="AR165" s="665"/>
      <c r="AS165" s="665"/>
      <c r="AT165" s="665"/>
      <c r="AU165" s="665"/>
      <c r="AV165" s="665"/>
      <c r="AW165" s="665"/>
      <c r="AX165" s="665"/>
      <c r="AY165" s="665"/>
      <c r="BA165" s="393"/>
      <c r="BB165" s="159"/>
      <c r="BC165" s="341"/>
      <c r="BD165" s="307"/>
      <c r="BE165" s="307"/>
      <c r="BF165" s="307"/>
      <c r="BG165" s="342"/>
      <c r="BH165" s="352"/>
      <c r="BI165" s="307"/>
      <c r="BJ165" s="307"/>
      <c r="BK165" s="307"/>
      <c r="BL165" s="342"/>
      <c r="BM165" s="352"/>
      <c r="BN165" s="307"/>
      <c r="BO165" s="307"/>
      <c r="BP165" s="307"/>
      <c r="BQ165" s="342"/>
    </row>
    <row r="166" s="135" customFormat="true" ht="15" customHeight="true" x14ac:dyDescent="0.2">
      <c r="A166" s="779"/>
      <c r="B166" s="862"/>
      <c r="C166" s="1004"/>
      <c r="D166" s="782"/>
      <c r="E166" s="782"/>
      <c r="F166" s="782"/>
      <c r="G166" s="831"/>
      <c r="H166" s="880"/>
      <c r="I166" s="782"/>
      <c r="J166" s="782"/>
      <c r="K166" s="782"/>
      <c r="L166" s="798"/>
      <c r="M166" s="1004"/>
      <c r="N166" s="782"/>
      <c r="O166" s="782"/>
      <c r="P166" s="782"/>
      <c r="Q166" s="798"/>
      <c r="R166" s="312"/>
      <c r="S166" s="312"/>
      <c r="T166" s="312"/>
      <c r="U166" s="312"/>
      <c r="V166" s="312"/>
      <c r="W166" s="312"/>
      <c r="X166" s="312"/>
      <c r="Y166" s="312"/>
      <c r="Z166" s="312"/>
      <c r="AA166" s="312"/>
      <c r="AB166" s="312"/>
      <c r="AC166" s="312"/>
      <c r="AD166" s="312"/>
      <c r="AE166" s="312"/>
      <c r="AF166" s="312"/>
      <c r="AG166" s="312"/>
      <c r="AH166" s="312"/>
      <c r="AI166" s="312"/>
      <c r="AJ166" s="312"/>
      <c r="AK166" s="312"/>
      <c r="AL166" s="312"/>
      <c r="AM166" s="312"/>
      <c r="AN166" s="312"/>
      <c r="AO166" s="312"/>
      <c r="AP166" s="312"/>
      <c r="AQ166" s="312"/>
      <c r="AR166" s="312"/>
      <c r="AS166" s="312"/>
      <c r="AT166" s="312"/>
      <c r="AU166" s="312"/>
      <c r="AV166" s="312"/>
      <c r="AW166" s="312"/>
      <c r="AX166" s="312"/>
      <c r="AY166" s="312"/>
      <c r="BA166" s="393"/>
      <c r="BB166" s="159"/>
      <c r="BC166" s="341"/>
      <c r="BD166" s="307"/>
      <c r="BE166" s="307"/>
      <c r="BF166" s="307"/>
      <c r="BG166" s="342"/>
      <c r="BH166" s="352"/>
      <c r="BI166" s="307"/>
      <c r="BJ166" s="307"/>
      <c r="BK166" s="307"/>
      <c r="BL166" s="342"/>
      <c r="BM166" s="352"/>
      <c r="BN166" s="307"/>
      <c r="BO166" s="307"/>
      <c r="BP166" s="307"/>
      <c r="BQ166" s="342"/>
    </row>
    <row r="167" s="135" customFormat="true" ht="15" customHeight="true" x14ac:dyDescent="0.2">
      <c r="A167" s="845"/>
      <c r="B167" s="1081"/>
      <c r="C167" s="790"/>
      <c r="D167" s="791"/>
      <c r="E167" s="791"/>
      <c r="F167" s="791"/>
      <c r="G167" s="835"/>
      <c r="H167" s="826"/>
      <c r="I167" s="791"/>
      <c r="J167" s="791"/>
      <c r="K167" s="791"/>
      <c r="L167" s="802"/>
      <c r="M167" s="813"/>
      <c r="N167" s="791"/>
      <c r="O167" s="791"/>
      <c r="P167" s="791"/>
      <c r="Q167" s="2251"/>
      <c r="R167" s="312"/>
      <c r="S167" s="312"/>
      <c r="T167" s="312"/>
      <c r="U167" s="312"/>
      <c r="V167" s="312"/>
      <c r="W167" s="312"/>
      <c r="X167" s="312"/>
      <c r="Y167" s="312"/>
      <c r="Z167" s="312"/>
      <c r="AA167" s="312"/>
      <c r="AB167" s="312"/>
      <c r="AC167" s="312"/>
      <c r="AD167" s="312"/>
      <c r="AE167" s="312"/>
      <c r="AF167" s="312"/>
      <c r="AG167" s="312"/>
      <c r="AH167" s="312"/>
      <c r="AI167" s="312"/>
      <c r="AJ167" s="312"/>
      <c r="AK167" s="312"/>
      <c r="AL167" s="312"/>
      <c r="AM167" s="312"/>
      <c r="AN167" s="312"/>
      <c r="AO167" s="312"/>
      <c r="AP167" s="312"/>
      <c r="AQ167" s="312"/>
      <c r="AR167" s="312"/>
      <c r="AS167" s="312"/>
      <c r="AT167" s="312"/>
      <c r="AU167" s="312"/>
      <c r="AV167" s="312"/>
      <c r="AW167" s="312"/>
      <c r="AX167" s="312"/>
      <c r="AY167" s="312"/>
      <c r="BA167" s="393"/>
      <c r="BB167" s="159"/>
      <c r="BC167" s="341"/>
      <c r="BD167" s="307"/>
      <c r="BE167" s="307"/>
      <c r="BF167" s="307"/>
      <c r="BG167" s="342"/>
      <c r="BH167" s="352"/>
      <c r="BI167" s="307"/>
      <c r="BJ167" s="307"/>
      <c r="BK167" s="307"/>
      <c r="BL167" s="342"/>
      <c r="BM167" s="352"/>
      <c r="BN167" s="307"/>
      <c r="BO167" s="307"/>
      <c r="BP167" s="307"/>
      <c r="BQ167" s="342"/>
    </row>
    <row r="168" s="135" customFormat="true" ht="15" customHeight="true" x14ac:dyDescent="0.2">
      <c r="A168" s="846"/>
      <c r="B168" s="1082"/>
      <c r="C168" s="792"/>
      <c r="D168" s="793"/>
      <c r="E168" s="793"/>
      <c r="F168" s="793"/>
      <c r="G168" s="836"/>
      <c r="H168" s="827"/>
      <c r="I168" s="793"/>
      <c r="J168" s="793"/>
      <c r="K168" s="793"/>
      <c r="L168" s="803"/>
      <c r="M168" s="814"/>
      <c r="N168" s="793"/>
      <c r="O168" s="793"/>
      <c r="P168" s="793"/>
      <c r="Q168" s="2252"/>
      <c r="R168" s="312"/>
      <c r="S168" s="312"/>
      <c r="T168" s="312"/>
      <c r="U168" s="312"/>
      <c r="V168" s="312"/>
      <c r="W168" s="312"/>
      <c r="X168" s="312"/>
      <c r="Y168" s="312"/>
      <c r="Z168" s="312"/>
      <c r="AA168" s="312"/>
      <c r="AB168" s="312"/>
      <c r="AC168" s="312"/>
      <c r="AD168" s="312"/>
      <c r="AE168" s="312"/>
      <c r="AF168" s="312"/>
      <c r="AG168" s="312"/>
      <c r="AH168" s="312"/>
      <c r="AI168" s="312"/>
      <c r="AJ168" s="312"/>
      <c r="AK168" s="312"/>
      <c r="AL168" s="312"/>
      <c r="AM168" s="312"/>
      <c r="AN168" s="312"/>
      <c r="AO168" s="312"/>
      <c r="AP168" s="312"/>
      <c r="AQ168" s="312"/>
      <c r="AR168" s="312"/>
      <c r="AS168" s="312"/>
      <c r="AT168" s="312"/>
      <c r="AU168" s="312"/>
      <c r="AV168" s="312"/>
      <c r="AW168" s="312"/>
      <c r="AX168" s="312"/>
      <c r="AY168" s="312"/>
      <c r="BA168" s="393"/>
      <c r="BB168" s="159"/>
      <c r="BC168" s="341"/>
      <c r="BD168" s="307"/>
      <c r="BE168" s="307"/>
      <c r="BF168" s="307"/>
      <c r="BG168" s="342"/>
      <c r="BH168" s="352"/>
      <c r="BI168" s="307"/>
      <c r="BJ168" s="307"/>
      <c r="BK168" s="307"/>
      <c r="BL168" s="342"/>
      <c r="BM168" s="352"/>
      <c r="BN168" s="307"/>
      <c r="BO168" s="307"/>
      <c r="BP168" s="307"/>
      <c r="BQ168" s="342"/>
    </row>
    <row r="169" s="135" customFormat="true" ht="15" customHeight="true" x14ac:dyDescent="0.2">
      <c r="A169" s="847"/>
      <c r="B169" s="1083"/>
      <c r="C169" s="1005"/>
      <c r="D169" s="1006"/>
      <c r="E169" s="1006"/>
      <c r="F169" s="1006"/>
      <c r="G169" s="1007"/>
      <c r="H169" s="1008"/>
      <c r="I169" s="1006"/>
      <c r="J169" s="1006"/>
      <c r="K169" s="1006"/>
      <c r="L169" s="1009"/>
      <c r="M169" s="1010"/>
      <c r="N169" s="1006"/>
      <c r="O169" s="1006"/>
      <c r="P169" s="1006"/>
      <c r="Q169" s="2253"/>
      <c r="R169" s="312"/>
      <c r="S169" s="312"/>
      <c r="T169" s="312"/>
      <c r="U169" s="312"/>
      <c r="V169" s="312"/>
      <c r="W169" s="312"/>
      <c r="X169" s="312"/>
      <c r="Y169" s="312"/>
      <c r="Z169" s="312"/>
      <c r="AA169" s="312"/>
      <c r="AB169" s="312"/>
      <c r="AC169" s="312"/>
      <c r="AD169" s="312"/>
      <c r="AE169" s="312"/>
      <c r="AF169" s="312"/>
      <c r="AG169" s="312"/>
      <c r="AH169" s="312"/>
      <c r="AI169" s="312"/>
      <c r="AJ169" s="312"/>
      <c r="AK169" s="312"/>
      <c r="AL169" s="312"/>
      <c r="AM169" s="312"/>
      <c r="AN169" s="312"/>
      <c r="AO169" s="312"/>
      <c r="AP169" s="312"/>
      <c r="AQ169" s="312"/>
      <c r="AR169" s="312"/>
      <c r="AS169" s="312"/>
      <c r="AT169" s="312"/>
      <c r="AU169" s="312"/>
      <c r="AV169" s="312"/>
      <c r="AW169" s="312"/>
      <c r="AX169" s="312"/>
      <c r="AY169" s="312"/>
      <c r="BA169" s="393"/>
      <c r="BB169" s="159"/>
      <c r="BC169" s="341"/>
      <c r="BD169" s="307"/>
      <c r="BE169" s="307"/>
      <c r="BF169" s="307"/>
      <c r="BG169" s="342"/>
      <c r="BH169" s="352"/>
      <c r="BI169" s="307"/>
      <c r="BJ169" s="307"/>
      <c r="BK169" s="307"/>
      <c r="BL169" s="342"/>
      <c r="BM169" s="352"/>
      <c r="BN169" s="307"/>
      <c r="BO169" s="307"/>
      <c r="BP169" s="307"/>
      <c r="BQ169" s="342"/>
    </row>
    <row r="170" s="135" customFormat="true" ht="15" customHeight="true" x14ac:dyDescent="0.2">
      <c r="A170" s="848"/>
      <c r="B170" s="1084"/>
      <c r="C170" s="1011"/>
      <c r="D170" s="1012"/>
      <c r="E170" s="1012"/>
      <c r="F170" s="1012"/>
      <c r="G170" s="1013"/>
      <c r="H170" s="1014"/>
      <c r="I170" s="1012"/>
      <c r="J170" s="1012"/>
      <c r="K170" s="1012"/>
      <c r="L170" s="1015"/>
      <c r="M170" s="1016"/>
      <c r="N170" s="1012"/>
      <c r="O170" s="1012"/>
      <c r="P170" s="1012"/>
      <c r="Q170" s="2254"/>
      <c r="R170" s="312"/>
      <c r="S170" s="312"/>
      <c r="T170" s="312"/>
      <c r="U170" s="312"/>
      <c r="V170" s="312"/>
      <c r="W170" s="312"/>
      <c r="X170" s="312"/>
      <c r="Y170" s="312"/>
      <c r="Z170" s="312"/>
      <c r="AA170" s="312"/>
      <c r="AB170" s="312"/>
      <c r="AC170" s="312"/>
      <c r="AD170" s="312"/>
      <c r="AE170" s="312"/>
      <c r="AF170" s="312"/>
      <c r="AG170" s="312"/>
      <c r="AH170" s="312"/>
      <c r="AI170" s="312"/>
      <c r="AJ170" s="312"/>
      <c r="AK170" s="312"/>
      <c r="AL170" s="312"/>
      <c r="AM170" s="312"/>
      <c r="AN170" s="312"/>
      <c r="AO170" s="312"/>
      <c r="AP170" s="312"/>
      <c r="AQ170" s="312"/>
      <c r="AR170" s="312"/>
      <c r="AS170" s="312"/>
      <c r="AT170" s="312"/>
      <c r="AU170" s="312"/>
      <c r="AV170" s="312"/>
      <c r="AW170" s="312"/>
      <c r="AX170" s="312"/>
      <c r="AY170" s="312"/>
      <c r="BA170" s="393"/>
      <c r="BB170" s="159"/>
      <c r="BC170" s="341"/>
      <c r="BD170" s="307"/>
      <c r="BE170" s="307"/>
      <c r="BF170" s="307"/>
      <c r="BG170" s="342"/>
      <c r="BH170" s="352"/>
      <c r="BI170" s="307"/>
      <c r="BJ170" s="307"/>
      <c r="BK170" s="307"/>
      <c r="BL170" s="342"/>
      <c r="BM170" s="352"/>
      <c r="BN170" s="307"/>
      <c r="BO170" s="307"/>
      <c r="BP170" s="307"/>
      <c r="BQ170" s="342"/>
    </row>
    <row r="171" s="135" customFormat="true" ht="15" customHeight="true" x14ac:dyDescent="0.2">
      <c r="A171" s="848"/>
      <c r="B171" s="1084"/>
      <c r="C171" s="1011"/>
      <c r="D171" s="1012"/>
      <c r="E171" s="1012"/>
      <c r="F171" s="1012"/>
      <c r="G171" s="1013"/>
      <c r="H171" s="1014"/>
      <c r="I171" s="1012"/>
      <c r="J171" s="1012"/>
      <c r="K171" s="1012"/>
      <c r="L171" s="1015"/>
      <c r="M171" s="1016"/>
      <c r="N171" s="1012"/>
      <c r="O171" s="1012"/>
      <c r="P171" s="1012"/>
      <c r="Q171" s="2254"/>
      <c r="R171" s="312"/>
      <c r="S171" s="312"/>
      <c r="T171" s="312"/>
      <c r="U171" s="312"/>
      <c r="V171" s="312"/>
      <c r="W171" s="312"/>
      <c r="X171" s="312"/>
      <c r="Y171" s="312"/>
      <c r="Z171" s="312"/>
      <c r="AA171" s="312"/>
      <c r="AB171" s="312"/>
      <c r="AC171" s="312"/>
      <c r="AD171" s="312"/>
      <c r="AE171" s="312"/>
      <c r="AF171" s="312"/>
      <c r="AG171" s="312"/>
      <c r="AH171" s="312"/>
      <c r="AI171" s="312"/>
      <c r="AJ171" s="312"/>
      <c r="AK171" s="312"/>
      <c r="AL171" s="312"/>
      <c r="AM171" s="312"/>
      <c r="AN171" s="312"/>
      <c r="AO171" s="312"/>
      <c r="AP171" s="312"/>
      <c r="AQ171" s="312"/>
      <c r="AR171" s="312"/>
      <c r="AS171" s="312"/>
      <c r="AT171" s="312"/>
      <c r="AU171" s="312"/>
      <c r="AV171" s="312"/>
      <c r="AW171" s="312"/>
      <c r="AX171" s="312"/>
      <c r="AY171" s="312"/>
      <c r="BA171" s="393"/>
      <c r="BB171" s="159"/>
      <c r="BC171" s="341"/>
      <c r="BD171" s="307"/>
      <c r="BE171" s="307"/>
      <c r="BF171" s="307"/>
      <c r="BG171" s="342"/>
      <c r="BH171" s="352"/>
      <c r="BI171" s="307"/>
      <c r="BJ171" s="307"/>
      <c r="BK171" s="307"/>
      <c r="BL171" s="342"/>
      <c r="BM171" s="352"/>
      <c r="BN171" s="307"/>
      <c r="BO171" s="307"/>
      <c r="BP171" s="307"/>
      <c r="BQ171" s="342"/>
    </row>
    <row r="172" s="135" customFormat="true" ht="15" customHeight="true" x14ac:dyDescent="0.2">
      <c r="A172" s="848"/>
      <c r="B172" s="1084"/>
      <c r="C172" s="1011"/>
      <c r="D172" s="1012"/>
      <c r="E172" s="1012"/>
      <c r="F172" s="1012"/>
      <c r="G172" s="1013"/>
      <c r="H172" s="1014"/>
      <c r="I172" s="1012"/>
      <c r="J172" s="1012"/>
      <c r="K172" s="1012"/>
      <c r="L172" s="1015"/>
      <c r="M172" s="1016"/>
      <c r="N172" s="1012"/>
      <c r="O172" s="1012"/>
      <c r="P172" s="1012"/>
      <c r="Q172" s="2254"/>
      <c r="R172" s="312"/>
      <c r="S172" s="312"/>
      <c r="T172" s="312"/>
      <c r="U172" s="312"/>
      <c r="V172" s="312"/>
      <c r="W172" s="312"/>
      <c r="X172" s="312"/>
      <c r="Y172" s="312"/>
      <c r="Z172" s="312"/>
      <c r="AA172" s="312"/>
      <c r="AB172" s="312"/>
      <c r="AC172" s="312"/>
      <c r="AD172" s="312"/>
      <c r="AE172" s="312"/>
      <c r="AF172" s="312"/>
      <c r="AG172" s="312"/>
      <c r="AH172" s="312"/>
      <c r="AI172" s="312"/>
      <c r="AJ172" s="312"/>
      <c r="AK172" s="312"/>
      <c r="AL172" s="312"/>
      <c r="AM172" s="312"/>
      <c r="AN172" s="312"/>
      <c r="AO172" s="312"/>
      <c r="AP172" s="312"/>
      <c r="AQ172" s="312"/>
      <c r="AR172" s="312"/>
      <c r="AS172" s="312"/>
      <c r="AT172" s="312"/>
      <c r="AU172" s="312"/>
      <c r="AV172" s="312"/>
      <c r="AW172" s="312"/>
      <c r="AX172" s="312"/>
      <c r="AY172" s="312"/>
      <c r="BA172" s="393"/>
      <c r="BB172" s="159"/>
      <c r="BC172" s="341"/>
      <c r="BD172" s="307"/>
      <c r="BE172" s="307"/>
      <c r="BF172" s="307"/>
      <c r="BG172" s="342"/>
      <c r="BH172" s="352"/>
      <c r="BI172" s="307"/>
      <c r="BJ172" s="307"/>
      <c r="BK172" s="307"/>
      <c r="BL172" s="342"/>
      <c r="BM172" s="352"/>
      <c r="BN172" s="307"/>
      <c r="BO172" s="307"/>
      <c r="BP172" s="307"/>
      <c r="BQ172" s="342"/>
    </row>
    <row r="173" s="135" customFormat="true" ht="15" customHeight="true" x14ac:dyDescent="0.2">
      <c r="A173" s="848"/>
      <c r="B173" s="1084"/>
      <c r="C173" s="1011"/>
      <c r="D173" s="1012"/>
      <c r="E173" s="1012"/>
      <c r="F173" s="1012"/>
      <c r="G173" s="1013"/>
      <c r="H173" s="1014"/>
      <c r="I173" s="1012"/>
      <c r="J173" s="1012"/>
      <c r="K173" s="1012"/>
      <c r="L173" s="1015"/>
      <c r="M173" s="1016"/>
      <c r="N173" s="1012"/>
      <c r="O173" s="1012"/>
      <c r="P173" s="1012"/>
      <c r="Q173" s="2254"/>
      <c r="R173" s="312"/>
      <c r="S173" s="312"/>
      <c r="T173" s="312"/>
      <c r="U173" s="312"/>
      <c r="V173" s="312"/>
      <c r="W173" s="312"/>
      <c r="X173" s="312"/>
      <c r="Y173" s="312"/>
      <c r="Z173" s="312"/>
      <c r="AA173" s="312"/>
      <c r="AB173" s="312"/>
      <c r="AC173" s="312"/>
      <c r="AD173" s="312"/>
      <c r="AE173" s="312"/>
      <c r="AF173" s="312"/>
      <c r="AG173" s="312"/>
      <c r="AH173" s="312"/>
      <c r="AI173" s="312"/>
      <c r="AJ173" s="312"/>
      <c r="AK173" s="312"/>
      <c r="AL173" s="312"/>
      <c r="AM173" s="312"/>
      <c r="AN173" s="312"/>
      <c r="AO173" s="312"/>
      <c r="AP173" s="312"/>
      <c r="AQ173" s="312"/>
      <c r="AR173" s="312"/>
      <c r="AS173" s="312"/>
      <c r="AT173" s="312"/>
      <c r="AU173" s="312"/>
      <c r="AV173" s="312"/>
      <c r="AW173" s="312"/>
      <c r="AX173" s="312"/>
      <c r="AY173" s="312"/>
      <c r="BA173" s="393"/>
      <c r="BB173" s="159"/>
      <c r="BC173" s="341"/>
      <c r="BD173" s="307"/>
      <c r="BE173" s="307"/>
      <c r="BF173" s="307"/>
      <c r="BG173" s="342"/>
      <c r="BH173" s="352"/>
      <c r="BI173" s="307"/>
      <c r="BJ173" s="307"/>
      <c r="BK173" s="307"/>
      <c r="BL173" s="342"/>
      <c r="BM173" s="352"/>
      <c r="BN173" s="307"/>
      <c r="BO173" s="307"/>
      <c r="BP173" s="307"/>
      <c r="BQ173" s="342"/>
    </row>
    <row r="174" s="135" customFormat="true" ht="15" customHeight="true" x14ac:dyDescent="0.2">
      <c r="A174" s="848"/>
      <c r="B174" s="1084"/>
      <c r="C174" s="1011"/>
      <c r="D174" s="1012"/>
      <c r="E174" s="1012"/>
      <c r="F174" s="1012"/>
      <c r="G174" s="1013"/>
      <c r="H174" s="1014"/>
      <c r="I174" s="1012"/>
      <c r="J174" s="1012"/>
      <c r="K174" s="1012"/>
      <c r="L174" s="1015"/>
      <c r="M174" s="1016"/>
      <c r="N174" s="1012"/>
      <c r="O174" s="1012"/>
      <c r="P174" s="1012"/>
      <c r="Q174" s="2254"/>
      <c r="R174" s="312"/>
      <c r="S174" s="312"/>
      <c r="T174" s="312"/>
      <c r="U174" s="312"/>
      <c r="V174" s="312"/>
      <c r="W174" s="312"/>
      <c r="X174" s="312"/>
      <c r="Y174" s="312"/>
      <c r="Z174" s="312"/>
      <c r="AA174" s="312"/>
      <c r="AB174" s="312"/>
      <c r="AC174" s="312"/>
      <c r="AD174" s="312"/>
      <c r="AE174" s="312"/>
      <c r="AF174" s="312"/>
      <c r="AG174" s="312"/>
      <c r="AH174" s="312"/>
      <c r="AI174" s="312"/>
      <c r="AJ174" s="312"/>
      <c r="AK174" s="312"/>
      <c r="AL174" s="312"/>
      <c r="AM174" s="312"/>
      <c r="AN174" s="312"/>
      <c r="AO174" s="312"/>
      <c r="AP174" s="312"/>
      <c r="AQ174" s="312"/>
      <c r="AR174" s="312"/>
      <c r="AS174" s="312"/>
      <c r="AT174" s="312"/>
      <c r="AU174" s="312"/>
      <c r="AV174" s="312"/>
      <c r="AW174" s="312"/>
      <c r="AX174" s="312"/>
      <c r="AY174" s="312"/>
      <c r="BA174" s="393"/>
      <c r="BB174" s="159"/>
      <c r="BC174" s="341"/>
      <c r="BD174" s="307"/>
      <c r="BE174" s="307"/>
      <c r="BF174" s="307"/>
      <c r="BG174" s="342"/>
      <c r="BH174" s="352"/>
      <c r="BI174" s="307"/>
      <c r="BJ174" s="307"/>
      <c r="BK174" s="307"/>
      <c r="BL174" s="342"/>
      <c r="BM174" s="352"/>
      <c r="BN174" s="307"/>
      <c r="BO174" s="307"/>
      <c r="BP174" s="307"/>
      <c r="BQ174" s="342"/>
    </row>
    <row r="175" s="135" customFormat="true" ht="15" customHeight="true" x14ac:dyDescent="0.2">
      <c r="A175" s="848"/>
      <c r="B175" s="1084"/>
      <c r="C175" s="1011"/>
      <c r="D175" s="1012"/>
      <c r="E175" s="1012"/>
      <c r="F175" s="1012"/>
      <c r="G175" s="1013"/>
      <c r="H175" s="1014"/>
      <c r="I175" s="1012"/>
      <c r="J175" s="1012"/>
      <c r="K175" s="1012"/>
      <c r="L175" s="1015"/>
      <c r="M175" s="1016"/>
      <c r="N175" s="1012"/>
      <c r="O175" s="1012"/>
      <c r="P175" s="1012"/>
      <c r="Q175" s="2254"/>
      <c r="R175" s="312"/>
      <c r="S175" s="312"/>
      <c r="T175" s="312"/>
      <c r="U175" s="312"/>
      <c r="V175" s="312"/>
      <c r="W175" s="312"/>
      <c r="X175" s="312"/>
      <c r="Y175" s="312"/>
      <c r="Z175" s="312"/>
      <c r="AA175" s="312"/>
      <c r="AB175" s="312"/>
      <c r="AC175" s="312"/>
      <c r="AD175" s="312"/>
      <c r="AE175" s="312"/>
      <c r="AF175" s="312"/>
      <c r="AG175" s="312"/>
      <c r="AH175" s="312"/>
      <c r="AI175" s="312"/>
      <c r="AJ175" s="312"/>
      <c r="AK175" s="312"/>
      <c r="AL175" s="312"/>
      <c r="AM175" s="312"/>
      <c r="AN175" s="312"/>
      <c r="AO175" s="312"/>
      <c r="AP175" s="312"/>
      <c r="AQ175" s="312"/>
      <c r="AR175" s="312"/>
      <c r="AS175" s="312"/>
      <c r="AT175" s="312"/>
      <c r="AU175" s="312"/>
      <c r="AV175" s="312"/>
      <c r="AW175" s="312"/>
      <c r="AX175" s="312"/>
      <c r="AY175" s="312"/>
      <c r="BA175" s="393"/>
      <c r="BB175" s="159"/>
      <c r="BC175" s="341"/>
      <c r="BD175" s="307"/>
      <c r="BE175" s="307"/>
      <c r="BF175" s="307"/>
      <c r="BG175" s="342"/>
      <c r="BH175" s="352"/>
      <c r="BI175" s="307"/>
      <c r="BJ175" s="307"/>
      <c r="BK175" s="307"/>
      <c r="BL175" s="342"/>
      <c r="BM175" s="352"/>
      <c r="BN175" s="307"/>
      <c r="BO175" s="307"/>
      <c r="BP175" s="307"/>
      <c r="BQ175" s="342"/>
    </row>
    <row r="176" s="135" customFormat="true" ht="15" customHeight="true" x14ac:dyDescent="0.2">
      <c r="A176" s="848"/>
      <c r="B176" s="1084"/>
      <c r="C176" s="1011"/>
      <c r="D176" s="1012"/>
      <c r="E176" s="1012"/>
      <c r="F176" s="1012"/>
      <c r="G176" s="1013"/>
      <c r="H176" s="1014"/>
      <c r="I176" s="1012"/>
      <c r="J176" s="1012"/>
      <c r="K176" s="1012"/>
      <c r="L176" s="1015"/>
      <c r="M176" s="1016"/>
      <c r="N176" s="1012"/>
      <c r="O176" s="1012"/>
      <c r="P176" s="1012"/>
      <c r="Q176" s="2254"/>
      <c r="R176" s="312"/>
      <c r="S176" s="312"/>
      <c r="T176" s="312"/>
      <c r="U176" s="312"/>
      <c r="V176" s="312"/>
      <c r="W176" s="312"/>
      <c r="X176" s="312"/>
      <c r="Y176" s="312"/>
      <c r="Z176" s="312"/>
      <c r="AA176" s="312"/>
      <c r="AB176" s="312"/>
      <c r="AC176" s="312"/>
      <c r="AD176" s="312"/>
      <c r="AE176" s="312"/>
      <c r="AF176" s="312"/>
      <c r="AG176" s="312"/>
      <c r="AH176" s="312"/>
      <c r="AI176" s="312"/>
      <c r="AJ176" s="312"/>
      <c r="AK176" s="312"/>
      <c r="AL176" s="312"/>
      <c r="AM176" s="312"/>
      <c r="AN176" s="312"/>
      <c r="AO176" s="312"/>
      <c r="AP176" s="312"/>
      <c r="AQ176" s="312"/>
      <c r="AR176" s="312"/>
      <c r="AS176" s="312"/>
      <c r="AT176" s="312"/>
      <c r="AU176" s="312"/>
      <c r="AV176" s="312"/>
      <c r="AW176" s="312"/>
      <c r="AX176" s="312"/>
      <c r="AY176" s="312"/>
      <c r="BA176" s="393"/>
      <c r="BB176" s="159"/>
      <c r="BC176" s="341"/>
      <c r="BD176" s="307"/>
      <c r="BE176" s="307"/>
      <c r="BF176" s="307"/>
      <c r="BG176" s="342"/>
      <c r="BH176" s="352"/>
      <c r="BI176" s="307"/>
      <c r="BJ176" s="307"/>
      <c r="BK176" s="307"/>
      <c r="BL176" s="342"/>
      <c r="BM176" s="352"/>
      <c r="BN176" s="307"/>
      <c r="BO176" s="307"/>
      <c r="BP176" s="307"/>
      <c r="BQ176" s="342"/>
    </row>
    <row r="177" s="135" customFormat="true" ht="15" customHeight="true" x14ac:dyDescent="0.2">
      <c r="A177" s="848"/>
      <c r="B177" s="1084"/>
      <c r="C177" s="1011"/>
      <c r="D177" s="1012"/>
      <c r="E177" s="1012"/>
      <c r="F177" s="1012"/>
      <c r="G177" s="1013"/>
      <c r="H177" s="1014"/>
      <c r="I177" s="1012"/>
      <c r="J177" s="1012"/>
      <c r="K177" s="1012"/>
      <c r="L177" s="1015"/>
      <c r="M177" s="1016"/>
      <c r="N177" s="1012"/>
      <c r="O177" s="1012"/>
      <c r="P177" s="1012"/>
      <c r="Q177" s="2254"/>
      <c r="R177" s="312"/>
      <c r="S177" s="312"/>
      <c r="T177" s="312"/>
      <c r="U177" s="312"/>
      <c r="V177" s="312"/>
      <c r="W177" s="312"/>
      <c r="X177" s="312"/>
      <c r="Y177" s="312"/>
      <c r="Z177" s="312"/>
      <c r="AA177" s="312"/>
      <c r="AB177" s="312"/>
      <c r="AC177" s="312"/>
      <c r="AD177" s="312"/>
      <c r="AE177" s="312"/>
      <c r="AF177" s="312"/>
      <c r="AG177" s="312"/>
      <c r="AH177" s="312"/>
      <c r="AI177" s="312"/>
      <c r="AJ177" s="312"/>
      <c r="AK177" s="312"/>
      <c r="AL177" s="312"/>
      <c r="AM177" s="312"/>
      <c r="AN177" s="312"/>
      <c r="AO177" s="312"/>
      <c r="AP177" s="312"/>
      <c r="AQ177" s="312"/>
      <c r="AR177" s="312"/>
      <c r="AS177" s="312"/>
      <c r="AT177" s="312"/>
      <c r="AU177" s="312"/>
      <c r="AV177" s="312"/>
      <c r="AW177" s="312"/>
      <c r="AX177" s="312"/>
      <c r="AY177" s="312"/>
      <c r="BA177" s="393"/>
      <c r="BB177" s="159"/>
      <c r="BC177" s="341"/>
      <c r="BD177" s="307"/>
      <c r="BE177" s="307"/>
      <c r="BF177" s="307"/>
      <c r="BG177" s="342"/>
      <c r="BH177" s="352"/>
      <c r="BI177" s="307"/>
      <c r="BJ177" s="307"/>
      <c r="BK177" s="307"/>
      <c r="BL177" s="342"/>
      <c r="BM177" s="352"/>
      <c r="BN177" s="307"/>
      <c r="BO177" s="307"/>
      <c r="BP177" s="307"/>
      <c r="BQ177" s="342"/>
    </row>
    <row r="178" s="135" customFormat="true" ht="15" customHeight="true" x14ac:dyDescent="0.2">
      <c r="A178" s="848"/>
      <c r="B178" s="1084"/>
      <c r="C178" s="1011"/>
      <c r="D178" s="1012"/>
      <c r="E178" s="1012"/>
      <c r="F178" s="1012"/>
      <c r="G178" s="1013"/>
      <c r="H178" s="1014"/>
      <c r="I178" s="1012"/>
      <c r="J178" s="1012"/>
      <c r="K178" s="1012"/>
      <c r="L178" s="1015"/>
      <c r="M178" s="1016"/>
      <c r="N178" s="1012"/>
      <c r="O178" s="1012"/>
      <c r="P178" s="1012"/>
      <c r="Q178" s="2254"/>
      <c r="R178" s="312"/>
      <c r="S178" s="312"/>
      <c r="T178" s="312"/>
      <c r="U178" s="312"/>
      <c r="V178" s="312"/>
      <c r="W178" s="312"/>
      <c r="X178" s="312"/>
      <c r="Y178" s="312"/>
      <c r="Z178" s="312"/>
      <c r="AA178" s="312"/>
      <c r="AB178" s="312"/>
      <c r="AC178" s="312"/>
      <c r="AD178" s="312"/>
      <c r="AE178" s="312"/>
      <c r="AF178" s="312"/>
      <c r="AG178" s="312"/>
      <c r="AH178" s="312"/>
      <c r="AI178" s="312"/>
      <c r="AJ178" s="312"/>
      <c r="AK178" s="312"/>
      <c r="AL178" s="312"/>
      <c r="AM178" s="312"/>
      <c r="AN178" s="312"/>
      <c r="AO178" s="312"/>
      <c r="AP178" s="312"/>
      <c r="AQ178" s="312"/>
      <c r="AR178" s="312"/>
      <c r="AS178" s="312"/>
      <c r="AT178" s="312"/>
      <c r="AU178" s="312"/>
      <c r="AV178" s="312"/>
      <c r="AW178" s="312"/>
      <c r="AX178" s="312"/>
      <c r="AY178" s="312"/>
      <c r="BA178" s="393"/>
      <c r="BB178" s="159"/>
      <c r="BC178" s="341"/>
      <c r="BD178" s="307"/>
      <c r="BE178" s="307"/>
      <c r="BF178" s="307"/>
      <c r="BG178" s="342"/>
      <c r="BH178" s="352"/>
      <c r="BI178" s="307"/>
      <c r="BJ178" s="307"/>
      <c r="BK178" s="307"/>
      <c r="BL178" s="342"/>
      <c r="BM178" s="352"/>
      <c r="BN178" s="307"/>
      <c r="BO178" s="307"/>
      <c r="BP178" s="307"/>
      <c r="BQ178" s="342"/>
    </row>
    <row r="179" s="135" customFormat="true" ht="15" customHeight="true" x14ac:dyDescent="0.2">
      <c r="A179" s="848"/>
      <c r="B179" s="1084"/>
      <c r="C179" s="1011"/>
      <c r="D179" s="1012"/>
      <c r="E179" s="1012"/>
      <c r="F179" s="1012"/>
      <c r="G179" s="1013"/>
      <c r="H179" s="1014"/>
      <c r="I179" s="1012"/>
      <c r="J179" s="1012"/>
      <c r="K179" s="1012"/>
      <c r="L179" s="1015"/>
      <c r="M179" s="1016"/>
      <c r="N179" s="1012"/>
      <c r="O179" s="1012"/>
      <c r="P179" s="1012"/>
      <c r="Q179" s="2254"/>
      <c r="R179" s="312"/>
      <c r="S179" s="312"/>
      <c r="T179" s="312"/>
      <c r="U179" s="312"/>
      <c r="V179" s="312"/>
      <c r="W179" s="312"/>
      <c r="X179" s="312"/>
      <c r="Y179" s="312"/>
      <c r="Z179" s="312"/>
      <c r="AA179" s="312"/>
      <c r="AB179" s="312"/>
      <c r="AC179" s="312"/>
      <c r="AD179" s="312"/>
      <c r="AE179" s="312"/>
      <c r="AF179" s="312"/>
      <c r="AG179" s="312"/>
      <c r="AH179" s="312"/>
      <c r="AI179" s="312"/>
      <c r="AJ179" s="312"/>
      <c r="AK179" s="312"/>
      <c r="AL179" s="312"/>
      <c r="AM179" s="312"/>
      <c r="AN179" s="312"/>
      <c r="AO179" s="312"/>
      <c r="AP179" s="312"/>
      <c r="AQ179" s="312"/>
      <c r="AR179" s="312"/>
      <c r="AS179" s="312"/>
      <c r="AT179" s="312"/>
      <c r="AU179" s="312"/>
      <c r="AV179" s="312"/>
      <c r="AW179" s="312"/>
      <c r="AX179" s="312"/>
      <c r="AY179" s="312"/>
      <c r="BA179" s="393"/>
      <c r="BB179" s="159"/>
      <c r="BC179" s="341"/>
      <c r="BD179" s="307"/>
      <c r="BE179" s="307"/>
      <c r="BF179" s="307"/>
      <c r="BG179" s="342"/>
      <c r="BH179" s="352"/>
      <c r="BI179" s="307"/>
      <c r="BJ179" s="307"/>
      <c r="BK179" s="307"/>
      <c r="BL179" s="342"/>
      <c r="BM179" s="352"/>
      <c r="BN179" s="307"/>
      <c r="BO179" s="307"/>
      <c r="BP179" s="307"/>
      <c r="BQ179" s="342"/>
    </row>
    <row r="180" s="135" customFormat="true" ht="15" customHeight="true" x14ac:dyDescent="0.2">
      <c r="A180" s="848"/>
      <c r="B180" s="1084"/>
      <c r="C180" s="1011"/>
      <c r="D180" s="1012"/>
      <c r="E180" s="1012"/>
      <c r="F180" s="1012"/>
      <c r="G180" s="1013"/>
      <c r="H180" s="1014"/>
      <c r="I180" s="1012"/>
      <c r="J180" s="1012"/>
      <c r="K180" s="1012"/>
      <c r="L180" s="1015"/>
      <c r="M180" s="1016"/>
      <c r="N180" s="1012"/>
      <c r="O180" s="1012"/>
      <c r="P180" s="1012"/>
      <c r="Q180" s="2254"/>
      <c r="R180" s="312"/>
      <c r="S180" s="312"/>
      <c r="T180" s="312"/>
      <c r="U180" s="312"/>
      <c r="V180" s="312"/>
      <c r="W180" s="312"/>
      <c r="X180" s="312"/>
      <c r="Y180" s="312"/>
      <c r="Z180" s="312"/>
      <c r="AA180" s="312"/>
      <c r="AB180" s="312"/>
      <c r="AC180" s="312"/>
      <c r="AD180" s="312"/>
      <c r="AE180" s="312"/>
      <c r="AF180" s="312"/>
      <c r="AG180" s="312"/>
      <c r="AH180" s="312"/>
      <c r="AI180" s="312"/>
      <c r="AJ180" s="312"/>
      <c r="AK180" s="312"/>
      <c r="AL180" s="312"/>
      <c r="AM180" s="312"/>
      <c r="AN180" s="312"/>
      <c r="AO180" s="312"/>
      <c r="AP180" s="312"/>
      <c r="AQ180" s="312"/>
      <c r="AR180" s="312"/>
      <c r="AS180" s="312"/>
      <c r="AT180" s="312"/>
      <c r="AU180" s="312"/>
      <c r="AV180" s="312"/>
      <c r="AW180" s="312"/>
      <c r="AX180" s="312"/>
      <c r="AY180" s="312"/>
      <c r="BA180" s="393"/>
      <c r="BB180" s="159"/>
      <c r="BC180" s="341"/>
      <c r="BD180" s="307"/>
      <c r="BE180" s="307"/>
      <c r="BF180" s="307"/>
      <c r="BG180" s="342"/>
      <c r="BH180" s="352"/>
      <c r="BI180" s="307"/>
      <c r="BJ180" s="307"/>
      <c r="BK180" s="307"/>
      <c r="BL180" s="342"/>
      <c r="BM180" s="352"/>
      <c r="BN180" s="307"/>
      <c r="BO180" s="307"/>
      <c r="BP180" s="307"/>
      <c r="BQ180" s="342"/>
    </row>
    <row r="181" s="135" customFormat="true" ht="15" customHeight="true" x14ac:dyDescent="0.2">
      <c r="A181" s="848"/>
      <c r="B181" s="1084"/>
      <c r="C181" s="1011"/>
      <c r="D181" s="1012"/>
      <c r="E181" s="1012"/>
      <c r="F181" s="1012"/>
      <c r="G181" s="1013"/>
      <c r="H181" s="1014"/>
      <c r="I181" s="1012"/>
      <c r="J181" s="1012"/>
      <c r="K181" s="1012"/>
      <c r="L181" s="1015"/>
      <c r="M181" s="1016"/>
      <c r="N181" s="1012"/>
      <c r="O181" s="1012"/>
      <c r="P181" s="1012"/>
      <c r="Q181" s="2254"/>
      <c r="R181" s="312"/>
      <c r="S181" s="312"/>
      <c r="T181" s="312"/>
      <c r="U181" s="312"/>
      <c r="V181" s="312"/>
      <c r="W181" s="312"/>
      <c r="X181" s="312"/>
      <c r="Y181" s="312"/>
      <c r="Z181" s="312"/>
      <c r="AA181" s="312"/>
      <c r="AB181" s="312"/>
      <c r="AC181" s="312"/>
      <c r="AD181" s="312"/>
      <c r="AE181" s="312"/>
      <c r="AF181" s="312"/>
      <c r="AG181" s="312"/>
      <c r="AH181" s="312"/>
      <c r="AI181" s="312"/>
      <c r="AJ181" s="312"/>
      <c r="AK181" s="312"/>
      <c r="AL181" s="312"/>
      <c r="AM181" s="312"/>
      <c r="AN181" s="312"/>
      <c r="AO181" s="312"/>
      <c r="AP181" s="312"/>
      <c r="AQ181" s="312"/>
      <c r="AR181" s="312"/>
      <c r="AS181" s="312"/>
      <c r="AT181" s="312"/>
      <c r="AU181" s="312"/>
      <c r="AV181" s="312"/>
      <c r="AW181" s="312"/>
      <c r="AX181" s="312"/>
      <c r="AY181" s="312"/>
      <c r="BA181" s="393"/>
      <c r="BB181" s="159"/>
      <c r="BC181" s="341"/>
      <c r="BD181" s="307"/>
      <c r="BE181" s="307"/>
      <c r="BF181" s="307"/>
      <c r="BG181" s="342"/>
      <c r="BH181" s="352"/>
      <c r="BI181" s="307"/>
      <c r="BJ181" s="307"/>
      <c r="BK181" s="307"/>
      <c r="BL181" s="342"/>
      <c r="BM181" s="352"/>
      <c r="BN181" s="307"/>
      <c r="BO181" s="307"/>
      <c r="BP181" s="307"/>
      <c r="BQ181" s="342"/>
    </row>
    <row r="182" s="135" customFormat="true" ht="15" customHeight="true" x14ac:dyDescent="0.2">
      <c r="A182" s="848"/>
      <c r="B182" s="1084"/>
      <c r="C182" s="1011"/>
      <c r="D182" s="1012"/>
      <c r="E182" s="1012"/>
      <c r="F182" s="1012"/>
      <c r="G182" s="1013"/>
      <c r="H182" s="1014"/>
      <c r="I182" s="1012"/>
      <c r="J182" s="1012"/>
      <c r="K182" s="1012"/>
      <c r="L182" s="1015"/>
      <c r="M182" s="1016"/>
      <c r="N182" s="1012"/>
      <c r="O182" s="1012"/>
      <c r="P182" s="1012"/>
      <c r="Q182" s="2254"/>
      <c r="R182" s="312"/>
      <c r="S182" s="312"/>
      <c r="T182" s="312"/>
      <c r="U182" s="312"/>
      <c r="V182" s="312"/>
      <c r="W182" s="312"/>
      <c r="X182" s="312"/>
      <c r="Y182" s="312"/>
      <c r="Z182" s="312"/>
      <c r="AA182" s="312"/>
      <c r="AB182" s="312"/>
      <c r="AC182" s="312"/>
      <c r="AD182" s="312"/>
      <c r="AE182" s="312"/>
      <c r="AF182" s="312"/>
      <c r="AG182" s="312"/>
      <c r="AH182" s="312"/>
      <c r="AI182" s="312"/>
      <c r="AJ182" s="312"/>
      <c r="AK182" s="312"/>
      <c r="AL182" s="312"/>
      <c r="AM182" s="312"/>
      <c r="AN182" s="312"/>
      <c r="AO182" s="312"/>
      <c r="AP182" s="312"/>
      <c r="AQ182" s="312"/>
      <c r="AR182" s="312"/>
      <c r="AS182" s="312"/>
      <c r="AT182" s="312"/>
      <c r="AU182" s="312"/>
      <c r="AV182" s="312"/>
      <c r="AW182" s="312"/>
      <c r="AX182" s="312"/>
      <c r="AY182" s="312"/>
      <c r="BA182" s="393"/>
      <c r="BB182" s="159"/>
      <c r="BC182" s="341"/>
      <c r="BD182" s="307"/>
      <c r="BE182" s="307"/>
      <c r="BF182" s="307"/>
      <c r="BG182" s="342"/>
      <c r="BH182" s="352"/>
      <c r="BI182" s="307"/>
      <c r="BJ182" s="307"/>
      <c r="BK182" s="307"/>
      <c r="BL182" s="342"/>
      <c r="BM182" s="352"/>
      <c r="BN182" s="307"/>
      <c r="BO182" s="307"/>
      <c r="BP182" s="307"/>
      <c r="BQ182" s="342"/>
    </row>
    <row r="183" s="135" customFormat="true" ht="15" customHeight="true" x14ac:dyDescent="0.2">
      <c r="A183" s="849"/>
      <c r="B183" s="1085"/>
      <c r="C183" s="1017"/>
      <c r="D183" s="1018"/>
      <c r="E183" s="1018"/>
      <c r="F183" s="1018"/>
      <c r="G183" s="1019"/>
      <c r="H183" s="1020"/>
      <c r="I183" s="1018"/>
      <c r="J183" s="1018"/>
      <c r="K183" s="1018"/>
      <c r="L183" s="1021"/>
      <c r="M183" s="1022"/>
      <c r="N183" s="1018"/>
      <c r="O183" s="1018"/>
      <c r="P183" s="1018"/>
      <c r="Q183" s="2255"/>
      <c r="R183" s="312"/>
      <c r="S183" s="312"/>
      <c r="T183" s="312"/>
      <c r="U183" s="312"/>
      <c r="V183" s="312"/>
      <c r="W183" s="312"/>
      <c r="X183" s="312"/>
      <c r="Y183" s="312"/>
      <c r="Z183" s="312"/>
      <c r="AA183" s="312"/>
      <c r="AB183" s="312"/>
      <c r="AC183" s="312"/>
      <c r="AD183" s="312"/>
      <c r="AE183" s="312"/>
      <c r="AF183" s="312"/>
      <c r="AG183" s="312"/>
      <c r="AH183" s="312"/>
      <c r="AI183" s="312"/>
      <c r="AJ183" s="312"/>
      <c r="AK183" s="312"/>
      <c r="AL183" s="312"/>
      <c r="AM183" s="312"/>
      <c r="AN183" s="312"/>
      <c r="AO183" s="312"/>
      <c r="AP183" s="312"/>
      <c r="AQ183" s="312"/>
      <c r="AR183" s="312"/>
      <c r="AS183" s="312"/>
      <c r="AT183" s="312"/>
      <c r="AU183" s="312"/>
      <c r="AV183" s="312"/>
      <c r="AW183" s="312"/>
      <c r="AX183" s="312"/>
      <c r="AY183" s="312"/>
      <c r="BA183" s="393"/>
      <c r="BB183" s="159"/>
      <c r="BC183" s="341"/>
      <c r="BD183" s="307"/>
      <c r="BE183" s="307"/>
      <c r="BF183" s="307"/>
      <c r="BG183" s="342"/>
      <c r="BH183" s="352"/>
      <c r="BI183" s="307"/>
      <c r="BJ183" s="307"/>
      <c r="BK183" s="307"/>
      <c r="BL183" s="342"/>
      <c r="BM183" s="352"/>
      <c r="BN183" s="307"/>
      <c r="BO183" s="307"/>
      <c r="BP183" s="307"/>
      <c r="BQ183" s="342"/>
    </row>
    <row r="184" s="439" customFormat="true" ht="15" customHeight="true" x14ac:dyDescent="0.2">
      <c r="A184" s="850"/>
      <c r="B184" s="866"/>
      <c r="C184" s="1023"/>
      <c r="D184" s="1024"/>
      <c r="E184" s="1024"/>
      <c r="F184" s="1024"/>
      <c r="G184" s="1025"/>
      <c r="H184" s="1026"/>
      <c r="I184" s="1024"/>
      <c r="J184" s="1024"/>
      <c r="K184" s="1024"/>
      <c r="L184" s="1027"/>
      <c r="M184" s="1028"/>
      <c r="N184" s="1024"/>
      <c r="O184" s="1024"/>
      <c r="P184" s="1024"/>
      <c r="Q184" s="1027"/>
      <c r="R184" s="665"/>
      <c r="S184" s="665"/>
      <c r="T184" s="665"/>
      <c r="U184" s="665"/>
      <c r="V184" s="665"/>
      <c r="W184" s="665"/>
      <c r="X184" s="665"/>
      <c r="Y184" s="665"/>
      <c r="Z184" s="665"/>
      <c r="AA184" s="665"/>
      <c r="AB184" s="665"/>
      <c r="AC184" s="665"/>
      <c r="AD184" s="665"/>
      <c r="AE184" s="665"/>
      <c r="AF184" s="665"/>
      <c r="AG184" s="665"/>
      <c r="AH184" s="665"/>
      <c r="AI184" s="665"/>
      <c r="AJ184" s="665"/>
      <c r="AK184" s="665"/>
      <c r="AL184" s="665"/>
      <c r="AM184" s="665"/>
      <c r="AN184" s="665"/>
      <c r="AO184" s="665"/>
      <c r="AP184" s="665"/>
      <c r="AQ184" s="665"/>
      <c r="AR184" s="665"/>
      <c r="AS184" s="665"/>
      <c r="AT184" s="665"/>
      <c r="AU184" s="665"/>
      <c r="AV184" s="665"/>
      <c r="AW184" s="665"/>
      <c r="AX184" s="665"/>
      <c r="AY184" s="665"/>
      <c r="BA184" s="393"/>
      <c r="BB184" s="159"/>
      <c r="BC184" s="341"/>
      <c r="BD184" s="307"/>
      <c r="BE184" s="307"/>
      <c r="BF184" s="307"/>
      <c r="BG184" s="342"/>
      <c r="BH184" s="352"/>
      <c r="BI184" s="307"/>
      <c r="BJ184" s="307"/>
      <c r="BK184" s="307"/>
      <c r="BL184" s="342"/>
      <c r="BM184" s="352"/>
      <c r="BN184" s="307"/>
      <c r="BO184" s="307"/>
      <c r="BP184" s="307"/>
      <c r="BQ184" s="342"/>
    </row>
    <row r="185" s="439" customFormat="true" ht="15" customHeight="true" x14ac:dyDescent="0.2">
      <c r="A185" s="850"/>
      <c r="B185" s="866"/>
      <c r="C185" s="1023"/>
      <c r="D185" s="1024"/>
      <c r="E185" s="1024"/>
      <c r="F185" s="1024"/>
      <c r="G185" s="1025"/>
      <c r="H185" s="1026"/>
      <c r="I185" s="1024"/>
      <c r="J185" s="1024"/>
      <c r="K185" s="1024"/>
      <c r="L185" s="1027"/>
      <c r="M185" s="1028"/>
      <c r="N185" s="1024"/>
      <c r="O185" s="1024"/>
      <c r="P185" s="1024"/>
      <c r="Q185" s="1027"/>
      <c r="R185" s="665"/>
      <c r="S185" s="665"/>
      <c r="T185" s="665"/>
      <c r="U185" s="665"/>
      <c r="V185" s="665"/>
      <c r="W185" s="665"/>
      <c r="X185" s="665"/>
      <c r="Y185" s="665"/>
      <c r="Z185" s="665"/>
      <c r="AA185" s="665"/>
      <c r="AB185" s="665"/>
      <c r="AC185" s="665"/>
      <c r="AD185" s="665"/>
      <c r="AE185" s="665"/>
      <c r="AF185" s="665"/>
      <c r="AG185" s="665"/>
      <c r="AH185" s="665"/>
      <c r="AI185" s="665"/>
      <c r="AJ185" s="665"/>
      <c r="AK185" s="665"/>
      <c r="AL185" s="665"/>
      <c r="AM185" s="665"/>
      <c r="AN185" s="665"/>
      <c r="AO185" s="665"/>
      <c r="AP185" s="665"/>
      <c r="AQ185" s="665"/>
      <c r="AR185" s="665"/>
      <c r="AS185" s="665"/>
      <c r="AT185" s="665"/>
      <c r="AU185" s="665"/>
      <c r="AV185" s="665"/>
      <c r="AW185" s="665"/>
      <c r="AX185" s="665"/>
      <c r="AY185" s="665"/>
      <c r="BA185" s="393"/>
      <c r="BB185" s="159"/>
      <c r="BC185" s="341"/>
      <c r="BD185" s="307"/>
      <c r="BE185" s="307"/>
      <c r="BF185" s="307"/>
      <c r="BG185" s="342"/>
      <c r="BH185" s="352"/>
      <c r="BI185" s="307"/>
      <c r="BJ185" s="307"/>
      <c r="BK185" s="307"/>
      <c r="BL185" s="342"/>
      <c r="BM185" s="352"/>
      <c r="BN185" s="307"/>
      <c r="BO185" s="307"/>
      <c r="BP185" s="307"/>
      <c r="BQ185" s="342"/>
    </row>
    <row r="186" s="439" customFormat="true" ht="15" customHeight="true" x14ac:dyDescent="0.2">
      <c r="A186" s="850"/>
      <c r="B186" s="866"/>
      <c r="C186" s="1023"/>
      <c r="D186" s="1024"/>
      <c r="E186" s="1024"/>
      <c r="F186" s="1024"/>
      <c r="G186" s="1025"/>
      <c r="H186" s="1026"/>
      <c r="I186" s="1024"/>
      <c r="J186" s="1024"/>
      <c r="K186" s="1024"/>
      <c r="L186" s="1027"/>
      <c r="M186" s="1028"/>
      <c r="N186" s="1024"/>
      <c r="O186" s="1024"/>
      <c r="P186" s="1024"/>
      <c r="Q186" s="1027"/>
      <c r="R186" s="665"/>
      <c r="S186" s="665"/>
      <c r="T186" s="665"/>
      <c r="U186" s="665"/>
      <c r="V186" s="665"/>
      <c r="W186" s="665"/>
      <c r="X186" s="665"/>
      <c r="Y186" s="665"/>
      <c r="Z186" s="665"/>
      <c r="AA186" s="665"/>
      <c r="AB186" s="665"/>
      <c r="AC186" s="665"/>
      <c r="AD186" s="665"/>
      <c r="AE186" s="665"/>
      <c r="AF186" s="665"/>
      <c r="AG186" s="665"/>
      <c r="AH186" s="665"/>
      <c r="AI186" s="665"/>
      <c r="AJ186" s="665"/>
      <c r="AK186" s="665"/>
      <c r="AL186" s="665"/>
      <c r="AM186" s="665"/>
      <c r="AN186" s="665"/>
      <c r="AO186" s="665"/>
      <c r="AP186" s="665"/>
      <c r="AQ186" s="665"/>
      <c r="AR186" s="665"/>
      <c r="AS186" s="665"/>
      <c r="AT186" s="665"/>
      <c r="AU186" s="665"/>
      <c r="AV186" s="665"/>
      <c r="AW186" s="665"/>
      <c r="AX186" s="665"/>
      <c r="AY186" s="665"/>
      <c r="BA186" s="393"/>
      <c r="BB186" s="159"/>
      <c r="BC186" s="341"/>
      <c r="BD186" s="307"/>
      <c r="BE186" s="307"/>
      <c r="BF186" s="307"/>
      <c r="BG186" s="342"/>
      <c r="BH186" s="352"/>
      <c r="BI186" s="307"/>
      <c r="BJ186" s="307"/>
      <c r="BK186" s="307"/>
      <c r="BL186" s="342"/>
      <c r="BM186" s="352"/>
      <c r="BN186" s="307"/>
      <c r="BO186" s="307"/>
      <c r="BP186" s="307"/>
      <c r="BQ186" s="342"/>
    </row>
    <row r="187" s="439" customFormat="true" ht="15" customHeight="true" x14ac:dyDescent="0.2">
      <c r="A187" s="850"/>
      <c r="B187" s="866"/>
      <c r="C187" s="1023"/>
      <c r="D187" s="1024"/>
      <c r="E187" s="1024"/>
      <c r="F187" s="1024"/>
      <c r="G187" s="1025"/>
      <c r="H187" s="1026"/>
      <c r="I187" s="1024"/>
      <c r="J187" s="1024"/>
      <c r="K187" s="1024"/>
      <c r="L187" s="1027"/>
      <c r="M187" s="1028"/>
      <c r="N187" s="1024"/>
      <c r="O187" s="1024"/>
      <c r="P187" s="1024"/>
      <c r="Q187" s="1027"/>
      <c r="R187" s="665"/>
      <c r="S187" s="665"/>
      <c r="T187" s="665"/>
      <c r="U187" s="665"/>
      <c r="V187" s="665"/>
      <c r="W187" s="665"/>
      <c r="X187" s="665"/>
      <c r="Y187" s="665"/>
      <c r="Z187" s="665"/>
      <c r="AA187" s="665"/>
      <c r="AB187" s="665"/>
      <c r="AC187" s="665"/>
      <c r="AD187" s="665"/>
      <c r="AE187" s="665"/>
      <c r="AF187" s="665"/>
      <c r="AG187" s="665"/>
      <c r="AH187" s="665"/>
      <c r="AI187" s="665"/>
      <c r="AJ187" s="665"/>
      <c r="AK187" s="665"/>
      <c r="AL187" s="665"/>
      <c r="AM187" s="665"/>
      <c r="AN187" s="665"/>
      <c r="AO187" s="665"/>
      <c r="AP187" s="665"/>
      <c r="AQ187" s="665"/>
      <c r="AR187" s="665"/>
      <c r="AS187" s="665"/>
      <c r="AT187" s="665"/>
      <c r="AU187" s="665"/>
      <c r="AV187" s="665"/>
      <c r="AW187" s="665"/>
      <c r="AX187" s="665"/>
      <c r="AY187" s="665"/>
      <c r="BA187" s="393"/>
      <c r="BB187" s="159"/>
      <c r="BC187" s="341"/>
      <c r="BD187" s="307"/>
      <c r="BE187" s="307"/>
      <c r="BF187" s="307"/>
      <c r="BG187" s="342"/>
      <c r="BH187" s="352"/>
      <c r="BI187" s="307"/>
      <c r="BJ187" s="307"/>
      <c r="BK187" s="307"/>
      <c r="BL187" s="342"/>
      <c r="BM187" s="352"/>
      <c r="BN187" s="307"/>
      <c r="BO187" s="307"/>
      <c r="BP187" s="307"/>
      <c r="BQ187" s="342"/>
    </row>
    <row r="188" s="439" customFormat="true" ht="15" customHeight="true" x14ac:dyDescent="0.2">
      <c r="A188" s="850"/>
      <c r="B188" s="866"/>
      <c r="C188" s="1023"/>
      <c r="D188" s="1024"/>
      <c r="E188" s="1024"/>
      <c r="F188" s="1024"/>
      <c r="G188" s="1025"/>
      <c r="H188" s="1026"/>
      <c r="I188" s="1024"/>
      <c r="J188" s="1024"/>
      <c r="K188" s="1024"/>
      <c r="L188" s="1027"/>
      <c r="M188" s="1028"/>
      <c r="N188" s="1024"/>
      <c r="O188" s="1024"/>
      <c r="P188" s="1024"/>
      <c r="Q188" s="1027"/>
      <c r="R188" s="665"/>
      <c r="S188" s="665"/>
      <c r="T188" s="665"/>
      <c r="U188" s="665"/>
      <c r="V188" s="665"/>
      <c r="W188" s="665"/>
      <c r="X188" s="665"/>
      <c r="Y188" s="665"/>
      <c r="Z188" s="665"/>
      <c r="AA188" s="665"/>
      <c r="AB188" s="665"/>
      <c r="AC188" s="665"/>
      <c r="AD188" s="665"/>
      <c r="AE188" s="665"/>
      <c r="AF188" s="665"/>
      <c r="AG188" s="665"/>
      <c r="AH188" s="665"/>
      <c r="AI188" s="665"/>
      <c r="AJ188" s="665"/>
      <c r="AK188" s="665"/>
      <c r="AL188" s="665"/>
      <c r="AM188" s="665"/>
      <c r="AN188" s="665"/>
      <c r="AO188" s="665"/>
      <c r="AP188" s="665"/>
      <c r="AQ188" s="665"/>
      <c r="AR188" s="665"/>
      <c r="AS188" s="665"/>
      <c r="AT188" s="665"/>
      <c r="AU188" s="665"/>
      <c r="AV188" s="665"/>
      <c r="AW188" s="665"/>
      <c r="AX188" s="665"/>
      <c r="AY188" s="665"/>
      <c r="BA188" s="393"/>
      <c r="BB188" s="159"/>
      <c r="BC188" s="341"/>
      <c r="BD188" s="307"/>
      <c r="BE188" s="307"/>
      <c r="BF188" s="307"/>
      <c r="BG188" s="342"/>
      <c r="BH188" s="352"/>
      <c r="BI188" s="307"/>
      <c r="BJ188" s="307"/>
      <c r="BK188" s="307"/>
      <c r="BL188" s="342"/>
      <c r="BM188" s="352"/>
      <c r="BN188" s="307"/>
      <c r="BO188" s="307"/>
      <c r="BP188" s="307"/>
      <c r="BQ188" s="342"/>
    </row>
    <row r="189" s="439" customFormat="true" ht="15" customHeight="true" x14ac:dyDescent="0.2">
      <c r="A189" s="850"/>
      <c r="B189" s="866"/>
      <c r="C189" s="1023"/>
      <c r="D189" s="1024"/>
      <c r="E189" s="1024"/>
      <c r="F189" s="1024"/>
      <c r="G189" s="1025"/>
      <c r="H189" s="1026"/>
      <c r="I189" s="1024"/>
      <c r="J189" s="1024"/>
      <c r="K189" s="1024"/>
      <c r="L189" s="1027"/>
      <c r="M189" s="1028"/>
      <c r="N189" s="1024"/>
      <c r="O189" s="1024"/>
      <c r="P189" s="1024"/>
      <c r="Q189" s="1027"/>
      <c r="R189" s="665"/>
      <c r="S189" s="665"/>
      <c r="T189" s="665"/>
      <c r="U189" s="665"/>
      <c r="V189" s="665"/>
      <c r="W189" s="665"/>
      <c r="X189" s="665"/>
      <c r="Y189" s="665"/>
      <c r="Z189" s="665"/>
      <c r="AA189" s="665"/>
      <c r="AB189" s="665"/>
      <c r="AC189" s="665"/>
      <c r="AD189" s="665"/>
      <c r="AE189" s="665"/>
      <c r="AF189" s="665"/>
      <c r="AG189" s="665"/>
      <c r="AH189" s="665"/>
      <c r="AI189" s="665"/>
      <c r="AJ189" s="665"/>
      <c r="AK189" s="665"/>
      <c r="AL189" s="665"/>
      <c r="AM189" s="665"/>
      <c r="AN189" s="665"/>
      <c r="AO189" s="665"/>
      <c r="AP189" s="665"/>
      <c r="AQ189" s="665"/>
      <c r="AR189" s="665"/>
      <c r="AS189" s="665"/>
      <c r="AT189" s="665"/>
      <c r="AU189" s="665"/>
      <c r="AV189" s="665"/>
      <c r="AW189" s="665"/>
      <c r="AX189" s="665"/>
      <c r="AY189" s="665"/>
      <c r="BA189" s="393"/>
      <c r="BB189" s="159"/>
      <c r="BC189" s="341"/>
      <c r="BD189" s="307"/>
      <c r="BE189" s="307"/>
      <c r="BF189" s="307"/>
      <c r="BG189" s="342"/>
      <c r="BH189" s="352"/>
      <c r="BI189" s="307"/>
      <c r="BJ189" s="307"/>
      <c r="BK189" s="307"/>
      <c r="BL189" s="342"/>
      <c r="BM189" s="352"/>
      <c r="BN189" s="307"/>
      <c r="BO189" s="307"/>
      <c r="BP189" s="307"/>
      <c r="BQ189" s="342"/>
    </row>
    <row r="190" s="439" customFormat="true" ht="15" customHeight="true" x14ac:dyDescent="0.2">
      <c r="A190" s="850"/>
      <c r="B190" s="866"/>
      <c r="C190" s="1023"/>
      <c r="D190" s="1024"/>
      <c r="E190" s="1024"/>
      <c r="F190" s="1024"/>
      <c r="G190" s="1025"/>
      <c r="H190" s="1026"/>
      <c r="I190" s="1024"/>
      <c r="J190" s="1024"/>
      <c r="K190" s="1024"/>
      <c r="L190" s="1027"/>
      <c r="M190" s="1028"/>
      <c r="N190" s="1024"/>
      <c r="O190" s="1024"/>
      <c r="P190" s="1024"/>
      <c r="Q190" s="1027"/>
      <c r="R190" s="665"/>
      <c r="S190" s="665"/>
      <c r="T190" s="665"/>
      <c r="U190" s="665"/>
      <c r="V190" s="665"/>
      <c r="W190" s="665"/>
      <c r="X190" s="665"/>
      <c r="Y190" s="665"/>
      <c r="Z190" s="665"/>
      <c r="AA190" s="665"/>
      <c r="AB190" s="665"/>
      <c r="AC190" s="665"/>
      <c r="AD190" s="665"/>
      <c r="AE190" s="665"/>
      <c r="AF190" s="665"/>
      <c r="AG190" s="665"/>
      <c r="AH190" s="665"/>
      <c r="AI190" s="665"/>
      <c r="AJ190" s="665"/>
      <c r="AK190" s="665"/>
      <c r="AL190" s="665"/>
      <c r="AM190" s="665"/>
      <c r="AN190" s="665"/>
      <c r="AO190" s="665"/>
      <c r="AP190" s="665"/>
      <c r="AQ190" s="665"/>
      <c r="AR190" s="665"/>
      <c r="AS190" s="665"/>
      <c r="AT190" s="665"/>
      <c r="AU190" s="665"/>
      <c r="AV190" s="665"/>
      <c r="AW190" s="665"/>
      <c r="AX190" s="665"/>
      <c r="AY190" s="665"/>
      <c r="BA190" s="393"/>
      <c r="BB190" s="159"/>
      <c r="BC190" s="341"/>
      <c r="BD190" s="307"/>
      <c r="BE190" s="307"/>
      <c r="BF190" s="307"/>
      <c r="BG190" s="342"/>
      <c r="BH190" s="352"/>
      <c r="BI190" s="307"/>
      <c r="BJ190" s="307"/>
      <c r="BK190" s="307"/>
      <c r="BL190" s="342"/>
      <c r="BM190" s="352"/>
      <c r="BN190" s="307"/>
      <c r="BO190" s="307"/>
      <c r="BP190" s="307"/>
      <c r="BQ190" s="342"/>
    </row>
    <row r="191" s="439" customFormat="true" ht="15" customHeight="true" x14ac:dyDescent="0.2">
      <c r="A191" s="850"/>
      <c r="B191" s="866"/>
      <c r="C191" s="1023"/>
      <c r="D191" s="1024"/>
      <c r="E191" s="1024"/>
      <c r="F191" s="1024"/>
      <c r="G191" s="1025"/>
      <c r="H191" s="1026"/>
      <c r="I191" s="1024"/>
      <c r="J191" s="1024"/>
      <c r="K191" s="1024"/>
      <c r="L191" s="1027"/>
      <c r="M191" s="1028"/>
      <c r="N191" s="1024"/>
      <c r="O191" s="1024"/>
      <c r="P191" s="1024"/>
      <c r="Q191" s="1027"/>
      <c r="R191" s="665"/>
      <c r="S191" s="665"/>
      <c r="T191" s="665"/>
      <c r="U191" s="665"/>
      <c r="V191" s="665"/>
      <c r="W191" s="665"/>
      <c r="X191" s="665"/>
      <c r="Y191" s="665"/>
      <c r="Z191" s="665"/>
      <c r="AA191" s="665"/>
      <c r="AB191" s="665"/>
      <c r="AC191" s="665"/>
      <c r="AD191" s="665"/>
      <c r="AE191" s="665"/>
      <c r="AF191" s="665"/>
      <c r="AG191" s="665"/>
      <c r="AH191" s="665"/>
      <c r="AI191" s="665"/>
      <c r="AJ191" s="665"/>
      <c r="AK191" s="665"/>
      <c r="AL191" s="665"/>
      <c r="AM191" s="665"/>
      <c r="AN191" s="665"/>
      <c r="AO191" s="665"/>
      <c r="AP191" s="665"/>
      <c r="AQ191" s="665"/>
      <c r="AR191" s="665"/>
      <c r="AS191" s="665"/>
      <c r="AT191" s="665"/>
      <c r="AU191" s="665"/>
      <c r="AV191" s="665"/>
      <c r="AW191" s="665"/>
      <c r="AX191" s="665"/>
      <c r="AY191" s="665"/>
      <c r="BA191" s="393"/>
      <c r="BB191" s="159"/>
      <c r="BC191" s="341"/>
      <c r="BD191" s="307"/>
      <c r="BE191" s="307"/>
      <c r="BF191" s="307"/>
      <c r="BG191" s="342"/>
      <c r="BH191" s="352"/>
      <c r="BI191" s="307"/>
      <c r="BJ191" s="307"/>
      <c r="BK191" s="307"/>
      <c r="BL191" s="342"/>
      <c r="BM191" s="352"/>
      <c r="BN191" s="307"/>
      <c r="BO191" s="307"/>
      <c r="BP191" s="307"/>
      <c r="BQ191" s="342"/>
    </row>
    <row r="192" s="439" customFormat="true" ht="15" customHeight="true" x14ac:dyDescent="0.2">
      <c r="A192" s="850"/>
      <c r="B192" s="866"/>
      <c r="C192" s="1023"/>
      <c r="D192" s="1024"/>
      <c r="E192" s="1024"/>
      <c r="F192" s="1024"/>
      <c r="G192" s="1025"/>
      <c r="H192" s="1026"/>
      <c r="I192" s="1024"/>
      <c r="J192" s="1024"/>
      <c r="K192" s="1024"/>
      <c r="L192" s="1027"/>
      <c r="M192" s="1028"/>
      <c r="N192" s="1024"/>
      <c r="O192" s="1024"/>
      <c r="P192" s="1024"/>
      <c r="Q192" s="1027"/>
      <c r="R192" s="665"/>
      <c r="S192" s="665"/>
      <c r="T192" s="665"/>
      <c r="U192" s="665"/>
      <c r="V192" s="665"/>
      <c r="W192" s="665"/>
      <c r="X192" s="665"/>
      <c r="Y192" s="665"/>
      <c r="Z192" s="665"/>
      <c r="AA192" s="665"/>
      <c r="AB192" s="665"/>
      <c r="AC192" s="665"/>
      <c r="AD192" s="665"/>
      <c r="AE192" s="665"/>
      <c r="AF192" s="665"/>
      <c r="AG192" s="665"/>
      <c r="AH192" s="665"/>
      <c r="AI192" s="665"/>
      <c r="AJ192" s="665"/>
      <c r="AK192" s="665"/>
      <c r="AL192" s="665"/>
      <c r="AM192" s="665"/>
      <c r="AN192" s="665"/>
      <c r="AO192" s="665"/>
      <c r="AP192" s="665"/>
      <c r="AQ192" s="665"/>
      <c r="AR192" s="665"/>
      <c r="AS192" s="665"/>
      <c r="AT192" s="665"/>
      <c r="AU192" s="665"/>
      <c r="AV192" s="665"/>
      <c r="AW192" s="665"/>
      <c r="AX192" s="665"/>
      <c r="AY192" s="665"/>
      <c r="BA192" s="393"/>
      <c r="BB192" s="159"/>
      <c r="BC192" s="341"/>
      <c r="BD192" s="307"/>
      <c r="BE192" s="307"/>
      <c r="BF192" s="307"/>
      <c r="BG192" s="342"/>
      <c r="BH192" s="352"/>
      <c r="BI192" s="307"/>
      <c r="BJ192" s="307"/>
      <c r="BK192" s="307"/>
      <c r="BL192" s="342"/>
      <c r="BM192" s="352"/>
      <c r="BN192" s="307"/>
      <c r="BO192" s="307"/>
      <c r="BP192" s="307"/>
      <c r="BQ192" s="342"/>
    </row>
    <row r="193" s="439" customFormat="true" ht="15" customHeight="true" x14ac:dyDescent="0.2">
      <c r="A193" s="851"/>
      <c r="B193" s="867"/>
      <c r="C193" s="1029"/>
      <c r="D193" s="1030"/>
      <c r="E193" s="1030"/>
      <c r="F193" s="1030"/>
      <c r="G193" s="1031"/>
      <c r="H193" s="1032"/>
      <c r="I193" s="1030"/>
      <c r="J193" s="1030"/>
      <c r="K193" s="1030"/>
      <c r="L193" s="1033"/>
      <c r="M193" s="1034"/>
      <c r="N193" s="1030"/>
      <c r="O193" s="1030"/>
      <c r="P193" s="1030"/>
      <c r="Q193" s="1033"/>
      <c r="R193" s="665"/>
      <c r="S193" s="665"/>
      <c r="T193" s="665"/>
      <c r="U193" s="665"/>
      <c r="V193" s="665"/>
      <c r="W193" s="665"/>
      <c r="X193" s="665"/>
      <c r="Y193" s="665"/>
      <c r="Z193" s="665"/>
      <c r="AA193" s="665"/>
      <c r="AB193" s="665"/>
      <c r="AC193" s="665"/>
      <c r="AD193" s="665"/>
      <c r="AE193" s="665"/>
      <c r="AF193" s="665"/>
      <c r="AG193" s="665"/>
      <c r="AH193" s="665"/>
      <c r="AI193" s="665"/>
      <c r="AJ193" s="665"/>
      <c r="AK193" s="665"/>
      <c r="AL193" s="665"/>
      <c r="AM193" s="665"/>
      <c r="AN193" s="665"/>
      <c r="AO193" s="665"/>
      <c r="AP193" s="665"/>
      <c r="AQ193" s="665"/>
      <c r="AR193" s="665"/>
      <c r="AS193" s="665"/>
      <c r="AT193" s="665"/>
      <c r="AU193" s="665"/>
      <c r="AV193" s="665"/>
      <c r="AW193" s="665"/>
      <c r="AX193" s="665"/>
      <c r="AY193" s="665"/>
      <c r="BA193" s="393"/>
      <c r="BB193" s="159"/>
      <c r="BC193" s="341"/>
      <c r="BD193" s="307"/>
      <c r="BE193" s="307"/>
      <c r="BF193" s="307"/>
      <c r="BG193" s="342"/>
      <c r="BH193" s="352"/>
      <c r="BI193" s="307"/>
      <c r="BJ193" s="307"/>
      <c r="BK193" s="307"/>
      <c r="BL193" s="342"/>
      <c r="BM193" s="352"/>
      <c r="BN193" s="307"/>
      <c r="BO193" s="307"/>
      <c r="BP193" s="307"/>
      <c r="BQ193" s="342"/>
    </row>
    <row r="194" s="439" customFormat="true" ht="15" customHeight="true" x14ac:dyDescent="0.2">
      <c r="A194" s="779"/>
      <c r="B194" s="862"/>
      <c r="C194" s="951"/>
      <c r="D194" s="943"/>
      <c r="E194" s="943"/>
      <c r="F194" s="943"/>
      <c r="G194" s="944"/>
      <c r="H194" s="942"/>
      <c r="I194" s="943"/>
      <c r="J194" s="943"/>
      <c r="K194" s="943"/>
      <c r="L194" s="952"/>
      <c r="M194" s="951"/>
      <c r="N194" s="943"/>
      <c r="O194" s="943"/>
      <c r="P194" s="943"/>
      <c r="Q194" s="952"/>
      <c r="R194" s="665"/>
      <c r="S194" s="665"/>
      <c r="T194" s="665"/>
      <c r="U194" s="665"/>
      <c r="V194" s="665"/>
      <c r="W194" s="665"/>
      <c r="X194" s="665"/>
      <c r="Y194" s="665"/>
      <c r="Z194" s="665"/>
      <c r="AA194" s="665"/>
      <c r="AB194" s="665"/>
      <c r="AC194" s="665"/>
      <c r="AD194" s="665"/>
      <c r="AE194" s="665"/>
      <c r="AF194" s="665"/>
      <c r="AG194" s="665"/>
      <c r="AH194" s="665"/>
      <c r="AI194" s="665"/>
      <c r="AJ194" s="665"/>
      <c r="AK194" s="665"/>
      <c r="AL194" s="665"/>
      <c r="AM194" s="665"/>
      <c r="AN194" s="665"/>
      <c r="AO194" s="665"/>
      <c r="AP194" s="665"/>
      <c r="AQ194" s="665"/>
      <c r="AR194" s="665"/>
      <c r="AS194" s="665"/>
      <c r="AT194" s="665"/>
      <c r="AU194" s="665"/>
      <c r="AV194" s="665"/>
      <c r="AW194" s="665"/>
      <c r="AX194" s="665"/>
      <c r="AY194" s="665"/>
      <c r="BA194" s="393"/>
      <c r="BB194" s="159"/>
      <c r="BC194" s="341"/>
      <c r="BD194" s="307"/>
      <c r="BE194" s="307"/>
      <c r="BF194" s="307"/>
      <c r="BG194" s="342"/>
      <c r="BH194" s="352"/>
      <c r="BI194" s="307"/>
      <c r="BJ194" s="307"/>
      <c r="BK194" s="307"/>
      <c r="BL194" s="342"/>
      <c r="BM194" s="352"/>
      <c r="BN194" s="307"/>
      <c r="BO194" s="307"/>
      <c r="BP194" s="307"/>
      <c r="BQ194" s="342"/>
    </row>
    <row r="195" s="131" customFormat="true" ht="15" customHeight="true" x14ac:dyDescent="0.2">
      <c r="A195" s="779"/>
      <c r="B195" s="862"/>
      <c r="C195" s="951"/>
      <c r="D195" s="943"/>
      <c r="E195" s="943"/>
      <c r="F195" s="943"/>
      <c r="G195" s="944"/>
      <c r="H195" s="942"/>
      <c r="I195" s="943"/>
      <c r="J195" s="943"/>
      <c r="K195" s="943"/>
      <c r="L195" s="952"/>
      <c r="M195" s="951"/>
      <c r="N195" s="943"/>
      <c r="O195" s="943"/>
      <c r="P195" s="943"/>
      <c r="Q195" s="952"/>
      <c r="R195" s="665"/>
      <c r="S195" s="665"/>
      <c r="T195" s="665"/>
      <c r="U195" s="665"/>
      <c r="V195" s="665"/>
      <c r="W195" s="665"/>
      <c r="X195" s="665"/>
      <c r="Y195" s="665"/>
      <c r="Z195" s="665"/>
      <c r="AA195" s="665"/>
      <c r="AB195" s="665"/>
      <c r="AC195" s="665"/>
      <c r="AD195" s="665"/>
      <c r="AE195" s="665"/>
      <c r="AF195" s="665"/>
      <c r="AG195" s="665"/>
      <c r="AH195" s="665"/>
      <c r="AI195" s="665"/>
      <c r="AJ195" s="665"/>
      <c r="AK195" s="665"/>
      <c r="AL195" s="665"/>
      <c r="AM195" s="665"/>
      <c r="AN195" s="665"/>
      <c r="AO195" s="665"/>
      <c r="AP195" s="665"/>
      <c r="AQ195" s="665"/>
      <c r="AR195" s="665"/>
      <c r="AS195" s="665"/>
      <c r="AT195" s="665"/>
      <c r="AU195" s="665"/>
      <c r="AV195" s="665"/>
      <c r="AW195" s="665"/>
      <c r="AX195" s="665"/>
      <c r="AY195" s="665"/>
      <c r="BA195" s="393"/>
      <c r="BB195" s="159"/>
      <c r="BC195" s="341"/>
      <c r="BD195" s="307"/>
      <c r="BE195" s="307"/>
      <c r="BF195" s="307"/>
      <c r="BG195" s="342"/>
      <c r="BH195" s="352"/>
      <c r="BI195" s="307"/>
      <c r="BJ195" s="307"/>
      <c r="BK195" s="307"/>
      <c r="BL195" s="342"/>
      <c r="BM195" s="352"/>
      <c r="BN195" s="307"/>
      <c r="BO195" s="307"/>
      <c r="BP195" s="307"/>
      <c r="BQ195" s="342"/>
    </row>
    <row r="196" s="131" customFormat="true" ht="15" customHeight="true" x14ac:dyDescent="0.2">
      <c r="A196" s="779"/>
      <c r="B196" s="862"/>
      <c r="C196" s="951"/>
      <c r="D196" s="943"/>
      <c r="E196" s="943"/>
      <c r="F196" s="943"/>
      <c r="G196" s="944"/>
      <c r="H196" s="942"/>
      <c r="I196" s="943"/>
      <c r="J196" s="943"/>
      <c r="K196" s="943"/>
      <c r="L196" s="952"/>
      <c r="M196" s="951"/>
      <c r="N196" s="943"/>
      <c r="O196" s="943"/>
      <c r="P196" s="943"/>
      <c r="Q196" s="952"/>
      <c r="R196" s="665"/>
      <c r="S196" s="665"/>
      <c r="T196" s="665"/>
      <c r="U196" s="665"/>
      <c r="V196" s="665"/>
      <c r="W196" s="665"/>
      <c r="X196" s="665"/>
      <c r="Y196" s="665"/>
      <c r="Z196" s="665"/>
      <c r="AA196" s="665"/>
      <c r="AB196" s="665"/>
      <c r="AC196" s="665"/>
      <c r="AD196" s="665"/>
      <c r="AE196" s="665"/>
      <c r="AF196" s="665"/>
      <c r="AG196" s="665"/>
      <c r="AH196" s="665"/>
      <c r="AI196" s="665"/>
      <c r="AJ196" s="665"/>
      <c r="AK196" s="665"/>
      <c r="AL196" s="665"/>
      <c r="AM196" s="665"/>
      <c r="AN196" s="665"/>
      <c r="AO196" s="665"/>
      <c r="AP196" s="665"/>
      <c r="AQ196" s="665"/>
      <c r="AR196" s="665"/>
      <c r="AS196" s="665"/>
      <c r="AT196" s="665"/>
      <c r="AU196" s="665"/>
      <c r="AV196" s="665"/>
      <c r="AW196" s="665"/>
      <c r="AX196" s="665"/>
      <c r="AY196" s="665"/>
      <c r="BA196" s="393"/>
      <c r="BB196" s="159"/>
      <c r="BC196" s="341"/>
      <c r="BD196" s="307"/>
      <c r="BE196" s="307"/>
      <c r="BF196" s="307"/>
      <c r="BG196" s="342"/>
      <c r="BH196" s="352"/>
      <c r="BI196" s="307"/>
      <c r="BJ196" s="307"/>
      <c r="BK196" s="307"/>
      <c r="BL196" s="342"/>
      <c r="BM196" s="352"/>
      <c r="BN196" s="307"/>
      <c r="BO196" s="307"/>
      <c r="BP196" s="307"/>
      <c r="BQ196" s="342"/>
    </row>
    <row r="197" s="131" customFormat="true" ht="15" customHeight="true" x14ac:dyDescent="0.2">
      <c r="A197" s="779"/>
      <c r="B197" s="862"/>
      <c r="C197" s="951"/>
      <c r="D197" s="943"/>
      <c r="E197" s="943"/>
      <c r="F197" s="943"/>
      <c r="G197" s="944"/>
      <c r="H197" s="942"/>
      <c r="I197" s="943"/>
      <c r="J197" s="943"/>
      <c r="K197" s="943"/>
      <c r="L197" s="952"/>
      <c r="M197" s="951"/>
      <c r="N197" s="943"/>
      <c r="O197" s="943"/>
      <c r="P197" s="943"/>
      <c r="Q197" s="952"/>
      <c r="R197" s="665"/>
      <c r="S197" s="665"/>
      <c r="T197" s="665"/>
      <c r="U197" s="665"/>
      <c r="V197" s="665"/>
      <c r="W197" s="665"/>
      <c r="X197" s="665"/>
      <c r="Y197" s="665"/>
      <c r="Z197" s="665"/>
      <c r="AA197" s="665"/>
      <c r="AB197" s="665"/>
      <c r="AC197" s="665"/>
      <c r="AD197" s="665"/>
      <c r="AE197" s="665"/>
      <c r="AF197" s="665"/>
      <c r="AG197" s="665"/>
      <c r="AH197" s="665"/>
      <c r="AI197" s="665"/>
      <c r="AJ197" s="665"/>
      <c r="AK197" s="665"/>
      <c r="AL197" s="665"/>
      <c r="AM197" s="665"/>
      <c r="AN197" s="665"/>
      <c r="AO197" s="665"/>
      <c r="AP197" s="665"/>
      <c r="AQ197" s="665"/>
      <c r="AR197" s="665"/>
      <c r="AS197" s="665"/>
      <c r="AT197" s="665"/>
      <c r="AU197" s="665"/>
      <c r="AV197" s="665"/>
      <c r="AW197" s="665"/>
      <c r="AX197" s="665"/>
      <c r="AY197" s="665"/>
      <c r="BA197" s="393"/>
      <c r="BB197" s="159"/>
      <c r="BC197" s="341"/>
      <c r="BD197" s="307"/>
      <c r="BE197" s="307"/>
      <c r="BF197" s="307"/>
      <c r="BG197" s="342"/>
      <c r="BH197" s="352"/>
      <c r="BI197" s="307"/>
      <c r="BJ197" s="307"/>
      <c r="BK197" s="307"/>
      <c r="BL197" s="342"/>
      <c r="BM197" s="352"/>
      <c r="BN197" s="307"/>
      <c r="BO197" s="307"/>
      <c r="BP197" s="307"/>
      <c r="BQ197" s="342"/>
    </row>
    <row r="198" s="131" customFormat="true" ht="15" customHeight="true" x14ac:dyDescent="0.2">
      <c r="A198" s="779"/>
      <c r="B198" s="862"/>
      <c r="C198" s="951"/>
      <c r="D198" s="943"/>
      <c r="E198" s="943"/>
      <c r="F198" s="943"/>
      <c r="G198" s="944"/>
      <c r="H198" s="942"/>
      <c r="I198" s="943"/>
      <c r="J198" s="943"/>
      <c r="K198" s="943"/>
      <c r="L198" s="952"/>
      <c r="M198" s="951"/>
      <c r="N198" s="943"/>
      <c r="O198" s="943"/>
      <c r="P198" s="943"/>
      <c r="Q198" s="952"/>
      <c r="R198" s="665"/>
      <c r="S198" s="665"/>
      <c r="T198" s="665"/>
      <c r="U198" s="665"/>
      <c r="V198" s="665"/>
      <c r="W198" s="665"/>
      <c r="X198" s="665"/>
      <c r="Y198" s="665"/>
      <c r="Z198" s="665"/>
      <c r="AA198" s="665"/>
      <c r="AB198" s="665"/>
      <c r="AC198" s="665"/>
      <c r="AD198" s="665"/>
      <c r="AE198" s="665"/>
      <c r="AF198" s="665"/>
      <c r="AG198" s="665"/>
      <c r="AH198" s="665"/>
      <c r="AI198" s="665"/>
      <c r="AJ198" s="665"/>
      <c r="AK198" s="665"/>
      <c r="AL198" s="665"/>
      <c r="AM198" s="665"/>
      <c r="AN198" s="665"/>
      <c r="AO198" s="665"/>
      <c r="AP198" s="665"/>
      <c r="AQ198" s="665"/>
      <c r="AR198" s="665"/>
      <c r="AS198" s="665"/>
      <c r="AT198" s="665"/>
      <c r="AU198" s="665"/>
      <c r="AV198" s="665"/>
      <c r="AW198" s="665"/>
      <c r="AX198" s="665"/>
      <c r="AY198" s="665"/>
      <c r="BA198" s="393"/>
      <c r="BB198" s="159"/>
      <c r="BC198" s="341"/>
      <c r="BD198" s="307"/>
      <c r="BE198" s="307"/>
      <c r="BF198" s="307"/>
      <c r="BG198" s="342"/>
      <c r="BH198" s="352"/>
      <c r="BI198" s="307"/>
      <c r="BJ198" s="307"/>
      <c r="BK198" s="307"/>
      <c r="BL198" s="342"/>
      <c r="BM198" s="352"/>
      <c r="BN198" s="307"/>
      <c r="BO198" s="307"/>
      <c r="BP198" s="307"/>
      <c r="BQ198" s="342"/>
    </row>
    <row r="199" s="131" customFormat="true" ht="15" customHeight="true" x14ac:dyDescent="0.2">
      <c r="A199" s="779"/>
      <c r="B199" s="862"/>
      <c r="C199" s="951"/>
      <c r="D199" s="943"/>
      <c r="E199" s="943"/>
      <c r="F199" s="943"/>
      <c r="G199" s="944"/>
      <c r="H199" s="942"/>
      <c r="I199" s="943"/>
      <c r="J199" s="943"/>
      <c r="K199" s="943"/>
      <c r="L199" s="952"/>
      <c r="M199" s="951"/>
      <c r="N199" s="943"/>
      <c r="O199" s="943"/>
      <c r="P199" s="943"/>
      <c r="Q199" s="952"/>
      <c r="R199" s="665"/>
      <c r="S199" s="665"/>
      <c r="T199" s="665"/>
      <c r="U199" s="665"/>
      <c r="V199" s="665"/>
      <c r="W199" s="665"/>
      <c r="X199" s="665"/>
      <c r="Y199" s="665"/>
      <c r="Z199" s="665"/>
      <c r="AA199" s="665"/>
      <c r="AB199" s="665"/>
      <c r="AC199" s="665"/>
      <c r="AD199" s="665"/>
      <c r="AE199" s="665"/>
      <c r="AF199" s="665"/>
      <c r="AG199" s="665"/>
      <c r="AH199" s="665"/>
      <c r="AI199" s="665"/>
      <c r="AJ199" s="665"/>
      <c r="AK199" s="665"/>
      <c r="AL199" s="665"/>
      <c r="AM199" s="665"/>
      <c r="AN199" s="665"/>
      <c r="AO199" s="665"/>
      <c r="AP199" s="665"/>
      <c r="AQ199" s="665"/>
      <c r="AR199" s="665"/>
      <c r="AS199" s="665"/>
      <c r="AT199" s="665"/>
      <c r="AU199" s="665"/>
      <c r="AV199" s="665"/>
      <c r="AW199" s="665"/>
      <c r="AX199" s="665"/>
      <c r="AY199" s="665"/>
      <c r="BA199" s="393"/>
      <c r="BB199" s="159"/>
      <c r="BC199" s="341"/>
      <c r="BD199" s="307"/>
      <c r="BE199" s="307"/>
      <c r="BF199" s="307"/>
      <c r="BG199" s="342"/>
      <c r="BH199" s="352"/>
      <c r="BI199" s="307"/>
      <c r="BJ199" s="307"/>
      <c r="BK199" s="307"/>
      <c r="BL199" s="342"/>
      <c r="BM199" s="352"/>
      <c r="BN199" s="307"/>
      <c r="BO199" s="307"/>
      <c r="BP199" s="307"/>
      <c r="BQ199" s="342"/>
    </row>
    <row r="200" s="131" customFormat="true" ht="15" customHeight="true" x14ac:dyDescent="0.2">
      <c r="A200" s="779"/>
      <c r="B200" s="862"/>
      <c r="C200" s="951"/>
      <c r="D200" s="943"/>
      <c r="E200" s="943"/>
      <c r="F200" s="943"/>
      <c r="G200" s="944"/>
      <c r="H200" s="942"/>
      <c r="I200" s="943"/>
      <c r="J200" s="943"/>
      <c r="K200" s="943"/>
      <c r="L200" s="952"/>
      <c r="M200" s="951"/>
      <c r="N200" s="943"/>
      <c r="O200" s="943"/>
      <c r="P200" s="943"/>
      <c r="Q200" s="952"/>
      <c r="R200" s="665"/>
      <c r="S200" s="665"/>
      <c r="T200" s="665"/>
      <c r="U200" s="665"/>
      <c r="V200" s="665"/>
      <c r="W200" s="665"/>
      <c r="X200" s="665"/>
      <c r="Y200" s="665"/>
      <c r="Z200" s="665"/>
      <c r="AA200" s="665"/>
      <c r="AB200" s="665"/>
      <c r="AC200" s="665"/>
      <c r="AD200" s="665"/>
      <c r="AE200" s="665"/>
      <c r="AF200" s="665"/>
      <c r="AG200" s="665"/>
      <c r="AH200" s="665"/>
      <c r="AI200" s="665"/>
      <c r="AJ200" s="665"/>
      <c r="AK200" s="665"/>
      <c r="AL200" s="665"/>
      <c r="AM200" s="665"/>
      <c r="AN200" s="665"/>
      <c r="AO200" s="665"/>
      <c r="AP200" s="665"/>
      <c r="AQ200" s="665"/>
      <c r="AR200" s="665"/>
      <c r="AS200" s="665"/>
      <c r="AT200" s="665"/>
      <c r="AU200" s="665"/>
      <c r="AV200" s="665"/>
      <c r="AW200" s="665"/>
      <c r="AX200" s="665"/>
      <c r="AY200" s="665"/>
      <c r="BA200" s="393"/>
      <c r="BB200" s="159"/>
      <c r="BC200" s="341"/>
      <c r="BD200" s="307"/>
      <c r="BE200" s="307"/>
      <c r="BF200" s="307"/>
      <c r="BG200" s="342"/>
      <c r="BH200" s="352"/>
      <c r="BI200" s="307"/>
      <c r="BJ200" s="307"/>
      <c r="BK200" s="307"/>
      <c r="BL200" s="342"/>
      <c r="BM200" s="352"/>
      <c r="BN200" s="307"/>
      <c r="BO200" s="307"/>
      <c r="BP200" s="307"/>
      <c r="BQ200" s="342"/>
    </row>
    <row r="201" s="131" customFormat="true" ht="15" customHeight="true" x14ac:dyDescent="0.2">
      <c r="A201" s="779"/>
      <c r="B201" s="862"/>
      <c r="C201" s="951"/>
      <c r="D201" s="943"/>
      <c r="E201" s="943"/>
      <c r="F201" s="943"/>
      <c r="G201" s="944"/>
      <c r="H201" s="942"/>
      <c r="I201" s="943"/>
      <c r="J201" s="943"/>
      <c r="K201" s="943"/>
      <c r="L201" s="952"/>
      <c r="M201" s="951"/>
      <c r="N201" s="943"/>
      <c r="O201" s="943"/>
      <c r="P201" s="943"/>
      <c r="Q201" s="952"/>
      <c r="R201" s="665"/>
      <c r="S201" s="665"/>
      <c r="T201" s="665"/>
      <c r="U201" s="665"/>
      <c r="V201" s="665"/>
      <c r="W201" s="665"/>
      <c r="X201" s="665"/>
      <c r="Y201" s="665"/>
      <c r="Z201" s="665"/>
      <c r="AA201" s="665"/>
      <c r="AB201" s="665"/>
      <c r="AC201" s="665"/>
      <c r="AD201" s="665"/>
      <c r="AE201" s="665"/>
      <c r="AF201" s="665"/>
      <c r="AG201" s="665"/>
      <c r="AH201" s="665"/>
      <c r="AI201" s="665"/>
      <c r="AJ201" s="665"/>
      <c r="AK201" s="665"/>
      <c r="AL201" s="665"/>
      <c r="AM201" s="665"/>
      <c r="AN201" s="665"/>
      <c r="AO201" s="665"/>
      <c r="AP201" s="665"/>
      <c r="AQ201" s="665"/>
      <c r="AR201" s="665"/>
      <c r="AS201" s="665"/>
      <c r="AT201" s="665"/>
      <c r="AU201" s="665"/>
      <c r="AV201" s="665"/>
      <c r="AW201" s="665"/>
      <c r="AX201" s="665"/>
      <c r="AY201" s="665"/>
      <c r="BA201" s="393"/>
      <c r="BB201" s="159"/>
      <c r="BC201" s="341"/>
      <c r="BD201" s="307"/>
      <c r="BE201" s="307"/>
      <c r="BF201" s="307"/>
      <c r="BG201" s="342"/>
      <c r="BH201" s="352"/>
      <c r="BI201" s="307"/>
      <c r="BJ201" s="307"/>
      <c r="BK201" s="307"/>
      <c r="BL201" s="342"/>
      <c r="BM201" s="352"/>
      <c r="BN201" s="307"/>
      <c r="BO201" s="307"/>
      <c r="BP201" s="307"/>
      <c r="BQ201" s="342"/>
    </row>
    <row r="202" s="131" customFormat="true" ht="15" customHeight="true" x14ac:dyDescent="0.2">
      <c r="A202" s="779"/>
      <c r="B202" s="862"/>
      <c r="C202" s="951"/>
      <c r="D202" s="943"/>
      <c r="E202" s="943"/>
      <c r="F202" s="943"/>
      <c r="G202" s="944"/>
      <c r="H202" s="942"/>
      <c r="I202" s="943"/>
      <c r="J202" s="943"/>
      <c r="K202" s="943"/>
      <c r="L202" s="952"/>
      <c r="M202" s="951"/>
      <c r="N202" s="943"/>
      <c r="O202" s="943"/>
      <c r="P202" s="943"/>
      <c r="Q202" s="952"/>
      <c r="R202" s="665"/>
      <c r="S202" s="665"/>
      <c r="T202" s="665"/>
      <c r="U202" s="665"/>
      <c r="V202" s="665"/>
      <c r="W202" s="665"/>
      <c r="X202" s="665"/>
      <c r="Y202" s="665"/>
      <c r="Z202" s="665"/>
      <c r="AA202" s="665"/>
      <c r="AB202" s="665"/>
      <c r="AC202" s="665"/>
      <c r="AD202" s="665"/>
      <c r="AE202" s="665"/>
      <c r="AF202" s="665"/>
      <c r="AG202" s="665"/>
      <c r="AH202" s="665"/>
      <c r="AI202" s="665"/>
      <c r="AJ202" s="665"/>
      <c r="AK202" s="665"/>
      <c r="AL202" s="665"/>
      <c r="AM202" s="665"/>
      <c r="AN202" s="665"/>
      <c r="AO202" s="665"/>
      <c r="AP202" s="665"/>
      <c r="AQ202" s="665"/>
      <c r="AR202" s="665"/>
      <c r="AS202" s="665"/>
      <c r="AT202" s="665"/>
      <c r="AU202" s="665"/>
      <c r="AV202" s="665"/>
      <c r="AW202" s="665"/>
      <c r="AX202" s="665"/>
      <c r="AY202" s="665"/>
      <c r="BA202" s="393"/>
      <c r="BB202" s="159"/>
      <c r="BC202" s="341"/>
      <c r="BD202" s="307"/>
      <c r="BE202" s="307"/>
      <c r="BF202" s="307"/>
      <c r="BG202" s="342"/>
      <c r="BH202" s="352"/>
      <c r="BI202" s="307"/>
      <c r="BJ202" s="307"/>
      <c r="BK202" s="307"/>
      <c r="BL202" s="342"/>
      <c r="BM202" s="352"/>
      <c r="BN202" s="307"/>
      <c r="BO202" s="307"/>
      <c r="BP202" s="307"/>
      <c r="BQ202" s="342"/>
    </row>
    <row r="203" s="706" customFormat="true" ht="15" customHeight="true" x14ac:dyDescent="0.2">
      <c r="A203" s="848"/>
      <c r="B203" s="1084"/>
      <c r="C203" s="998"/>
      <c r="D203" s="999"/>
      <c r="E203" s="999"/>
      <c r="F203" s="999"/>
      <c r="G203" s="1000"/>
      <c r="H203" s="1001"/>
      <c r="I203" s="999"/>
      <c r="J203" s="999"/>
      <c r="K203" s="999"/>
      <c r="L203" s="1002"/>
      <c r="M203" s="1003"/>
      <c r="N203" s="999"/>
      <c r="O203" s="999"/>
      <c r="P203" s="999"/>
      <c r="Q203" s="2250"/>
      <c r="R203" s="312"/>
      <c r="S203" s="312"/>
      <c r="T203" s="312"/>
      <c r="U203" s="312"/>
      <c r="V203" s="312"/>
      <c r="W203" s="312"/>
      <c r="X203" s="312"/>
      <c r="Y203" s="312"/>
      <c r="Z203" s="312"/>
      <c r="AA203" s="312"/>
      <c r="AB203" s="312"/>
      <c r="AC203" s="312"/>
      <c r="AD203" s="312"/>
      <c r="AE203" s="312"/>
      <c r="AF203" s="312"/>
      <c r="AG203" s="312"/>
      <c r="AH203" s="312"/>
      <c r="AI203" s="312"/>
      <c r="AJ203" s="312"/>
      <c r="AK203" s="312"/>
      <c r="AL203" s="312"/>
      <c r="AM203" s="312"/>
      <c r="AN203" s="312"/>
      <c r="AO203" s="312"/>
      <c r="AP203" s="312"/>
      <c r="AQ203" s="312"/>
      <c r="AR203" s="312"/>
      <c r="AS203" s="312"/>
      <c r="AT203" s="312"/>
      <c r="AU203" s="312"/>
      <c r="AV203" s="312"/>
      <c r="AW203" s="312"/>
      <c r="AX203" s="312"/>
      <c r="AY203" s="312"/>
      <c r="BA203" s="393"/>
      <c r="BB203" s="159"/>
      <c r="BC203" s="341"/>
      <c r="BD203" s="307"/>
      <c r="BE203" s="307"/>
      <c r="BF203" s="307"/>
      <c r="BG203" s="342"/>
      <c r="BH203" s="352"/>
      <c r="BI203" s="307"/>
      <c r="BJ203" s="307"/>
      <c r="BK203" s="307"/>
      <c r="BL203" s="342"/>
      <c r="BM203" s="352"/>
      <c r="BN203" s="307"/>
      <c r="BO203" s="307"/>
      <c r="BP203" s="307"/>
      <c r="BQ203" s="342"/>
    </row>
    <row r="204" s="706" customFormat="true" ht="15" customHeight="true" x14ac:dyDescent="0.2">
      <c r="A204" s="848"/>
      <c r="B204" s="1084"/>
      <c r="C204" s="998"/>
      <c r="D204" s="999"/>
      <c r="E204" s="999"/>
      <c r="F204" s="999"/>
      <c r="G204" s="1000"/>
      <c r="H204" s="1001"/>
      <c r="I204" s="999"/>
      <c r="J204" s="999"/>
      <c r="K204" s="999"/>
      <c r="L204" s="1002"/>
      <c r="M204" s="1003"/>
      <c r="N204" s="999"/>
      <c r="O204" s="999"/>
      <c r="P204" s="999"/>
      <c r="Q204" s="2250"/>
      <c r="R204" s="312"/>
      <c r="S204" s="312"/>
      <c r="T204" s="312"/>
      <c r="U204" s="312"/>
      <c r="V204" s="312"/>
      <c r="W204" s="312"/>
      <c r="X204" s="312"/>
      <c r="Y204" s="312"/>
      <c r="Z204" s="312"/>
      <c r="AA204" s="312"/>
      <c r="AB204" s="312"/>
      <c r="AC204" s="312"/>
      <c r="AD204" s="312"/>
      <c r="AE204" s="312"/>
      <c r="AF204" s="312"/>
      <c r="AG204" s="312"/>
      <c r="AH204" s="312"/>
      <c r="AI204" s="312"/>
      <c r="AJ204" s="312"/>
      <c r="AK204" s="312"/>
      <c r="AL204" s="312"/>
      <c r="AM204" s="312"/>
      <c r="AN204" s="312"/>
      <c r="AO204" s="312"/>
      <c r="AP204" s="312"/>
      <c r="AQ204" s="312"/>
      <c r="AR204" s="312"/>
      <c r="AS204" s="312"/>
      <c r="AT204" s="312"/>
      <c r="AU204" s="312"/>
      <c r="AV204" s="312"/>
      <c r="AW204" s="312"/>
      <c r="AX204" s="312"/>
      <c r="AY204" s="312"/>
      <c r="BA204" s="393"/>
      <c r="BB204" s="159"/>
      <c r="BC204" s="341"/>
      <c r="BD204" s="307"/>
      <c r="BE204" s="307"/>
      <c r="BF204" s="307"/>
      <c r="BG204" s="342"/>
      <c r="BH204" s="352"/>
      <c r="BI204" s="307"/>
      <c r="BJ204" s="307"/>
      <c r="BK204" s="307"/>
      <c r="BL204" s="342"/>
      <c r="BM204" s="352"/>
      <c r="BN204" s="307"/>
      <c r="BO204" s="307"/>
      <c r="BP204" s="307"/>
      <c r="BQ204" s="342"/>
    </row>
    <row r="205" s="706" customFormat="true" ht="15" customHeight="true" x14ac:dyDescent="0.2">
      <c r="A205" s="859"/>
      <c r="B205" s="1086"/>
      <c r="C205" s="1035"/>
      <c r="D205" s="1036"/>
      <c r="E205" s="1036"/>
      <c r="F205" s="1036"/>
      <c r="G205" s="1037"/>
      <c r="H205" s="1038"/>
      <c r="I205" s="1036"/>
      <c r="J205" s="1036"/>
      <c r="K205" s="1036"/>
      <c r="L205" s="1039"/>
      <c r="M205" s="1040"/>
      <c r="N205" s="1036"/>
      <c r="O205" s="1036"/>
      <c r="P205" s="1036"/>
      <c r="Q205" s="2256"/>
      <c r="R205" s="312"/>
      <c r="S205" s="312"/>
      <c r="T205" s="312"/>
      <c r="U205" s="312"/>
      <c r="V205" s="312"/>
      <c r="W205" s="312"/>
      <c r="X205" s="312"/>
      <c r="Y205" s="312"/>
      <c r="Z205" s="312"/>
      <c r="AA205" s="312"/>
      <c r="AB205" s="312"/>
      <c r="AC205" s="312"/>
      <c r="AD205" s="312"/>
      <c r="AE205" s="312"/>
      <c r="AF205" s="312"/>
      <c r="AG205" s="312"/>
      <c r="AH205" s="312"/>
      <c r="AI205" s="312"/>
      <c r="AJ205" s="312"/>
      <c r="AK205" s="312"/>
      <c r="AL205" s="312"/>
      <c r="AM205" s="312"/>
      <c r="AN205" s="312"/>
      <c r="AO205" s="312"/>
      <c r="AP205" s="312"/>
      <c r="AQ205" s="312"/>
      <c r="AR205" s="312"/>
      <c r="AS205" s="312"/>
      <c r="AT205" s="312"/>
      <c r="AU205" s="312"/>
      <c r="AV205" s="312"/>
      <c r="AW205" s="312"/>
      <c r="AX205" s="312"/>
      <c r="AY205" s="312"/>
      <c r="BA205" s="393"/>
      <c r="BB205" s="159"/>
      <c r="BC205" s="360"/>
      <c r="BD205" s="357"/>
      <c r="BE205" s="357"/>
      <c r="BF205" s="357"/>
      <c r="BG205" s="359"/>
      <c r="BH205" s="356"/>
      <c r="BI205" s="357"/>
      <c r="BJ205" s="357"/>
      <c r="BK205" s="357"/>
      <c r="BL205" s="359"/>
      <c r="BM205" s="356"/>
      <c r="BN205" s="357"/>
      <c r="BO205" s="357"/>
      <c r="BP205" s="357"/>
      <c r="BQ205" s="359"/>
    </row>
    <row r="206" s="708" customFormat="true" ht="250.15" customHeight="true" x14ac:dyDescent="0.2">
      <c r="B206" s="706"/>
      <c r="R206" s="216"/>
      <c r="S206" s="216"/>
      <c r="T206" s="216"/>
      <c r="U206" s="216"/>
      <c r="V206" s="216"/>
      <c r="W206" s="216"/>
      <c r="X206" s="216"/>
      <c r="Y206" s="216"/>
      <c r="Z206" s="216"/>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BA206" s="132"/>
      <c r="BB206" s="130"/>
      <c r="BC206" s="130"/>
      <c r="BD206" s="130"/>
      <c r="BE206" s="130"/>
      <c r="BF206" s="130"/>
      <c r="BG206" s="130"/>
      <c r="BH206" s="130"/>
      <c r="BI206" s="130"/>
      <c r="BJ206" s="130"/>
      <c r="BK206" s="130"/>
      <c r="BL206" s="130"/>
      <c r="BM206" s="130"/>
      <c r="BN206" s="130"/>
      <c r="BO206" s="130"/>
      <c r="BP206" s="130"/>
      <c r="BQ206" s="130"/>
    </row>
    <row r="207" s="111" customFormat="true" ht="18" customHeight="true" x14ac:dyDescent="0.2">
      <c r="R207" s="211"/>
      <c r="S207" s="211"/>
      <c r="T207" s="211"/>
      <c r="U207" s="211"/>
      <c r="V207" s="211"/>
      <c r="W207" s="211"/>
      <c r="X207" s="211"/>
      <c r="Y207" s="211"/>
      <c r="Z207" s="211"/>
      <c r="AA207" s="211"/>
      <c r="AB207" s="211"/>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BB207" s="134"/>
    </row>
    <row r="208" s="111" customFormat="true" ht="22.5" customHeight="true" x14ac:dyDescent="0.35">
      <c r="A208" s="2387" t="str">
        <f>A1026</f>
        <v>Mauritania</v>
      </c>
      <c r="B208" s="2388"/>
      <c r="R208" s="211"/>
      <c r="S208" s="211"/>
      <c r="T208" s="211"/>
      <c r="U208" s="211"/>
      <c r="V208" s="211"/>
      <c r="W208" s="211"/>
      <c r="X208" s="211"/>
      <c r="Y208" s="211"/>
      <c r="Z208" s="211"/>
      <c r="AA208" s="211"/>
      <c r="AB208" s="211"/>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BB208" s="134"/>
    </row>
    <row r="209" s="111" customFormat="true" ht="22.5" customHeight="true" x14ac:dyDescent="0.35">
      <c r="A209" s="138" t="str">
        <f>A1034</f>
        <v>2003</v>
      </c>
      <c r="B209" s="139"/>
      <c r="R209" s="211"/>
      <c r="S209" s="211"/>
      <c r="T209" s="211"/>
      <c r="U209" s="211"/>
      <c r="V209" s="211"/>
      <c r="W209" s="211"/>
      <c r="X209" s="211"/>
      <c r="Y209" s="211"/>
      <c r="Z209" s="211"/>
      <c r="AA209" s="211"/>
      <c r="AB209" s="211"/>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BB209" s="134"/>
    </row>
    <row r="210" s="111" customFormat="true" ht="22.5" customHeight="true" x14ac:dyDescent="0.35">
      <c r="A210" s="394" t="s">
        <v>110</v>
      </c>
      <c r="B210" s="141"/>
      <c r="R210" s="211"/>
      <c r="S210" s="211"/>
      <c r="T210" s="211"/>
      <c r="U210" s="211"/>
      <c r="V210" s="211"/>
      <c r="W210" s="211"/>
      <c r="X210" s="211"/>
      <c r="Y210" s="211"/>
      <c r="Z210" s="211"/>
      <c r="AA210" s="211"/>
      <c r="AB210" s="21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BB210" s="134"/>
    </row>
    <row r="211" s="111" customFormat="true" ht="20.1" customHeight="true" x14ac:dyDescent="0.35">
      <c r="A211" s="143" t="s">
        <v>95</v>
      </c>
      <c r="B211" s="139"/>
      <c r="R211" s="211"/>
      <c r="S211" s="211"/>
      <c r="T211" s="211"/>
      <c r="U211" s="211"/>
      <c r="V211" s="211"/>
      <c r="W211" s="211"/>
      <c r="X211" s="211"/>
      <c r="Y211" s="211"/>
      <c r="Z211" s="211"/>
      <c r="AA211" s="211"/>
      <c r="AB211" s="211"/>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BB211" s="134"/>
    </row>
    <row r="212" s="111" customFormat="true" ht="15" customHeight="true" x14ac:dyDescent="0.2">
      <c r="A212" s="395" t="s">
        <v>96</v>
      </c>
      <c r="B212" s="222"/>
      <c r="R212" s="211"/>
      <c r="S212" s="211"/>
      <c r="T212" s="211"/>
      <c r="U212" s="211"/>
      <c r="V212" s="211"/>
      <c r="W212" s="211"/>
      <c r="X212" s="211"/>
      <c r="Y212" s="211"/>
      <c r="Z212" s="211"/>
      <c r="AA212" s="211"/>
      <c r="AB212" s="211"/>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BB212" s="134"/>
    </row>
    <row r="213" s="111" customFormat="true" ht="15" customHeight="true" x14ac:dyDescent="0.2">
      <c r="A213" s="146" t="s">
        <v>40</v>
      </c>
      <c r="B213" s="145"/>
      <c r="R213" s="211"/>
      <c r="S213" s="211"/>
      <c r="T213" s="211"/>
      <c r="U213" s="211"/>
      <c r="V213" s="211"/>
      <c r="W213" s="211"/>
      <c r="X213" s="211"/>
      <c r="Y213" s="211"/>
      <c r="Z213" s="211"/>
      <c r="AA213" s="211"/>
      <c r="AB213" s="211"/>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BB213" s="134"/>
    </row>
    <row r="214" s="111" customFormat="true" ht="15" customHeight="true" x14ac:dyDescent="0.2">
      <c r="A214" s="144" t="s">
        <v>39</v>
      </c>
      <c r="B214" s="145"/>
      <c r="R214" s="211"/>
      <c r="S214" s="211"/>
      <c r="T214" s="211"/>
      <c r="U214" s="211"/>
      <c r="V214" s="211"/>
      <c r="W214" s="211"/>
      <c r="X214" s="211"/>
      <c r="Y214" s="211"/>
      <c r="Z214" s="211"/>
      <c r="AA214" s="211"/>
      <c r="AB214" s="211"/>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BB214" s="134"/>
    </row>
    <row r="215" s="111" customFormat="true" ht="15" customHeight="true" x14ac:dyDescent="0.2">
      <c r="A215" s="144" t="s">
        <v>132</v>
      </c>
      <c r="B215" s="221" t="str">
        <f>A1025</f>
        <v>WHS03</v>
      </c>
      <c r="R215" s="211"/>
      <c r="S215" s="211"/>
      <c r="T215" s="211"/>
      <c r="U215" s="211"/>
      <c r="V215" s="211"/>
      <c r="W215" s="211"/>
      <c r="X215" s="211"/>
      <c r="Y215" s="211"/>
      <c r="Z215" s="211"/>
      <c r="AA215" s="211"/>
      <c r="AB215" s="211"/>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BB215" s="134"/>
    </row>
    <row r="216" s="111" customFormat="true" ht="15" customHeight="true" x14ac:dyDescent="0.2">
      <c r="A216" s="713"/>
      <c r="B216" s="711"/>
      <c r="R216" s="211"/>
      <c r="S216" s="211"/>
      <c r="T216" s="211"/>
      <c r="U216" s="211"/>
      <c r="V216" s="211"/>
      <c r="W216" s="211"/>
      <c r="X216" s="211"/>
      <c r="Y216" s="211"/>
      <c r="Z216" s="211"/>
      <c r="AA216" s="211"/>
      <c r="AB216" s="211"/>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BB216" s="134"/>
    </row>
    <row r="217" s="111" customFormat="true" ht="15" customHeight="true" x14ac:dyDescent="0.2">
      <c r="A217" s="713"/>
      <c r="B217" s="712"/>
      <c r="R217" s="211"/>
      <c r="S217" s="211"/>
      <c r="T217" s="211"/>
      <c r="U217" s="211"/>
      <c r="V217" s="211"/>
      <c r="W217" s="211"/>
      <c r="X217" s="211"/>
      <c r="Y217" s="211"/>
      <c r="Z217" s="211"/>
      <c r="AA217" s="211"/>
      <c r="AB217" s="211"/>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BB217" s="134"/>
    </row>
    <row r="218" s="111" customFormat="true" ht="18" customHeight="true" x14ac:dyDescent="0.2">
      <c r="A218" s="713"/>
      <c r="B218" s="711"/>
      <c r="R218" s="211"/>
      <c r="S218" s="211"/>
      <c r="T218" s="211"/>
      <c r="U218" s="211"/>
      <c r="V218" s="211"/>
      <c r="W218" s="211"/>
      <c r="X218" s="211"/>
      <c r="Y218" s="211"/>
      <c r="Z218" s="211"/>
      <c r="AA218" s="211"/>
      <c r="AB218" s="211"/>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BB218" s="134"/>
    </row>
    <row r="219" s="111" customFormat="true" ht="18" customHeight="true" x14ac:dyDescent="0.2">
      <c r="A219" s="714"/>
      <c r="B219" s="715"/>
      <c r="R219" s="211"/>
      <c r="S219" s="211"/>
      <c r="T219" s="211"/>
      <c r="U219" s="211"/>
      <c r="V219" s="211"/>
      <c r="W219" s="211"/>
      <c r="X219" s="211"/>
      <c r="Y219" s="211"/>
      <c r="Z219" s="211"/>
      <c r="AA219" s="211"/>
      <c r="AB219" s="21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BB219" s="134"/>
    </row>
    <row r="220" s="135" customFormat="true" ht="15" customHeight="true" x14ac:dyDescent="0.2">
      <c r="A220" s="114" t="s">
        <v>85</v>
      </c>
      <c r="B220" s="206"/>
      <c r="C220" s="2375" t="s">
        <v>113</v>
      </c>
      <c r="D220" s="2376"/>
      <c r="E220" s="2376"/>
      <c r="F220" s="2376"/>
      <c r="G220" s="2377"/>
      <c r="H220" s="2378" t="s">
        <v>38</v>
      </c>
      <c r="I220" s="2379"/>
      <c r="J220" s="2379"/>
      <c r="K220" s="2379"/>
      <c r="L220" s="2380"/>
      <c r="M220" s="2381" t="s">
        <v>37</v>
      </c>
      <c r="N220" s="2382"/>
      <c r="O220" s="2382"/>
      <c r="P220" s="2382"/>
      <c r="Q220" s="2383"/>
      <c r="R220" s="312"/>
      <c r="S220" s="312"/>
      <c r="T220" s="312"/>
      <c r="U220" s="312"/>
      <c r="V220" s="312"/>
      <c r="W220" s="312"/>
      <c r="X220" s="312"/>
      <c r="Y220" s="312"/>
      <c r="Z220" s="312"/>
      <c r="AA220" s="312"/>
      <c r="AB220" s="312"/>
      <c r="AC220" s="312"/>
      <c r="AD220" s="312"/>
      <c r="AE220" s="312"/>
      <c r="AF220" s="312"/>
      <c r="AG220" s="312"/>
      <c r="AH220" s="312"/>
      <c r="AI220" s="312"/>
      <c r="AJ220" s="312"/>
      <c r="AK220" s="312"/>
      <c r="AL220" s="312"/>
      <c r="AM220" s="312"/>
      <c r="AN220" s="312"/>
      <c r="AO220" s="312"/>
      <c r="AP220" s="312"/>
      <c r="AQ220" s="312"/>
      <c r="AR220" s="312"/>
      <c r="AS220" s="312"/>
      <c r="AT220" s="312"/>
      <c r="AU220" s="312"/>
      <c r="AV220" s="312"/>
      <c r="AW220" s="312"/>
      <c r="AX220" s="312"/>
      <c r="AY220" s="312"/>
      <c r="BA220" s="217" t="s">
        <v>127</v>
      </c>
      <c r="BB220" s="114" t="s">
        <v>85</v>
      </c>
      <c r="BC220" s="2509" t="s">
        <v>113</v>
      </c>
      <c r="BD220" s="2510"/>
      <c r="BE220" s="2510"/>
      <c r="BF220" s="2510"/>
      <c r="BG220" s="2511"/>
      <c r="BH220" s="2512" t="s">
        <v>38</v>
      </c>
      <c r="BI220" s="2510"/>
      <c r="BJ220" s="2510"/>
      <c r="BK220" s="2510"/>
      <c r="BL220" s="2511"/>
      <c r="BM220" s="2512" t="s">
        <v>37</v>
      </c>
      <c r="BN220" s="2510"/>
      <c r="BO220" s="2510"/>
      <c r="BP220" s="2510"/>
      <c r="BQ220" s="2513"/>
    </row>
    <row r="221" s="135" customFormat="true" ht="12.75" x14ac:dyDescent="0.2">
      <c r="A221" s="190" t="s">
        <v>86</v>
      </c>
      <c r="B221" s="247"/>
      <c r="C221" s="285" t="s">
        <v>0</v>
      </c>
      <c r="D221" s="286" t="s">
        <v>1</v>
      </c>
      <c r="E221" s="286" t="s">
        <v>2</v>
      </c>
      <c r="F221" s="286" t="s">
        <v>3</v>
      </c>
      <c r="G221" s="287" t="s">
        <v>4</v>
      </c>
      <c r="H221" s="828" t="s">
        <v>0</v>
      </c>
      <c r="I221" s="776" t="s">
        <v>1</v>
      </c>
      <c r="J221" s="776" t="s">
        <v>2</v>
      </c>
      <c r="K221" s="776" t="s">
        <v>3</v>
      </c>
      <c r="L221" s="777" t="s">
        <v>4</v>
      </c>
      <c r="M221" s="815" t="s">
        <v>0</v>
      </c>
      <c r="N221" s="776" t="s">
        <v>1</v>
      </c>
      <c r="O221" s="776" t="s">
        <v>2</v>
      </c>
      <c r="P221" s="776" t="s">
        <v>3</v>
      </c>
      <c r="Q221" s="778" t="s">
        <v>4</v>
      </c>
      <c r="R221" s="312"/>
      <c r="S221" s="312"/>
      <c r="T221" s="312"/>
      <c r="U221" s="312"/>
      <c r="V221" s="312"/>
      <c r="W221" s="312"/>
      <c r="X221" s="312"/>
      <c r="Y221" s="312"/>
      <c r="Z221" s="312"/>
      <c r="AA221" s="312"/>
      <c r="AB221" s="312"/>
      <c r="AC221" s="312"/>
      <c r="AD221" s="312"/>
      <c r="AE221" s="312"/>
      <c r="AF221" s="312"/>
      <c r="AG221" s="312"/>
      <c r="AH221" s="312"/>
      <c r="AI221" s="312"/>
      <c r="AJ221" s="312"/>
      <c r="AK221" s="312"/>
      <c r="AL221" s="312"/>
      <c r="AM221" s="312"/>
      <c r="AN221" s="312"/>
      <c r="AO221" s="312"/>
      <c r="AP221" s="312"/>
      <c r="AQ221" s="312"/>
      <c r="AR221" s="312"/>
      <c r="AS221" s="312"/>
      <c r="AT221" s="312"/>
      <c r="AU221" s="312"/>
      <c r="AV221" s="312"/>
      <c r="AW221" s="312"/>
      <c r="AX221" s="312"/>
      <c r="AY221" s="312"/>
      <c r="BA221" s="202" t="s">
        <v>116</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row>
    <row r="222" s="135" customFormat="true" ht="15" customHeight="true" x14ac:dyDescent="0.2">
      <c r="A222" s="2384" t="s">
        <v>36</v>
      </c>
      <c r="B222" s="1087" t="s">
        <v>15</v>
      </c>
      <c r="C222" s="1099" t="s">
        <v>35</v>
      </c>
      <c r="D222" s="1106" t="s">
        <v>35</v>
      </c>
      <c r="E222" s="1106" t="s">
        <v>35</v>
      </c>
      <c r="F222" s="1106" t="s">
        <v>35</v>
      </c>
      <c r="G222" s="1113" t="s">
        <v>35</v>
      </c>
      <c r="H222" s="1120" t="s">
        <v>35</v>
      </c>
      <c r="I222" s="1106" t="s">
        <v>35</v>
      </c>
      <c r="J222" s="1106" t="s">
        <v>35</v>
      </c>
      <c r="K222" s="1106" t="s">
        <v>35</v>
      </c>
      <c r="L222" s="1127" t="s">
        <v>35</v>
      </c>
      <c r="M222" s="1134" t="s">
        <v>35</v>
      </c>
      <c r="N222" s="1106" t="s">
        <v>35</v>
      </c>
      <c r="O222" s="1106" t="s">
        <v>35</v>
      </c>
      <c r="P222" s="1106" t="s">
        <v>35</v>
      </c>
      <c r="Q222" s="2257" t="s">
        <v>35</v>
      </c>
      <c r="R222" s="312"/>
      <c r="S222" s="312"/>
      <c r="T222" s="312"/>
      <c r="U222" s="312"/>
      <c r="V222" s="312"/>
      <c r="W222" s="312"/>
      <c r="X222" s="312"/>
      <c r="Y222" s="312"/>
      <c r="Z222" s="312"/>
      <c r="AA222" s="312"/>
      <c r="AB222" s="312"/>
      <c r="AC222" s="312"/>
      <c r="AD222" s="312"/>
      <c r="AE222" s="312"/>
      <c r="AF222" s="312"/>
      <c r="AG222" s="312"/>
      <c r="AH222" s="312"/>
      <c r="AI222" s="312"/>
      <c r="AJ222" s="312"/>
      <c r="AK222" s="312"/>
      <c r="AL222" s="312"/>
      <c r="AM222" s="312"/>
      <c r="AN222" s="312"/>
      <c r="AO222" s="312"/>
      <c r="AP222" s="312"/>
      <c r="AQ222" s="312"/>
      <c r="AR222" s="312"/>
      <c r="AS222" s="312"/>
      <c r="AT222" s="312"/>
      <c r="AU222" s="312"/>
      <c r="AV222" s="312"/>
      <c r="AW222" s="312"/>
      <c r="AX222" s="312"/>
      <c r="AY222" s="312"/>
      <c r="BA222" s="2514" t="s">
        <v>36</v>
      </c>
      <c r="BB222" s="160" t="s">
        <v>15</v>
      </c>
      <c r="BC222" s="1150" t="s">
        <v>35</v>
      </c>
      <c r="BD222" s="1169" t="s">
        <v>35</v>
      </c>
      <c r="BE222" s="1169" t="s">
        <v>35</v>
      </c>
      <c r="BF222" s="1169" t="s">
        <v>35</v>
      </c>
      <c r="BG222" s="1189" t="s">
        <v>35</v>
      </c>
      <c r="BH222" s="1209" t="s">
        <v>35</v>
      </c>
      <c r="BI222" s="1169" t="s">
        <v>35</v>
      </c>
      <c r="BJ222" s="1169" t="s">
        <v>35</v>
      </c>
      <c r="BK222" s="1169" t="s">
        <v>35</v>
      </c>
      <c r="BL222" s="1189" t="s">
        <v>35</v>
      </c>
      <c r="BM222" s="1209" t="s">
        <v>35</v>
      </c>
      <c r="BN222" s="1169" t="s">
        <v>35</v>
      </c>
      <c r="BO222" s="1169" t="s">
        <v>35</v>
      </c>
      <c r="BP222" s="1169" t="s">
        <v>35</v>
      </c>
      <c r="BQ222" s="1189" t="s">
        <v>35</v>
      </c>
    </row>
    <row r="223" s="135" customFormat="true" ht="15" customHeight="true" x14ac:dyDescent="0.2">
      <c r="A223" s="2385"/>
      <c r="B223" s="1088" t="s">
        <v>16</v>
      </c>
      <c r="C223" s="1100" t="s">
        <v>35</v>
      </c>
      <c r="D223" s="1107" t="s">
        <v>35</v>
      </c>
      <c r="E223" s="1107" t="s">
        <v>35</v>
      </c>
      <c r="F223" s="1107" t="s">
        <v>35</v>
      </c>
      <c r="G223" s="1114" t="s">
        <v>35</v>
      </c>
      <c r="H223" s="1121" t="s">
        <v>35</v>
      </c>
      <c r="I223" s="1107" t="s">
        <v>35</v>
      </c>
      <c r="J223" s="1107" t="s">
        <v>35</v>
      </c>
      <c r="K223" s="1107" t="s">
        <v>35</v>
      </c>
      <c r="L223" s="1128" t="s">
        <v>35</v>
      </c>
      <c r="M223" s="1135" t="s">
        <v>35</v>
      </c>
      <c r="N223" s="1107" t="s">
        <v>35</v>
      </c>
      <c r="O223" s="1107" t="s">
        <v>35</v>
      </c>
      <c r="P223" s="1107" t="s">
        <v>35</v>
      </c>
      <c r="Q223" s="2258" t="s">
        <v>35</v>
      </c>
      <c r="R223" s="312"/>
      <c r="S223" s="312"/>
      <c r="T223" s="312"/>
      <c r="U223" s="312"/>
      <c r="V223" s="312"/>
      <c r="W223" s="312"/>
      <c r="X223" s="312"/>
      <c r="Y223" s="312"/>
      <c r="Z223" s="312"/>
      <c r="AA223" s="312"/>
      <c r="AB223" s="312"/>
      <c r="AC223" s="312"/>
      <c r="AD223" s="312"/>
      <c r="AE223" s="312"/>
      <c r="AF223" s="312"/>
      <c r="AG223" s="312"/>
      <c r="AH223" s="312"/>
      <c r="AI223" s="312"/>
      <c r="AJ223" s="312"/>
      <c r="AK223" s="312"/>
      <c r="AL223" s="312"/>
      <c r="AM223" s="312"/>
      <c r="AN223" s="312"/>
      <c r="AO223" s="312"/>
      <c r="AP223" s="312"/>
      <c r="AQ223" s="312"/>
      <c r="AR223" s="312"/>
      <c r="AS223" s="312"/>
      <c r="AT223" s="312"/>
      <c r="AU223" s="312"/>
      <c r="AV223" s="312"/>
      <c r="AW223" s="312"/>
      <c r="AX223" s="312"/>
      <c r="AY223" s="312"/>
      <c r="BA223" s="2515"/>
      <c r="BB223" s="161" t="s">
        <v>16</v>
      </c>
      <c r="BC223" s="1151" t="s">
        <v>35</v>
      </c>
      <c r="BD223" s="1170" t="s">
        <v>35</v>
      </c>
      <c r="BE223" s="1170" t="s">
        <v>35</v>
      </c>
      <c r="BF223" s="1170" t="s">
        <v>35</v>
      </c>
      <c r="BG223" s="1190" t="s">
        <v>35</v>
      </c>
      <c r="BH223" s="1210" t="s">
        <v>35</v>
      </c>
      <c r="BI223" s="1170" t="s">
        <v>35</v>
      </c>
      <c r="BJ223" s="1170" t="s">
        <v>35</v>
      </c>
      <c r="BK223" s="1170" t="s">
        <v>35</v>
      </c>
      <c r="BL223" s="1190" t="s">
        <v>35</v>
      </c>
      <c r="BM223" s="1210" t="s">
        <v>35</v>
      </c>
      <c r="BN223" s="1170" t="s">
        <v>35</v>
      </c>
      <c r="BO223" s="1170" t="s">
        <v>35</v>
      </c>
      <c r="BP223" s="1170" t="s">
        <v>35</v>
      </c>
      <c r="BQ223" s="1190" t="s">
        <v>35</v>
      </c>
    </row>
    <row r="224" s="135" customFormat="true" ht="15" customHeight="true" x14ac:dyDescent="0.2">
      <c r="A224" s="2386"/>
      <c r="B224" s="1089" t="s">
        <v>20</v>
      </c>
      <c r="C224" s="1101" t="s">
        <v>35</v>
      </c>
      <c r="D224" s="1108" t="s">
        <v>35</v>
      </c>
      <c r="E224" s="1108" t="s">
        <v>35</v>
      </c>
      <c r="F224" s="1108" t="s">
        <v>35</v>
      </c>
      <c r="G224" s="1115" t="s">
        <v>35</v>
      </c>
      <c r="H224" s="1122" t="s">
        <v>35</v>
      </c>
      <c r="I224" s="1108" t="s">
        <v>35</v>
      </c>
      <c r="J224" s="1108" t="s">
        <v>35</v>
      </c>
      <c r="K224" s="1108" t="s">
        <v>35</v>
      </c>
      <c r="L224" s="1129" t="s">
        <v>35</v>
      </c>
      <c r="M224" s="1136" t="s">
        <v>35</v>
      </c>
      <c r="N224" s="1108" t="s">
        <v>35</v>
      </c>
      <c r="O224" s="1108" t="s">
        <v>35</v>
      </c>
      <c r="P224" s="1108" t="s">
        <v>35</v>
      </c>
      <c r="Q224" s="2259" t="s">
        <v>35</v>
      </c>
      <c r="R224" s="312"/>
      <c r="S224" s="312"/>
      <c r="T224" s="312"/>
      <c r="U224" s="312"/>
      <c r="V224" s="312"/>
      <c r="W224" s="312"/>
      <c r="X224" s="312"/>
      <c r="Y224" s="312"/>
      <c r="Z224" s="312"/>
      <c r="AA224" s="312"/>
      <c r="AB224" s="312"/>
      <c r="AC224" s="312"/>
      <c r="AD224" s="312"/>
      <c r="AE224" s="312"/>
      <c r="AF224" s="312"/>
      <c r="AG224" s="312"/>
      <c r="AH224" s="312"/>
      <c r="AI224" s="312"/>
      <c r="AJ224" s="312"/>
      <c r="AK224" s="312"/>
      <c r="AL224" s="312"/>
      <c r="AM224" s="312"/>
      <c r="AN224" s="312"/>
      <c r="AO224" s="312"/>
      <c r="AP224" s="312"/>
      <c r="AQ224" s="312"/>
      <c r="AR224" s="312"/>
      <c r="AS224" s="312"/>
      <c r="AT224" s="312"/>
      <c r="AU224" s="312"/>
      <c r="AV224" s="312"/>
      <c r="AW224" s="312"/>
      <c r="AX224" s="312"/>
      <c r="AY224" s="312"/>
      <c r="BA224" s="2515"/>
      <c r="BB224" s="161" t="s">
        <v>20</v>
      </c>
      <c r="BC224" s="1151" t="s">
        <v>35</v>
      </c>
      <c r="BD224" s="1170" t="s">
        <v>35</v>
      </c>
      <c r="BE224" s="1170" t="s">
        <v>35</v>
      </c>
      <c r="BF224" s="1170" t="s">
        <v>35</v>
      </c>
      <c r="BG224" s="1190" t="s">
        <v>35</v>
      </c>
      <c r="BH224" s="1210" t="s">
        <v>35</v>
      </c>
      <c r="BI224" s="1170" t="s">
        <v>35</v>
      </c>
      <c r="BJ224" s="1170" t="s">
        <v>35</v>
      </c>
      <c r="BK224" s="1170" t="s">
        <v>35</v>
      </c>
      <c r="BL224" s="1190" t="s">
        <v>35</v>
      </c>
      <c r="BM224" s="1210" t="s">
        <v>35</v>
      </c>
      <c r="BN224" s="1170" t="s">
        <v>35</v>
      </c>
      <c r="BO224" s="1170" t="s">
        <v>35</v>
      </c>
      <c r="BP224" s="1170" t="s">
        <v>35</v>
      </c>
      <c r="BQ224" s="1190" t="s">
        <v>35</v>
      </c>
    </row>
    <row r="225" s="135" customFormat="true" ht="15" customHeight="true" x14ac:dyDescent="0.2">
      <c r="A225" s="1061"/>
      <c r="B225" s="868"/>
      <c r="C225" s="1004"/>
      <c r="D225" s="782"/>
      <c r="E225" s="782"/>
      <c r="F225" s="782"/>
      <c r="G225" s="831"/>
      <c r="H225" s="880"/>
      <c r="I225" s="782"/>
      <c r="J225" s="782"/>
      <c r="K225" s="782"/>
      <c r="L225" s="798"/>
      <c r="M225" s="1004"/>
      <c r="N225" s="782"/>
      <c r="O225" s="782"/>
      <c r="P225" s="782"/>
      <c r="Q225" s="798"/>
      <c r="R225" s="312"/>
      <c r="S225" s="312"/>
      <c r="T225" s="312"/>
      <c r="U225" s="312"/>
      <c r="V225" s="312"/>
      <c r="W225" s="312"/>
      <c r="X225" s="312"/>
      <c r="Y225" s="312"/>
      <c r="Z225" s="312"/>
      <c r="AA225" s="312"/>
      <c r="AB225" s="312"/>
      <c r="AC225" s="312"/>
      <c r="AD225" s="312"/>
      <c r="AE225" s="312"/>
      <c r="AF225" s="312"/>
      <c r="AG225" s="312"/>
      <c r="AH225" s="312"/>
      <c r="AI225" s="312"/>
      <c r="AJ225" s="312"/>
      <c r="AK225" s="312"/>
      <c r="AL225" s="312"/>
      <c r="AM225" s="312"/>
      <c r="AN225" s="312"/>
      <c r="AO225" s="312"/>
      <c r="AP225" s="312"/>
      <c r="AQ225" s="312"/>
      <c r="AR225" s="312"/>
      <c r="AS225" s="312"/>
      <c r="AT225" s="312"/>
      <c r="AU225" s="312"/>
      <c r="AV225" s="312"/>
      <c r="AW225" s="312"/>
      <c r="AX225" s="312"/>
      <c r="AY225" s="312"/>
      <c r="BA225" s="2515" t="s">
        <v>69</v>
      </c>
      <c r="BB225" s="161" t="s">
        <v>70</v>
      </c>
      <c r="BC225" s="1151" t="s">
        <v>35</v>
      </c>
      <c r="BD225" s="1170" t="s">
        <v>35</v>
      </c>
      <c r="BE225" s="1170" t="s">
        <v>35</v>
      </c>
      <c r="BF225" s="1170" t="s">
        <v>35</v>
      </c>
      <c r="BG225" s="1190" t="s">
        <v>35</v>
      </c>
      <c r="BH225" s="1210" t="s">
        <v>35</v>
      </c>
      <c r="BI225" s="1170" t="s">
        <v>35</v>
      </c>
      <c r="BJ225" s="1170" t="s">
        <v>35</v>
      </c>
      <c r="BK225" s="1170" t="s">
        <v>35</v>
      </c>
      <c r="BL225" s="1190" t="s">
        <v>35</v>
      </c>
      <c r="BM225" s="1210" t="s">
        <v>35</v>
      </c>
      <c r="BN225" s="1170" t="s">
        <v>35</v>
      </c>
      <c r="BO225" s="1170" t="s">
        <v>35</v>
      </c>
      <c r="BP225" s="1170" t="s">
        <v>35</v>
      </c>
      <c r="BQ225" s="1190" t="s">
        <v>35</v>
      </c>
    </row>
    <row r="226" s="135" customFormat="true" ht="15" customHeight="true" x14ac:dyDescent="0.2">
      <c r="A226" s="852"/>
      <c r="B226" s="1090"/>
      <c r="C226" s="794"/>
      <c r="D226" s="795"/>
      <c r="E226" s="795"/>
      <c r="F226" s="795"/>
      <c r="G226" s="837"/>
      <c r="H226" s="829"/>
      <c r="I226" s="795"/>
      <c r="J226" s="795"/>
      <c r="K226" s="795"/>
      <c r="L226" s="804"/>
      <c r="M226" s="816"/>
      <c r="N226" s="795"/>
      <c r="O226" s="795"/>
      <c r="P226" s="795"/>
      <c r="Q226" s="2260"/>
      <c r="R226" s="312"/>
      <c r="S226" s="312"/>
      <c r="T226" s="312"/>
      <c r="U226" s="312"/>
      <c r="V226" s="312"/>
      <c r="W226" s="312"/>
      <c r="X226" s="312"/>
      <c r="Y226" s="312"/>
      <c r="Z226" s="312"/>
      <c r="AA226" s="312"/>
      <c r="AB226" s="312"/>
      <c r="AC226" s="312"/>
      <c r="AD226" s="312"/>
      <c r="AE226" s="312"/>
      <c r="AF226" s="312"/>
      <c r="AG226" s="312"/>
      <c r="AH226" s="312"/>
      <c r="AI226" s="312"/>
      <c r="AJ226" s="312"/>
      <c r="AK226" s="312"/>
      <c r="AL226" s="312"/>
      <c r="AM226" s="312"/>
      <c r="AN226" s="312"/>
      <c r="AO226" s="312"/>
      <c r="AP226" s="312"/>
      <c r="AQ226" s="312"/>
      <c r="AR226" s="312"/>
      <c r="AS226" s="312"/>
      <c r="AT226" s="312"/>
      <c r="AU226" s="312"/>
      <c r="AV226" s="312"/>
      <c r="AW226" s="312"/>
      <c r="AX226" s="312"/>
      <c r="AY226" s="312"/>
      <c r="BA226" s="2515"/>
      <c r="BB226" s="161" t="s">
        <v>71</v>
      </c>
      <c r="BC226" s="1151" t="s">
        <v>35</v>
      </c>
      <c r="BD226" s="1170" t="s">
        <v>35</v>
      </c>
      <c r="BE226" s="1170" t="s">
        <v>35</v>
      </c>
      <c r="BF226" s="1170" t="s">
        <v>35</v>
      </c>
      <c r="BG226" s="1190" t="s">
        <v>35</v>
      </c>
      <c r="BH226" s="1210" t="s">
        <v>35</v>
      </c>
      <c r="BI226" s="1170" t="s">
        <v>35</v>
      </c>
      <c r="BJ226" s="1170" t="s">
        <v>35</v>
      </c>
      <c r="BK226" s="1170" t="s">
        <v>35</v>
      </c>
      <c r="BL226" s="1190" t="s">
        <v>35</v>
      </c>
      <c r="BM226" s="1210" t="s">
        <v>35</v>
      </c>
      <c r="BN226" s="1170" t="s">
        <v>35</v>
      </c>
      <c r="BO226" s="1170" t="s">
        <v>35</v>
      </c>
      <c r="BP226" s="1170" t="s">
        <v>35</v>
      </c>
      <c r="BQ226" s="1190" t="s">
        <v>35</v>
      </c>
    </row>
    <row r="227" s="135" customFormat="true" ht="15" customHeight="true" x14ac:dyDescent="0.2">
      <c r="A227" s="853"/>
      <c r="B227" s="1091"/>
      <c r="C227" s="796"/>
      <c r="D227" s="797"/>
      <c r="E227" s="797"/>
      <c r="F227" s="797"/>
      <c r="G227" s="838"/>
      <c r="H227" s="830"/>
      <c r="I227" s="797"/>
      <c r="J227" s="797"/>
      <c r="K227" s="797"/>
      <c r="L227" s="805"/>
      <c r="M227" s="817"/>
      <c r="N227" s="797"/>
      <c r="O227" s="797"/>
      <c r="P227" s="797"/>
      <c r="Q227" s="2261"/>
      <c r="R227" s="312"/>
      <c r="S227" s="312"/>
      <c r="T227" s="312"/>
      <c r="U227" s="312"/>
      <c r="V227" s="312"/>
      <c r="W227" s="312"/>
      <c r="X227" s="312"/>
      <c r="Y227" s="312"/>
      <c r="Z227" s="312"/>
      <c r="AA227" s="312"/>
      <c r="AB227" s="312"/>
      <c r="AC227" s="312"/>
      <c r="AD227" s="312"/>
      <c r="AE227" s="312"/>
      <c r="AF227" s="312"/>
      <c r="AG227" s="312"/>
      <c r="AH227" s="312"/>
      <c r="AI227" s="312"/>
      <c r="AJ227" s="312"/>
      <c r="AK227" s="312"/>
      <c r="AL227" s="312"/>
      <c r="AM227" s="312"/>
      <c r="AN227" s="312"/>
      <c r="AO227" s="312"/>
      <c r="AP227" s="312"/>
      <c r="AQ227" s="312"/>
      <c r="AR227" s="312"/>
      <c r="AS227" s="312"/>
      <c r="AT227" s="312"/>
      <c r="AU227" s="312"/>
      <c r="AV227" s="312"/>
      <c r="AW227" s="312"/>
      <c r="AX227" s="312"/>
      <c r="AY227" s="312"/>
      <c r="BA227" s="2515" t="s">
        <v>93</v>
      </c>
      <c r="BB227" s="161" t="s">
        <v>61</v>
      </c>
      <c r="BC227" s="1151" t="s">
        <v>35</v>
      </c>
      <c r="BD227" s="1170" t="s">
        <v>35</v>
      </c>
      <c r="BE227" s="1170" t="s">
        <v>35</v>
      </c>
      <c r="BF227" s="1170" t="s">
        <v>35</v>
      </c>
      <c r="BG227" s="1190" t="s">
        <v>35</v>
      </c>
      <c r="BH227" s="1210" t="s">
        <v>35</v>
      </c>
      <c r="BI227" s="1170" t="s">
        <v>35</v>
      </c>
      <c r="BJ227" s="1170" t="s">
        <v>35</v>
      </c>
      <c r="BK227" s="1170" t="s">
        <v>35</v>
      </c>
      <c r="BL227" s="1190" t="s">
        <v>35</v>
      </c>
      <c r="BM227" s="1210" t="s">
        <v>35</v>
      </c>
      <c r="BN227" s="1170" t="s">
        <v>35</v>
      </c>
      <c r="BO227" s="1170" t="s">
        <v>35</v>
      </c>
      <c r="BP227" s="1170" t="s">
        <v>35</v>
      </c>
      <c r="BQ227" s="1190" t="s">
        <v>35</v>
      </c>
    </row>
    <row r="228" s="135" customFormat="true" ht="15" customHeight="true" x14ac:dyDescent="0.2">
      <c r="A228" s="854"/>
      <c r="B228" s="1092"/>
      <c r="C228" s="1041"/>
      <c r="D228" s="1042"/>
      <c r="E228" s="1042"/>
      <c r="F228" s="1042"/>
      <c r="G228" s="1043"/>
      <c r="H228" s="1044"/>
      <c r="I228" s="1042"/>
      <c r="J228" s="1042"/>
      <c r="K228" s="1042"/>
      <c r="L228" s="1045"/>
      <c r="M228" s="1046"/>
      <c r="N228" s="1042"/>
      <c r="O228" s="1042"/>
      <c r="P228" s="1042"/>
      <c r="Q228" s="2262"/>
      <c r="R228" s="312"/>
      <c r="S228" s="312"/>
      <c r="T228" s="312"/>
      <c r="U228" s="312"/>
      <c r="V228" s="312"/>
      <c r="W228" s="312"/>
      <c r="X228" s="312"/>
      <c r="Y228" s="312"/>
      <c r="Z228" s="312"/>
      <c r="AA228" s="312"/>
      <c r="AB228" s="312"/>
      <c r="AC228" s="312"/>
      <c r="AD228" s="312"/>
      <c r="AE228" s="312"/>
      <c r="AF228" s="312"/>
      <c r="AG228" s="312"/>
      <c r="AH228" s="312"/>
      <c r="AI228" s="312"/>
      <c r="AJ228" s="312"/>
      <c r="AK228" s="312"/>
      <c r="AL228" s="312"/>
      <c r="AM228" s="312"/>
      <c r="AN228" s="312"/>
      <c r="AO228" s="312"/>
      <c r="AP228" s="312"/>
      <c r="AQ228" s="312"/>
      <c r="AR228" s="312"/>
      <c r="AS228" s="312"/>
      <c r="AT228" s="312"/>
      <c r="AU228" s="312"/>
      <c r="AV228" s="312"/>
      <c r="AW228" s="312"/>
      <c r="AX228" s="312"/>
      <c r="AY228" s="312"/>
      <c r="BA228" s="2515"/>
      <c r="BB228" s="161" t="s">
        <v>90</v>
      </c>
      <c r="BC228" s="1151" t="s">
        <v>35</v>
      </c>
      <c r="BD228" s="1170" t="s">
        <v>35</v>
      </c>
      <c r="BE228" s="1170" t="s">
        <v>35</v>
      </c>
      <c r="BF228" s="1170" t="s">
        <v>35</v>
      </c>
      <c r="BG228" s="1190" t="s">
        <v>35</v>
      </c>
      <c r="BH228" s="1210" t="s">
        <v>35</v>
      </c>
      <c r="BI228" s="1170" t="s">
        <v>35</v>
      </c>
      <c r="BJ228" s="1170" t="s">
        <v>35</v>
      </c>
      <c r="BK228" s="1170" t="s">
        <v>35</v>
      </c>
      <c r="BL228" s="1190" t="s">
        <v>35</v>
      </c>
      <c r="BM228" s="1210" t="s">
        <v>35</v>
      </c>
      <c r="BN228" s="1170" t="s">
        <v>35</v>
      </c>
      <c r="BO228" s="1170" t="s">
        <v>35</v>
      </c>
      <c r="BP228" s="1170" t="s">
        <v>35</v>
      </c>
      <c r="BQ228" s="1190" t="s">
        <v>35</v>
      </c>
    </row>
    <row r="229" s="135" customFormat="true" ht="15" customHeight="true" x14ac:dyDescent="0.2">
      <c r="A229" s="855"/>
      <c r="B229" s="1093"/>
      <c r="C229" s="1047"/>
      <c r="D229" s="1048"/>
      <c r="E229" s="1048"/>
      <c r="F229" s="1048"/>
      <c r="G229" s="1049"/>
      <c r="H229" s="1050"/>
      <c r="I229" s="1048"/>
      <c r="J229" s="1048"/>
      <c r="K229" s="1048"/>
      <c r="L229" s="1051"/>
      <c r="M229" s="1052"/>
      <c r="N229" s="1048"/>
      <c r="O229" s="1048"/>
      <c r="P229" s="1048"/>
      <c r="Q229" s="2263"/>
      <c r="R229" s="312"/>
      <c r="S229" s="312"/>
      <c r="T229" s="312"/>
      <c r="U229" s="312"/>
      <c r="V229" s="312"/>
      <c r="W229" s="312"/>
      <c r="X229" s="312"/>
      <c r="Y229" s="312"/>
      <c r="Z229" s="312"/>
      <c r="AA229" s="312"/>
      <c r="AB229" s="312"/>
      <c r="AC229" s="312"/>
      <c r="AD229" s="312"/>
      <c r="AE229" s="312"/>
      <c r="AF229" s="312"/>
      <c r="AG229" s="312"/>
      <c r="AH229" s="312"/>
      <c r="AI229" s="312"/>
      <c r="AJ229" s="312"/>
      <c r="AK229" s="312"/>
      <c r="AL229" s="312"/>
      <c r="AM229" s="312"/>
      <c r="AN229" s="312"/>
      <c r="AO229" s="312"/>
      <c r="AP229" s="312"/>
      <c r="AQ229" s="312"/>
      <c r="AR229" s="312"/>
      <c r="AS229" s="312"/>
      <c r="AT229" s="312"/>
      <c r="AU229" s="312"/>
      <c r="AV229" s="312"/>
      <c r="AW229" s="312"/>
      <c r="AX229" s="312"/>
      <c r="AY229" s="312"/>
      <c r="BA229" s="2515"/>
      <c r="BB229" s="161" t="s">
        <v>91</v>
      </c>
      <c r="BC229" s="1151" t="s">
        <v>35</v>
      </c>
      <c r="BD229" s="1170" t="s">
        <v>35</v>
      </c>
      <c r="BE229" s="1170" t="s">
        <v>35</v>
      </c>
      <c r="BF229" s="1170" t="s">
        <v>35</v>
      </c>
      <c r="BG229" s="1190" t="s">
        <v>35</v>
      </c>
      <c r="BH229" s="1210" t="s">
        <v>35</v>
      </c>
      <c r="BI229" s="1170" t="s">
        <v>35</v>
      </c>
      <c r="BJ229" s="1170" t="s">
        <v>35</v>
      </c>
      <c r="BK229" s="1170" t="s">
        <v>35</v>
      </c>
      <c r="BL229" s="1190" t="s">
        <v>35</v>
      </c>
      <c r="BM229" s="1210" t="s">
        <v>35</v>
      </c>
      <c r="BN229" s="1170" t="s">
        <v>35</v>
      </c>
      <c r="BO229" s="1170" t="s">
        <v>35</v>
      </c>
      <c r="BP229" s="1170" t="s">
        <v>35</v>
      </c>
      <c r="BQ229" s="1190" t="s">
        <v>35</v>
      </c>
    </row>
    <row r="230" s="135" customFormat="true" ht="15" customHeight="true" x14ac:dyDescent="0.2">
      <c r="A230" s="856"/>
      <c r="B230" s="1094"/>
      <c r="C230" s="1053"/>
      <c r="D230" s="1054"/>
      <c r="E230" s="1054"/>
      <c r="F230" s="1054"/>
      <c r="G230" s="1055"/>
      <c r="H230" s="1056"/>
      <c r="I230" s="1054"/>
      <c r="J230" s="1054"/>
      <c r="K230" s="1054"/>
      <c r="L230" s="1057"/>
      <c r="M230" s="1058"/>
      <c r="N230" s="1054"/>
      <c r="O230" s="1054"/>
      <c r="P230" s="1054"/>
      <c r="Q230" s="2264"/>
      <c r="R230" s="312"/>
      <c r="S230" s="312"/>
      <c r="T230" s="312"/>
      <c r="U230" s="312"/>
      <c r="V230" s="312"/>
      <c r="W230" s="312"/>
      <c r="X230" s="312"/>
      <c r="Y230" s="312"/>
      <c r="Z230" s="312"/>
      <c r="AA230" s="312"/>
      <c r="AB230" s="312"/>
      <c r="AC230" s="312"/>
      <c r="AD230" s="312"/>
      <c r="AE230" s="312"/>
      <c r="AF230" s="312"/>
      <c r="AG230" s="312"/>
      <c r="AH230" s="312"/>
      <c r="AI230" s="312"/>
      <c r="AJ230" s="312"/>
      <c r="AK230" s="312"/>
      <c r="AL230" s="312"/>
      <c r="AM230" s="312"/>
      <c r="AN230" s="312"/>
      <c r="AO230" s="312"/>
      <c r="AP230" s="312"/>
      <c r="AQ230" s="312"/>
      <c r="AR230" s="312"/>
      <c r="AS230" s="312"/>
      <c r="AT230" s="312"/>
      <c r="AU230" s="312"/>
      <c r="AV230" s="312"/>
      <c r="AW230" s="312"/>
      <c r="AX230" s="312"/>
      <c r="AY230" s="312"/>
      <c r="BA230" s="2515"/>
      <c r="BB230" s="161" t="s">
        <v>92</v>
      </c>
      <c r="BC230" s="1151" t="s">
        <v>35</v>
      </c>
      <c r="BD230" s="1170" t="s">
        <v>35</v>
      </c>
      <c r="BE230" s="1170" t="s">
        <v>35</v>
      </c>
      <c r="BF230" s="1170" t="s">
        <v>35</v>
      </c>
      <c r="BG230" s="1190" t="s">
        <v>35</v>
      </c>
      <c r="BH230" s="1210" t="s">
        <v>35</v>
      </c>
      <c r="BI230" s="1170" t="s">
        <v>35</v>
      </c>
      <c r="BJ230" s="1170" t="s">
        <v>35</v>
      </c>
      <c r="BK230" s="1170" t="s">
        <v>35</v>
      </c>
      <c r="BL230" s="1190" t="s">
        <v>35</v>
      </c>
      <c r="BM230" s="1210" t="s">
        <v>35</v>
      </c>
      <c r="BN230" s="1170" t="s">
        <v>35</v>
      </c>
      <c r="BO230" s="1170" t="s">
        <v>35</v>
      </c>
      <c r="BP230" s="1170" t="s">
        <v>35</v>
      </c>
      <c r="BQ230" s="1190" t="s">
        <v>35</v>
      </c>
    </row>
    <row r="231" s="135" customFormat="true" ht="15" customHeight="true" x14ac:dyDescent="0.2">
      <c r="A231" s="779"/>
      <c r="B231" s="862"/>
      <c r="C231" s="1004"/>
      <c r="D231" s="782"/>
      <c r="E231" s="782"/>
      <c r="F231" s="782"/>
      <c r="G231" s="831"/>
      <c r="H231" s="880"/>
      <c r="I231" s="782"/>
      <c r="J231" s="782"/>
      <c r="K231" s="782"/>
      <c r="L231" s="798"/>
      <c r="M231" s="1004"/>
      <c r="N231" s="782"/>
      <c r="O231" s="782"/>
      <c r="P231" s="782"/>
      <c r="Q231" s="798"/>
      <c r="R231" s="312"/>
      <c r="S231" s="312"/>
      <c r="T231" s="312"/>
      <c r="U231" s="312"/>
      <c r="V231" s="312"/>
      <c r="W231" s="312"/>
      <c r="X231" s="312"/>
      <c r="Y231" s="312"/>
      <c r="Z231" s="312"/>
      <c r="AA231" s="312"/>
      <c r="AB231" s="312"/>
      <c r="AC231" s="312"/>
      <c r="AD231" s="312"/>
      <c r="AE231" s="312"/>
      <c r="AF231" s="312"/>
      <c r="AG231" s="312"/>
      <c r="AH231" s="312"/>
      <c r="AI231" s="312"/>
      <c r="AJ231" s="312"/>
      <c r="AK231" s="312"/>
      <c r="AL231" s="312"/>
      <c r="AM231" s="312"/>
      <c r="AN231" s="312"/>
      <c r="AO231" s="312"/>
      <c r="AP231" s="312"/>
      <c r="AQ231" s="312"/>
      <c r="AR231" s="312"/>
      <c r="AS231" s="312"/>
      <c r="AT231" s="312"/>
      <c r="AU231" s="312"/>
      <c r="AV231" s="312"/>
      <c r="AW231" s="312"/>
      <c r="AX231" s="312"/>
      <c r="AY231" s="312"/>
      <c r="BA231" s="709"/>
      <c r="BB231" s="161"/>
      <c r="BC231" s="345"/>
      <c r="BD231" s="309"/>
      <c r="BE231" s="309"/>
      <c r="BF231" s="309"/>
      <c r="BG231" s="346"/>
      <c r="BH231" s="354"/>
      <c r="BI231" s="309"/>
      <c r="BJ231" s="309"/>
      <c r="BK231" s="309"/>
      <c r="BL231" s="346"/>
      <c r="BM231" s="354"/>
      <c r="BN231" s="309"/>
      <c r="BO231" s="309"/>
      <c r="BP231" s="309"/>
      <c r="BQ231" s="346"/>
    </row>
    <row r="232" s="135" customFormat="true" ht="15" customHeight="true" x14ac:dyDescent="0.2">
      <c r="A232" s="779"/>
      <c r="B232" s="862"/>
      <c r="C232" s="1004"/>
      <c r="D232" s="782"/>
      <c r="E232" s="782"/>
      <c r="F232" s="782"/>
      <c r="G232" s="831"/>
      <c r="H232" s="880"/>
      <c r="I232" s="782"/>
      <c r="J232" s="782"/>
      <c r="K232" s="782"/>
      <c r="L232" s="798"/>
      <c r="M232" s="1004"/>
      <c r="N232" s="782"/>
      <c r="O232" s="782"/>
      <c r="P232" s="782"/>
      <c r="Q232" s="798"/>
      <c r="R232" s="312"/>
      <c r="S232" s="312"/>
      <c r="T232" s="312"/>
      <c r="U232" s="312"/>
      <c r="V232" s="312"/>
      <c r="W232" s="312"/>
      <c r="X232" s="312"/>
      <c r="Y232" s="312"/>
      <c r="Z232" s="312"/>
      <c r="AA232" s="312"/>
      <c r="AB232" s="312"/>
      <c r="AC232" s="312"/>
      <c r="AD232" s="312"/>
      <c r="AE232" s="312"/>
      <c r="AF232" s="312"/>
      <c r="AG232" s="312"/>
      <c r="AH232" s="312"/>
      <c r="AI232" s="312"/>
      <c r="AJ232" s="312"/>
      <c r="AK232" s="312"/>
      <c r="AL232" s="312"/>
      <c r="AM232" s="312"/>
      <c r="AN232" s="312"/>
      <c r="AO232" s="312"/>
      <c r="AP232" s="312"/>
      <c r="AQ232" s="312"/>
      <c r="AR232" s="312"/>
      <c r="AS232" s="312"/>
      <c r="AT232" s="312"/>
      <c r="AU232" s="312"/>
      <c r="AV232" s="312"/>
      <c r="AW232" s="312"/>
      <c r="AX232" s="312"/>
      <c r="AY232" s="312"/>
      <c r="BA232" s="396"/>
      <c r="BB232" s="161"/>
      <c r="BC232" s="345"/>
      <c r="BD232" s="309"/>
      <c r="BE232" s="309"/>
      <c r="BF232" s="309"/>
      <c r="BG232" s="346"/>
      <c r="BH232" s="354"/>
      <c r="BI232" s="309"/>
      <c r="BJ232" s="309"/>
      <c r="BK232" s="309"/>
      <c r="BL232" s="346"/>
      <c r="BM232" s="354"/>
      <c r="BN232" s="309"/>
      <c r="BO232" s="309"/>
      <c r="BP232" s="309"/>
      <c r="BQ232" s="346"/>
    </row>
    <row r="233" s="135" customFormat="true" ht="15" customHeight="true" x14ac:dyDescent="0.2">
      <c r="A233" s="779"/>
      <c r="B233" s="862"/>
      <c r="C233" s="1004"/>
      <c r="D233" s="782"/>
      <c r="E233" s="782"/>
      <c r="F233" s="782"/>
      <c r="G233" s="831"/>
      <c r="H233" s="880"/>
      <c r="I233" s="782"/>
      <c r="J233" s="782"/>
      <c r="K233" s="782"/>
      <c r="L233" s="798"/>
      <c r="M233" s="1004"/>
      <c r="N233" s="782"/>
      <c r="O233" s="782"/>
      <c r="P233" s="782"/>
      <c r="Q233" s="798"/>
      <c r="R233" s="312"/>
      <c r="S233" s="312"/>
      <c r="T233" s="312"/>
      <c r="U233" s="312"/>
      <c r="V233" s="312"/>
      <c r="W233" s="312"/>
      <c r="X233" s="312"/>
      <c r="Y233" s="312"/>
      <c r="Z233" s="312"/>
      <c r="AA233" s="312"/>
      <c r="AB233" s="312"/>
      <c r="AC233" s="312"/>
      <c r="AD233" s="312"/>
      <c r="AE233" s="312"/>
      <c r="AF233" s="312"/>
      <c r="AG233" s="312"/>
      <c r="AH233" s="312"/>
      <c r="AI233" s="312"/>
      <c r="AJ233" s="312"/>
      <c r="AK233" s="312"/>
      <c r="AL233" s="312"/>
      <c r="AM233" s="312"/>
      <c r="AN233" s="312"/>
      <c r="AO233" s="312"/>
      <c r="AP233" s="312"/>
      <c r="AQ233" s="312"/>
      <c r="AR233" s="312"/>
      <c r="AS233" s="312"/>
      <c r="AT233" s="312"/>
      <c r="AU233" s="312"/>
      <c r="AV233" s="312"/>
      <c r="AW233" s="312"/>
      <c r="AX233" s="312"/>
      <c r="AY233" s="312"/>
      <c r="BA233" s="396"/>
      <c r="BB233" s="161"/>
      <c r="BC233" s="345"/>
      <c r="BD233" s="309"/>
      <c r="BE233" s="309"/>
      <c r="BF233" s="309"/>
      <c r="BG233" s="346"/>
      <c r="BH233" s="354"/>
      <c r="BI233" s="309"/>
      <c r="BJ233" s="309"/>
      <c r="BK233" s="309"/>
      <c r="BL233" s="346"/>
      <c r="BM233" s="354"/>
      <c r="BN233" s="309"/>
      <c r="BO233" s="309"/>
      <c r="BP233" s="309"/>
      <c r="BQ233" s="346"/>
    </row>
    <row r="234" s="135" customFormat="true" ht="15" customHeight="true" x14ac:dyDescent="0.2">
      <c r="A234" s="779"/>
      <c r="B234" s="862"/>
      <c r="C234" s="1004"/>
      <c r="D234" s="782"/>
      <c r="E234" s="782"/>
      <c r="F234" s="782"/>
      <c r="G234" s="831"/>
      <c r="H234" s="880"/>
      <c r="I234" s="782"/>
      <c r="J234" s="782"/>
      <c r="K234" s="782"/>
      <c r="L234" s="798"/>
      <c r="M234" s="1004"/>
      <c r="N234" s="782"/>
      <c r="O234" s="782"/>
      <c r="P234" s="782"/>
      <c r="Q234" s="798"/>
      <c r="R234" s="312"/>
      <c r="S234" s="312"/>
      <c r="T234" s="312"/>
      <c r="U234" s="312"/>
      <c r="V234" s="312"/>
      <c r="W234" s="312"/>
      <c r="X234" s="312"/>
      <c r="Y234" s="312"/>
      <c r="Z234" s="312"/>
      <c r="AA234" s="312"/>
      <c r="AB234" s="312"/>
      <c r="AC234" s="312"/>
      <c r="AD234" s="312"/>
      <c r="AE234" s="312"/>
      <c r="AF234" s="312"/>
      <c r="AG234" s="312"/>
      <c r="AH234" s="312"/>
      <c r="AI234" s="312"/>
      <c r="AJ234" s="312"/>
      <c r="AK234" s="312"/>
      <c r="AL234" s="312"/>
      <c r="AM234" s="312"/>
      <c r="AN234" s="312"/>
      <c r="AO234" s="312"/>
      <c r="AP234" s="312"/>
      <c r="AQ234" s="312"/>
      <c r="AR234" s="312"/>
      <c r="AS234" s="312"/>
      <c r="AT234" s="312"/>
      <c r="AU234" s="312"/>
      <c r="AV234" s="312"/>
      <c r="AW234" s="312"/>
      <c r="AX234" s="312"/>
      <c r="AY234" s="312"/>
      <c r="BA234" s="396"/>
      <c r="BB234" s="161"/>
      <c r="BC234" s="345"/>
      <c r="BD234" s="309"/>
      <c r="BE234" s="309"/>
      <c r="BF234" s="309"/>
      <c r="BG234" s="346"/>
      <c r="BH234" s="354"/>
      <c r="BI234" s="309"/>
      <c r="BJ234" s="309"/>
      <c r="BK234" s="309"/>
      <c r="BL234" s="346"/>
      <c r="BM234" s="354"/>
      <c r="BN234" s="309"/>
      <c r="BO234" s="309"/>
      <c r="BP234" s="309"/>
      <c r="BQ234" s="346"/>
    </row>
    <row r="235" s="135" customFormat="true" ht="15" customHeight="true" x14ac:dyDescent="0.2">
      <c r="A235" s="779"/>
      <c r="B235" s="862"/>
      <c r="C235" s="1004"/>
      <c r="D235" s="782"/>
      <c r="E235" s="782"/>
      <c r="F235" s="782"/>
      <c r="G235" s="831"/>
      <c r="H235" s="880"/>
      <c r="I235" s="782"/>
      <c r="J235" s="782"/>
      <c r="K235" s="782"/>
      <c r="L235" s="798"/>
      <c r="M235" s="1004"/>
      <c r="N235" s="782"/>
      <c r="O235" s="782"/>
      <c r="P235" s="782"/>
      <c r="Q235" s="798"/>
      <c r="R235" s="312"/>
      <c r="S235" s="312"/>
      <c r="T235" s="312"/>
      <c r="U235" s="312"/>
      <c r="V235" s="312"/>
      <c r="W235" s="312"/>
      <c r="X235" s="312"/>
      <c r="Y235" s="312"/>
      <c r="Z235" s="312"/>
      <c r="AA235" s="312"/>
      <c r="AB235" s="312"/>
      <c r="AC235" s="312"/>
      <c r="AD235" s="312"/>
      <c r="AE235" s="312"/>
      <c r="AF235" s="312"/>
      <c r="AG235" s="312"/>
      <c r="AH235" s="312"/>
      <c r="AI235" s="312"/>
      <c r="AJ235" s="312"/>
      <c r="AK235" s="312"/>
      <c r="AL235" s="312"/>
      <c r="AM235" s="312"/>
      <c r="AN235" s="312"/>
      <c r="AO235" s="312"/>
      <c r="AP235" s="312"/>
      <c r="AQ235" s="312"/>
      <c r="AR235" s="312"/>
      <c r="AS235" s="312"/>
      <c r="AT235" s="312"/>
      <c r="AU235" s="312"/>
      <c r="AV235" s="312"/>
      <c r="AW235" s="312"/>
      <c r="AX235" s="312"/>
      <c r="AY235" s="312"/>
      <c r="BA235" s="396"/>
      <c r="BB235" s="161"/>
      <c r="BC235" s="345"/>
      <c r="BD235" s="309"/>
      <c r="BE235" s="309"/>
      <c r="BF235" s="309"/>
      <c r="BG235" s="346"/>
      <c r="BH235" s="354"/>
      <c r="BI235" s="309"/>
      <c r="BJ235" s="309"/>
      <c r="BK235" s="309"/>
      <c r="BL235" s="346"/>
      <c r="BM235" s="354"/>
      <c r="BN235" s="309"/>
      <c r="BO235" s="309"/>
      <c r="BP235" s="309"/>
      <c r="BQ235" s="346"/>
    </row>
    <row r="236" s="135" customFormat="true" ht="15" customHeight="true" x14ac:dyDescent="0.2">
      <c r="A236" s="779"/>
      <c r="B236" s="862"/>
      <c r="C236" s="1004"/>
      <c r="D236" s="782"/>
      <c r="E236" s="782"/>
      <c r="F236" s="782"/>
      <c r="G236" s="831"/>
      <c r="H236" s="880"/>
      <c r="I236" s="782"/>
      <c r="J236" s="782"/>
      <c r="K236" s="782"/>
      <c r="L236" s="798"/>
      <c r="M236" s="1004"/>
      <c r="N236" s="782"/>
      <c r="O236" s="782"/>
      <c r="P236" s="782"/>
      <c r="Q236" s="798"/>
      <c r="R236" s="312"/>
      <c r="S236" s="312"/>
      <c r="T236" s="312"/>
      <c r="U236" s="312"/>
      <c r="V236" s="312"/>
      <c r="W236" s="312"/>
      <c r="X236" s="312"/>
      <c r="Y236" s="312"/>
      <c r="Z236" s="312"/>
      <c r="AA236" s="312"/>
      <c r="AB236" s="312"/>
      <c r="AC236" s="312"/>
      <c r="AD236" s="312"/>
      <c r="AE236" s="312"/>
      <c r="AF236" s="312"/>
      <c r="AG236" s="312"/>
      <c r="AH236" s="312"/>
      <c r="AI236" s="312"/>
      <c r="AJ236" s="312"/>
      <c r="AK236" s="312"/>
      <c r="AL236" s="312"/>
      <c r="AM236" s="312"/>
      <c r="AN236" s="312"/>
      <c r="AO236" s="312"/>
      <c r="AP236" s="312"/>
      <c r="AQ236" s="312"/>
      <c r="AR236" s="312"/>
      <c r="AS236" s="312"/>
      <c r="AT236" s="312"/>
      <c r="AU236" s="312"/>
      <c r="AV236" s="312"/>
      <c r="AW236" s="312"/>
      <c r="AX236" s="312"/>
      <c r="AY236" s="312"/>
      <c r="BA236" s="396"/>
      <c r="BB236" s="161"/>
      <c r="BC236" s="345"/>
      <c r="BD236" s="309"/>
      <c r="BE236" s="309"/>
      <c r="BF236" s="309"/>
      <c r="BG236" s="346"/>
      <c r="BH236" s="354"/>
      <c r="BI236" s="309"/>
      <c r="BJ236" s="309"/>
      <c r="BK236" s="309"/>
      <c r="BL236" s="346"/>
      <c r="BM236" s="354"/>
      <c r="BN236" s="309"/>
      <c r="BO236" s="309"/>
      <c r="BP236" s="309"/>
      <c r="BQ236" s="346"/>
    </row>
    <row r="237" s="135" customFormat="true" ht="15" customHeight="true" x14ac:dyDescent="0.2">
      <c r="A237" s="779"/>
      <c r="B237" s="862"/>
      <c r="C237" s="1004"/>
      <c r="D237" s="782"/>
      <c r="E237" s="782"/>
      <c r="F237" s="782"/>
      <c r="G237" s="831"/>
      <c r="H237" s="880"/>
      <c r="I237" s="782"/>
      <c r="J237" s="782"/>
      <c r="K237" s="782"/>
      <c r="L237" s="798"/>
      <c r="M237" s="1004"/>
      <c r="N237" s="782"/>
      <c r="O237" s="782"/>
      <c r="P237" s="782"/>
      <c r="Q237" s="798"/>
      <c r="R237" s="312"/>
      <c r="S237" s="312"/>
      <c r="T237" s="312"/>
      <c r="U237" s="312"/>
      <c r="V237" s="312"/>
      <c r="W237" s="312"/>
      <c r="X237" s="312"/>
      <c r="Y237" s="312"/>
      <c r="Z237" s="312"/>
      <c r="AA237" s="312"/>
      <c r="AB237" s="312"/>
      <c r="AC237" s="312"/>
      <c r="AD237" s="312"/>
      <c r="AE237" s="312"/>
      <c r="AF237" s="312"/>
      <c r="AG237" s="312"/>
      <c r="AH237" s="312"/>
      <c r="AI237" s="312"/>
      <c r="AJ237" s="312"/>
      <c r="AK237" s="312"/>
      <c r="AL237" s="312"/>
      <c r="AM237" s="312"/>
      <c r="AN237" s="312"/>
      <c r="AO237" s="312"/>
      <c r="AP237" s="312"/>
      <c r="AQ237" s="312"/>
      <c r="AR237" s="312"/>
      <c r="AS237" s="312"/>
      <c r="AT237" s="312"/>
      <c r="AU237" s="312"/>
      <c r="AV237" s="312"/>
      <c r="AW237" s="312"/>
      <c r="AX237" s="312"/>
      <c r="AY237" s="312"/>
      <c r="BA237" s="396"/>
      <c r="BB237" s="161"/>
      <c r="BC237" s="345"/>
      <c r="BD237" s="309"/>
      <c r="BE237" s="309"/>
      <c r="BF237" s="309"/>
      <c r="BG237" s="346"/>
      <c r="BH237" s="354"/>
      <c r="BI237" s="309"/>
      <c r="BJ237" s="309"/>
      <c r="BK237" s="309"/>
      <c r="BL237" s="346"/>
      <c r="BM237" s="354"/>
      <c r="BN237" s="309"/>
      <c r="BO237" s="309"/>
      <c r="BP237" s="309"/>
      <c r="BQ237" s="346"/>
    </row>
    <row r="238" s="135" customFormat="true" ht="15" customHeight="true" x14ac:dyDescent="0.2">
      <c r="A238" s="779"/>
      <c r="B238" s="862"/>
      <c r="C238" s="1004"/>
      <c r="D238" s="782"/>
      <c r="E238" s="782"/>
      <c r="F238" s="782"/>
      <c r="G238" s="831"/>
      <c r="H238" s="880"/>
      <c r="I238" s="782"/>
      <c r="J238" s="782"/>
      <c r="K238" s="782"/>
      <c r="L238" s="798"/>
      <c r="M238" s="1004"/>
      <c r="N238" s="782"/>
      <c r="O238" s="782"/>
      <c r="P238" s="782"/>
      <c r="Q238" s="798"/>
      <c r="R238" s="312"/>
      <c r="S238" s="312"/>
      <c r="T238" s="312"/>
      <c r="U238" s="312"/>
      <c r="V238" s="312"/>
      <c r="W238" s="312"/>
      <c r="X238" s="312"/>
      <c r="Y238" s="312"/>
      <c r="Z238" s="312"/>
      <c r="AA238" s="312"/>
      <c r="AB238" s="312"/>
      <c r="AC238" s="312"/>
      <c r="AD238" s="312"/>
      <c r="AE238" s="312"/>
      <c r="AF238" s="312"/>
      <c r="AG238" s="312"/>
      <c r="AH238" s="312"/>
      <c r="AI238" s="312"/>
      <c r="AJ238" s="312"/>
      <c r="AK238" s="312"/>
      <c r="AL238" s="312"/>
      <c r="AM238" s="312"/>
      <c r="AN238" s="312"/>
      <c r="AO238" s="312"/>
      <c r="AP238" s="312"/>
      <c r="AQ238" s="312"/>
      <c r="AR238" s="312"/>
      <c r="AS238" s="312"/>
      <c r="AT238" s="312"/>
      <c r="AU238" s="312"/>
      <c r="AV238" s="312"/>
      <c r="AW238" s="312"/>
      <c r="AX238" s="312"/>
      <c r="AY238" s="312"/>
      <c r="BA238" s="396"/>
      <c r="BB238" s="161"/>
      <c r="BC238" s="345"/>
      <c r="BD238" s="309"/>
      <c r="BE238" s="309"/>
      <c r="BF238" s="309"/>
      <c r="BG238" s="346"/>
      <c r="BH238" s="354"/>
      <c r="BI238" s="309"/>
      <c r="BJ238" s="309"/>
      <c r="BK238" s="309"/>
      <c r="BL238" s="346"/>
      <c r="BM238" s="354"/>
      <c r="BN238" s="309"/>
      <c r="BO238" s="309"/>
      <c r="BP238" s="309"/>
      <c r="BQ238" s="346"/>
    </row>
    <row r="239" s="135" customFormat="true" ht="15" customHeight="true" x14ac:dyDescent="0.2">
      <c r="A239" s="779"/>
      <c r="B239" s="862"/>
      <c r="C239" s="1004"/>
      <c r="D239" s="782"/>
      <c r="E239" s="782"/>
      <c r="F239" s="782"/>
      <c r="G239" s="831"/>
      <c r="H239" s="880"/>
      <c r="I239" s="782"/>
      <c r="J239" s="782"/>
      <c r="K239" s="782"/>
      <c r="L239" s="798"/>
      <c r="M239" s="1004"/>
      <c r="N239" s="782"/>
      <c r="O239" s="782"/>
      <c r="P239" s="782"/>
      <c r="Q239" s="798"/>
      <c r="R239" s="312"/>
      <c r="S239" s="312"/>
      <c r="T239" s="312"/>
      <c r="U239" s="312"/>
      <c r="V239" s="312"/>
      <c r="W239" s="312"/>
      <c r="X239" s="312"/>
      <c r="Y239" s="312"/>
      <c r="Z239" s="312"/>
      <c r="AA239" s="312"/>
      <c r="AB239" s="312"/>
      <c r="AC239" s="312"/>
      <c r="AD239" s="312"/>
      <c r="AE239" s="312"/>
      <c r="AF239" s="312"/>
      <c r="AG239" s="312"/>
      <c r="AH239" s="312"/>
      <c r="AI239" s="312"/>
      <c r="AJ239" s="312"/>
      <c r="AK239" s="312"/>
      <c r="AL239" s="312"/>
      <c r="AM239" s="312"/>
      <c r="AN239" s="312"/>
      <c r="AO239" s="312"/>
      <c r="AP239" s="312"/>
      <c r="AQ239" s="312"/>
      <c r="AR239" s="312"/>
      <c r="AS239" s="312"/>
      <c r="AT239" s="312"/>
      <c r="AU239" s="312"/>
      <c r="AV239" s="312"/>
      <c r="AW239" s="312"/>
      <c r="AX239" s="312"/>
      <c r="AY239" s="312"/>
      <c r="BA239" s="396"/>
      <c r="BB239" s="161"/>
      <c r="BC239" s="345"/>
      <c r="BD239" s="309"/>
      <c r="BE239" s="309"/>
      <c r="BF239" s="309"/>
      <c r="BG239" s="346"/>
      <c r="BH239" s="354"/>
      <c r="BI239" s="309"/>
      <c r="BJ239" s="309"/>
      <c r="BK239" s="309"/>
      <c r="BL239" s="346"/>
      <c r="BM239" s="354"/>
      <c r="BN239" s="309"/>
      <c r="BO239" s="309"/>
      <c r="BP239" s="309"/>
      <c r="BQ239" s="346"/>
    </row>
    <row r="240" s="135" customFormat="true" ht="15" customHeight="true" x14ac:dyDescent="0.2">
      <c r="A240" s="779"/>
      <c r="B240" s="862"/>
      <c r="C240" s="1004"/>
      <c r="D240" s="782"/>
      <c r="E240" s="782"/>
      <c r="F240" s="782"/>
      <c r="G240" s="831"/>
      <c r="H240" s="880"/>
      <c r="I240" s="782"/>
      <c r="J240" s="782"/>
      <c r="K240" s="782"/>
      <c r="L240" s="798"/>
      <c r="M240" s="1004"/>
      <c r="N240" s="782"/>
      <c r="O240" s="782"/>
      <c r="P240" s="782"/>
      <c r="Q240" s="798"/>
      <c r="R240" s="312"/>
      <c r="S240" s="312"/>
      <c r="T240" s="312"/>
      <c r="U240" s="312"/>
      <c r="V240" s="312"/>
      <c r="W240" s="312"/>
      <c r="X240" s="312"/>
      <c r="Y240" s="312"/>
      <c r="Z240" s="312"/>
      <c r="AA240" s="312"/>
      <c r="AB240" s="312"/>
      <c r="AC240" s="312"/>
      <c r="AD240" s="312"/>
      <c r="AE240" s="312"/>
      <c r="AF240" s="312"/>
      <c r="AG240" s="312"/>
      <c r="AH240" s="312"/>
      <c r="AI240" s="312"/>
      <c r="AJ240" s="312"/>
      <c r="AK240" s="312"/>
      <c r="AL240" s="312"/>
      <c r="AM240" s="312"/>
      <c r="AN240" s="312"/>
      <c r="AO240" s="312"/>
      <c r="AP240" s="312"/>
      <c r="AQ240" s="312"/>
      <c r="AR240" s="312"/>
      <c r="AS240" s="312"/>
      <c r="AT240" s="312"/>
      <c r="AU240" s="312"/>
      <c r="AV240" s="312"/>
      <c r="AW240" s="312"/>
      <c r="AX240" s="312"/>
      <c r="AY240" s="312"/>
      <c r="BA240" s="396"/>
      <c r="BB240" s="161"/>
      <c r="BC240" s="345"/>
      <c r="BD240" s="309"/>
      <c r="BE240" s="309"/>
      <c r="BF240" s="309"/>
      <c r="BG240" s="346"/>
      <c r="BH240" s="354"/>
      <c r="BI240" s="309"/>
      <c r="BJ240" s="309"/>
      <c r="BK240" s="309"/>
      <c r="BL240" s="346"/>
      <c r="BM240" s="354"/>
      <c r="BN240" s="309"/>
      <c r="BO240" s="309"/>
      <c r="BP240" s="309"/>
      <c r="BQ240" s="346"/>
    </row>
    <row r="241" s="135" customFormat="true" ht="15" customHeight="true" x14ac:dyDescent="0.2">
      <c r="A241" s="779"/>
      <c r="B241" s="862"/>
      <c r="C241" s="1004"/>
      <c r="D241" s="782"/>
      <c r="E241" s="782"/>
      <c r="F241" s="782"/>
      <c r="G241" s="831"/>
      <c r="H241" s="880"/>
      <c r="I241" s="782"/>
      <c r="J241" s="782"/>
      <c r="K241" s="782"/>
      <c r="L241" s="798"/>
      <c r="M241" s="1004"/>
      <c r="N241" s="782"/>
      <c r="O241" s="782"/>
      <c r="P241" s="782"/>
      <c r="Q241" s="798"/>
      <c r="R241" s="312"/>
      <c r="S241" s="312"/>
      <c r="T241" s="312"/>
      <c r="U241" s="312"/>
      <c r="V241" s="312"/>
      <c r="W241" s="312"/>
      <c r="X241" s="312"/>
      <c r="Y241" s="312"/>
      <c r="Z241" s="312"/>
      <c r="AA241" s="312"/>
      <c r="AB241" s="312"/>
      <c r="AC241" s="312"/>
      <c r="AD241" s="312"/>
      <c r="AE241" s="312"/>
      <c r="AF241" s="312"/>
      <c r="AG241" s="312"/>
      <c r="AH241" s="312"/>
      <c r="AI241" s="312"/>
      <c r="AJ241" s="312"/>
      <c r="AK241" s="312"/>
      <c r="AL241" s="312"/>
      <c r="AM241" s="312"/>
      <c r="AN241" s="312"/>
      <c r="AO241" s="312"/>
      <c r="AP241" s="312"/>
      <c r="AQ241" s="312"/>
      <c r="AR241" s="312"/>
      <c r="AS241" s="312"/>
      <c r="AT241" s="312"/>
      <c r="AU241" s="312"/>
      <c r="AV241" s="312"/>
      <c r="AW241" s="312"/>
      <c r="AX241" s="312"/>
      <c r="AY241" s="312"/>
      <c r="BA241" s="396"/>
      <c r="BB241" s="161"/>
      <c r="BC241" s="345"/>
      <c r="BD241" s="309"/>
      <c r="BE241" s="309"/>
      <c r="BF241" s="309"/>
      <c r="BG241" s="346"/>
      <c r="BH241" s="354"/>
      <c r="BI241" s="309"/>
      <c r="BJ241" s="309"/>
      <c r="BK241" s="309"/>
      <c r="BL241" s="346"/>
      <c r="BM241" s="354"/>
      <c r="BN241" s="309"/>
      <c r="BO241" s="309"/>
      <c r="BP241" s="309"/>
      <c r="BQ241" s="346"/>
    </row>
    <row r="242" s="135" customFormat="true" ht="15" customHeight="true" x14ac:dyDescent="0.2">
      <c r="A242" s="779"/>
      <c r="B242" s="862"/>
      <c r="C242" s="1004"/>
      <c r="D242" s="782"/>
      <c r="E242" s="782"/>
      <c r="F242" s="782"/>
      <c r="G242" s="831"/>
      <c r="H242" s="880"/>
      <c r="I242" s="782"/>
      <c r="J242" s="782"/>
      <c r="K242" s="782"/>
      <c r="L242" s="798"/>
      <c r="M242" s="1004"/>
      <c r="N242" s="782"/>
      <c r="O242" s="782"/>
      <c r="P242" s="782"/>
      <c r="Q242" s="798"/>
      <c r="R242" s="312"/>
      <c r="S242" s="312"/>
      <c r="T242" s="312"/>
      <c r="U242" s="312"/>
      <c r="V242" s="312"/>
      <c r="W242" s="312"/>
      <c r="X242" s="312"/>
      <c r="Y242" s="312"/>
      <c r="Z242" s="312"/>
      <c r="AA242" s="312"/>
      <c r="AB242" s="312"/>
      <c r="AC242" s="312"/>
      <c r="AD242" s="312"/>
      <c r="AE242" s="312"/>
      <c r="AF242" s="312"/>
      <c r="AG242" s="312"/>
      <c r="AH242" s="312"/>
      <c r="AI242" s="312"/>
      <c r="AJ242" s="312"/>
      <c r="AK242" s="312"/>
      <c r="AL242" s="312"/>
      <c r="AM242" s="312"/>
      <c r="AN242" s="312"/>
      <c r="AO242" s="312"/>
      <c r="AP242" s="312"/>
      <c r="AQ242" s="312"/>
      <c r="AR242" s="312"/>
      <c r="AS242" s="312"/>
      <c r="AT242" s="312"/>
      <c r="AU242" s="312"/>
      <c r="AV242" s="312"/>
      <c r="AW242" s="312"/>
      <c r="AX242" s="312"/>
      <c r="AY242" s="312"/>
      <c r="BA242" s="396"/>
      <c r="BB242" s="161"/>
      <c r="BC242" s="345"/>
      <c r="BD242" s="309"/>
      <c r="BE242" s="309"/>
      <c r="BF242" s="309"/>
      <c r="BG242" s="346"/>
      <c r="BH242" s="354"/>
      <c r="BI242" s="309"/>
      <c r="BJ242" s="309"/>
      <c r="BK242" s="309"/>
      <c r="BL242" s="346"/>
      <c r="BM242" s="354"/>
      <c r="BN242" s="309"/>
      <c r="BO242" s="309"/>
      <c r="BP242" s="309"/>
      <c r="BQ242" s="346"/>
    </row>
    <row r="243" s="135" customFormat="true" ht="15" customHeight="true" x14ac:dyDescent="0.2">
      <c r="A243" s="779"/>
      <c r="B243" s="862"/>
      <c r="C243" s="1004"/>
      <c r="D243" s="782"/>
      <c r="E243" s="782"/>
      <c r="F243" s="782"/>
      <c r="G243" s="831"/>
      <c r="H243" s="880"/>
      <c r="I243" s="782"/>
      <c r="J243" s="782"/>
      <c r="K243" s="782"/>
      <c r="L243" s="798"/>
      <c r="M243" s="1004"/>
      <c r="N243" s="782"/>
      <c r="O243" s="782"/>
      <c r="P243" s="782"/>
      <c r="Q243" s="798"/>
      <c r="R243" s="312"/>
      <c r="S243" s="312"/>
      <c r="T243" s="312"/>
      <c r="U243" s="312"/>
      <c r="V243" s="312"/>
      <c r="W243" s="312"/>
      <c r="X243" s="312"/>
      <c r="Y243" s="312"/>
      <c r="Z243" s="312"/>
      <c r="AA243" s="312"/>
      <c r="AB243" s="312"/>
      <c r="AC243" s="312"/>
      <c r="AD243" s="312"/>
      <c r="AE243" s="312"/>
      <c r="AF243" s="312"/>
      <c r="AG243" s="312"/>
      <c r="AH243" s="312"/>
      <c r="AI243" s="312"/>
      <c r="AJ243" s="312"/>
      <c r="AK243" s="312"/>
      <c r="AL243" s="312"/>
      <c r="AM243" s="312"/>
      <c r="AN243" s="312"/>
      <c r="AO243" s="312"/>
      <c r="AP243" s="312"/>
      <c r="AQ243" s="312"/>
      <c r="AR243" s="312"/>
      <c r="AS243" s="312"/>
      <c r="AT243" s="312"/>
      <c r="AU243" s="312"/>
      <c r="AV243" s="312"/>
      <c r="AW243" s="312"/>
      <c r="AX243" s="312"/>
      <c r="AY243" s="312"/>
      <c r="BA243" s="396"/>
      <c r="BB243" s="161"/>
      <c r="BC243" s="345"/>
      <c r="BD243" s="309"/>
      <c r="BE243" s="309"/>
      <c r="BF243" s="309"/>
      <c r="BG243" s="346"/>
      <c r="BH243" s="354"/>
      <c r="BI243" s="309"/>
      <c r="BJ243" s="309"/>
      <c r="BK243" s="309"/>
      <c r="BL243" s="346"/>
      <c r="BM243" s="354"/>
      <c r="BN243" s="309"/>
      <c r="BO243" s="309"/>
      <c r="BP243" s="309"/>
      <c r="BQ243" s="346"/>
    </row>
    <row r="244" s="135" customFormat="true" ht="15" customHeight="true" x14ac:dyDescent="0.2">
      <c r="A244" s="779"/>
      <c r="B244" s="862"/>
      <c r="C244" s="1004"/>
      <c r="D244" s="782"/>
      <c r="E244" s="782"/>
      <c r="F244" s="782"/>
      <c r="G244" s="831"/>
      <c r="H244" s="880"/>
      <c r="I244" s="782"/>
      <c r="J244" s="782"/>
      <c r="K244" s="782"/>
      <c r="L244" s="798"/>
      <c r="M244" s="1004"/>
      <c r="N244" s="782"/>
      <c r="O244" s="782"/>
      <c r="P244" s="782"/>
      <c r="Q244" s="798"/>
      <c r="R244" s="312"/>
      <c r="S244" s="312"/>
      <c r="T244" s="312"/>
      <c r="U244" s="312"/>
      <c r="V244" s="312"/>
      <c r="W244" s="312"/>
      <c r="X244" s="312"/>
      <c r="Y244" s="312"/>
      <c r="Z244" s="312"/>
      <c r="AA244" s="312"/>
      <c r="AB244" s="312"/>
      <c r="AC244" s="312"/>
      <c r="AD244" s="312"/>
      <c r="AE244" s="312"/>
      <c r="AF244" s="312"/>
      <c r="AG244" s="312"/>
      <c r="AH244" s="312"/>
      <c r="AI244" s="312"/>
      <c r="AJ244" s="312"/>
      <c r="AK244" s="312"/>
      <c r="AL244" s="312"/>
      <c r="AM244" s="312"/>
      <c r="AN244" s="312"/>
      <c r="AO244" s="312"/>
      <c r="AP244" s="312"/>
      <c r="AQ244" s="312"/>
      <c r="AR244" s="312"/>
      <c r="AS244" s="312"/>
      <c r="AT244" s="312"/>
      <c r="AU244" s="312"/>
      <c r="AV244" s="312"/>
      <c r="AW244" s="312"/>
      <c r="AX244" s="312"/>
      <c r="AY244" s="312"/>
      <c r="BA244" s="396"/>
      <c r="BB244" s="161"/>
      <c r="BC244" s="345"/>
      <c r="BD244" s="309"/>
      <c r="BE244" s="309"/>
      <c r="BF244" s="309"/>
      <c r="BG244" s="346"/>
      <c r="BH244" s="354"/>
      <c r="BI244" s="309"/>
      <c r="BJ244" s="309"/>
      <c r="BK244" s="309"/>
      <c r="BL244" s="346"/>
      <c r="BM244" s="354"/>
      <c r="BN244" s="309"/>
      <c r="BO244" s="309"/>
      <c r="BP244" s="309"/>
      <c r="BQ244" s="346"/>
    </row>
    <row r="245" s="135" customFormat="true" ht="15" customHeight="true" x14ac:dyDescent="0.2">
      <c r="A245" s="779"/>
      <c r="B245" s="862"/>
      <c r="C245" s="1004"/>
      <c r="D245" s="782"/>
      <c r="E245" s="782"/>
      <c r="F245" s="782"/>
      <c r="G245" s="831"/>
      <c r="H245" s="880"/>
      <c r="I245" s="782"/>
      <c r="J245" s="782"/>
      <c r="K245" s="782"/>
      <c r="L245" s="798"/>
      <c r="M245" s="1004"/>
      <c r="N245" s="782"/>
      <c r="O245" s="782"/>
      <c r="P245" s="782"/>
      <c r="Q245" s="798"/>
      <c r="R245" s="312"/>
      <c r="S245" s="312"/>
      <c r="T245" s="312"/>
      <c r="U245" s="312"/>
      <c r="V245" s="312"/>
      <c r="W245" s="312"/>
      <c r="X245" s="312"/>
      <c r="Y245" s="312"/>
      <c r="Z245" s="312"/>
      <c r="AA245" s="312"/>
      <c r="AB245" s="312"/>
      <c r="AC245" s="312"/>
      <c r="AD245" s="312"/>
      <c r="AE245" s="312"/>
      <c r="AF245" s="312"/>
      <c r="AG245" s="312"/>
      <c r="AH245" s="312"/>
      <c r="AI245" s="312"/>
      <c r="AJ245" s="312"/>
      <c r="AK245" s="312"/>
      <c r="AL245" s="312"/>
      <c r="AM245" s="312"/>
      <c r="AN245" s="312"/>
      <c r="AO245" s="312"/>
      <c r="AP245" s="312"/>
      <c r="AQ245" s="312"/>
      <c r="AR245" s="312"/>
      <c r="AS245" s="312"/>
      <c r="AT245" s="312"/>
      <c r="AU245" s="312"/>
      <c r="AV245" s="312"/>
      <c r="AW245" s="312"/>
      <c r="AX245" s="312"/>
      <c r="AY245" s="312"/>
      <c r="BA245" s="396"/>
      <c r="BB245" s="161"/>
      <c r="BC245" s="345"/>
      <c r="BD245" s="309"/>
      <c r="BE245" s="309"/>
      <c r="BF245" s="309"/>
      <c r="BG245" s="346"/>
      <c r="BH245" s="354"/>
      <c r="BI245" s="309"/>
      <c r="BJ245" s="309"/>
      <c r="BK245" s="309"/>
      <c r="BL245" s="346"/>
      <c r="BM245" s="354"/>
      <c r="BN245" s="309"/>
      <c r="BO245" s="309"/>
      <c r="BP245" s="309"/>
      <c r="BQ245" s="346"/>
    </row>
    <row r="246" s="135" customFormat="true" ht="15" customHeight="true" x14ac:dyDescent="0.2">
      <c r="A246" s="779"/>
      <c r="B246" s="862"/>
      <c r="C246" s="1004"/>
      <c r="D246" s="782"/>
      <c r="E246" s="782"/>
      <c r="F246" s="782"/>
      <c r="G246" s="831"/>
      <c r="H246" s="880"/>
      <c r="I246" s="782"/>
      <c r="J246" s="782"/>
      <c r="K246" s="782"/>
      <c r="L246" s="798"/>
      <c r="M246" s="1004"/>
      <c r="N246" s="782"/>
      <c r="O246" s="782"/>
      <c r="P246" s="782"/>
      <c r="Q246" s="798"/>
      <c r="R246" s="312"/>
      <c r="S246" s="312"/>
      <c r="T246" s="312"/>
      <c r="U246" s="312"/>
      <c r="V246" s="312"/>
      <c r="W246" s="312"/>
      <c r="X246" s="312"/>
      <c r="Y246" s="312"/>
      <c r="Z246" s="312"/>
      <c r="AA246" s="312"/>
      <c r="AB246" s="312"/>
      <c r="AC246" s="312"/>
      <c r="AD246" s="312"/>
      <c r="AE246" s="312"/>
      <c r="AF246" s="312"/>
      <c r="AG246" s="312"/>
      <c r="AH246" s="312"/>
      <c r="AI246" s="312"/>
      <c r="AJ246" s="312"/>
      <c r="AK246" s="312"/>
      <c r="AL246" s="312"/>
      <c r="AM246" s="312"/>
      <c r="AN246" s="312"/>
      <c r="AO246" s="312"/>
      <c r="AP246" s="312"/>
      <c r="AQ246" s="312"/>
      <c r="AR246" s="312"/>
      <c r="AS246" s="312"/>
      <c r="AT246" s="312"/>
      <c r="AU246" s="312"/>
      <c r="AV246" s="312"/>
      <c r="AW246" s="312"/>
      <c r="AX246" s="312"/>
      <c r="AY246" s="312"/>
      <c r="BA246" s="396"/>
      <c r="BB246" s="161"/>
      <c r="BC246" s="345"/>
      <c r="BD246" s="309"/>
      <c r="BE246" s="309"/>
      <c r="BF246" s="309"/>
      <c r="BG246" s="346"/>
      <c r="BH246" s="354"/>
      <c r="BI246" s="309"/>
      <c r="BJ246" s="309"/>
      <c r="BK246" s="309"/>
      <c r="BL246" s="346"/>
      <c r="BM246" s="354"/>
      <c r="BN246" s="309"/>
      <c r="BO246" s="309"/>
      <c r="BP246" s="309"/>
      <c r="BQ246" s="346"/>
    </row>
    <row r="247" s="135" customFormat="true" ht="15" customHeight="true" x14ac:dyDescent="0.2">
      <c r="A247" s="779"/>
      <c r="B247" s="862"/>
      <c r="C247" s="1004"/>
      <c r="D247" s="782"/>
      <c r="E247" s="782"/>
      <c r="F247" s="782"/>
      <c r="G247" s="831"/>
      <c r="H247" s="880"/>
      <c r="I247" s="782"/>
      <c r="J247" s="782"/>
      <c r="K247" s="782"/>
      <c r="L247" s="798"/>
      <c r="M247" s="1004"/>
      <c r="N247" s="782"/>
      <c r="O247" s="782"/>
      <c r="P247" s="782"/>
      <c r="Q247" s="798"/>
      <c r="R247" s="312"/>
      <c r="S247" s="312"/>
      <c r="T247" s="312"/>
      <c r="U247" s="312"/>
      <c r="V247" s="312"/>
      <c r="W247" s="312"/>
      <c r="X247" s="312"/>
      <c r="Y247" s="312"/>
      <c r="Z247" s="312"/>
      <c r="AA247" s="312"/>
      <c r="AB247" s="312"/>
      <c r="AC247" s="312"/>
      <c r="AD247" s="312"/>
      <c r="AE247" s="312"/>
      <c r="AF247" s="312"/>
      <c r="AG247" s="312"/>
      <c r="AH247" s="312"/>
      <c r="AI247" s="312"/>
      <c r="AJ247" s="312"/>
      <c r="AK247" s="312"/>
      <c r="AL247" s="312"/>
      <c r="AM247" s="312"/>
      <c r="AN247" s="312"/>
      <c r="AO247" s="312"/>
      <c r="AP247" s="312"/>
      <c r="AQ247" s="312"/>
      <c r="AR247" s="312"/>
      <c r="AS247" s="312"/>
      <c r="AT247" s="312"/>
      <c r="AU247" s="312"/>
      <c r="AV247" s="312"/>
      <c r="AW247" s="312"/>
      <c r="AX247" s="312"/>
      <c r="AY247" s="312"/>
      <c r="BA247" s="396"/>
      <c r="BB247" s="161"/>
      <c r="BC247" s="345"/>
      <c r="BD247" s="309"/>
      <c r="BE247" s="309"/>
      <c r="BF247" s="309"/>
      <c r="BG247" s="346"/>
      <c r="BH247" s="354"/>
      <c r="BI247" s="309"/>
      <c r="BJ247" s="309"/>
      <c r="BK247" s="309"/>
      <c r="BL247" s="346"/>
      <c r="BM247" s="354"/>
      <c r="BN247" s="309"/>
      <c r="BO247" s="309"/>
      <c r="BP247" s="309"/>
      <c r="BQ247" s="346"/>
    </row>
    <row r="248" s="135" customFormat="true" ht="15" customHeight="true" x14ac:dyDescent="0.2">
      <c r="A248" s="1062"/>
      <c r="B248" s="869"/>
      <c r="C248" s="1059"/>
      <c r="D248" s="898"/>
      <c r="E248" s="898"/>
      <c r="F248" s="898"/>
      <c r="G248" s="899"/>
      <c r="H248" s="897"/>
      <c r="I248" s="898"/>
      <c r="J248" s="898"/>
      <c r="K248" s="898"/>
      <c r="L248" s="1060"/>
      <c r="M248" s="1059"/>
      <c r="N248" s="898"/>
      <c r="O248" s="898"/>
      <c r="P248" s="898"/>
      <c r="Q248" s="1060"/>
      <c r="R248" s="312"/>
      <c r="S248" s="312"/>
      <c r="T248" s="312"/>
      <c r="U248" s="312"/>
      <c r="V248" s="312"/>
      <c r="W248" s="312"/>
      <c r="X248" s="312"/>
      <c r="Y248" s="312"/>
      <c r="Z248" s="312"/>
      <c r="AA248" s="312"/>
      <c r="AB248" s="312"/>
      <c r="AC248" s="312"/>
      <c r="AD248" s="312"/>
      <c r="AE248" s="312"/>
      <c r="AF248" s="312"/>
      <c r="AG248" s="312"/>
      <c r="AH248" s="312"/>
      <c r="AI248" s="312"/>
      <c r="AJ248" s="312"/>
      <c r="AK248" s="312"/>
      <c r="AL248" s="312"/>
      <c r="AM248" s="312"/>
      <c r="AN248" s="312"/>
      <c r="AO248" s="312"/>
      <c r="AP248" s="312"/>
      <c r="AQ248" s="312"/>
      <c r="AR248" s="312"/>
      <c r="AS248" s="312"/>
      <c r="AT248" s="312"/>
      <c r="AU248" s="312"/>
      <c r="AV248" s="312"/>
      <c r="AW248" s="312"/>
      <c r="AX248" s="312"/>
      <c r="AY248" s="312"/>
      <c r="BA248" s="396"/>
      <c r="BB248" s="161"/>
      <c r="BC248" s="347"/>
      <c r="BD248" s="348"/>
      <c r="BE248" s="348"/>
      <c r="BF248" s="348"/>
      <c r="BG248" s="349"/>
      <c r="BH248" s="355"/>
      <c r="BI248" s="348"/>
      <c r="BJ248" s="348"/>
      <c r="BK248" s="348"/>
      <c r="BL248" s="349"/>
      <c r="BM248" s="355"/>
      <c r="BN248" s="348"/>
      <c r="BO248" s="348"/>
      <c r="BP248" s="348"/>
      <c r="BQ248" s="349"/>
    </row>
    <row r="249" s="135" customFormat="true" ht="250.15" customHeight="true" x14ac:dyDescent="0.2">
      <c r="R249" s="707"/>
      <c r="S249" s="707"/>
      <c r="T249" s="707"/>
      <c r="U249" s="707"/>
      <c r="V249" s="707"/>
      <c r="W249" s="707"/>
      <c r="X249" s="707"/>
      <c r="Y249" s="707"/>
      <c r="Z249" s="707"/>
      <c r="AA249" s="707"/>
      <c r="AB249" s="707"/>
      <c r="AC249" s="707"/>
      <c r="AD249" s="707"/>
      <c r="AE249" s="707"/>
      <c r="AF249" s="707"/>
      <c r="AG249" s="707"/>
      <c r="AH249" s="707"/>
      <c r="AI249" s="707"/>
      <c r="AJ249" s="707"/>
      <c r="AK249" s="707"/>
      <c r="AL249" s="707"/>
      <c r="AM249" s="707"/>
      <c r="AN249" s="707"/>
      <c r="AO249" s="707"/>
      <c r="AP249" s="707"/>
      <c r="AQ249" s="707"/>
      <c r="AR249" s="707"/>
      <c r="AS249" s="707"/>
      <c r="AT249" s="707"/>
      <c r="AU249" s="707"/>
      <c r="AV249" s="707"/>
      <c r="AW249" s="707"/>
      <c r="AX249" s="707"/>
      <c r="AY249" s="707"/>
      <c r="BA249" s="132"/>
      <c r="BB249" s="130"/>
      <c r="BC249" s="130"/>
      <c r="BD249" s="130"/>
      <c r="BE249" s="130"/>
      <c r="BF249" s="130"/>
      <c r="BG249" s="130"/>
      <c r="BH249" s="130"/>
      <c r="BI249" s="130"/>
      <c r="BJ249" s="130"/>
      <c r="BK249" s="130"/>
      <c r="BL249" s="130"/>
      <c r="BM249" s="130"/>
      <c r="BN249" s="130"/>
      <c r="BO249" s="130"/>
      <c r="BP249" s="130"/>
      <c r="BQ249" s="130"/>
    </row>
    <row r="250" s="397" customFormat="true" ht="19.15" customHeight="true" x14ac:dyDescent="0.2">
      <c r="R250" s="650"/>
      <c r="S250" s="650"/>
      <c r="T250" s="650"/>
      <c r="U250" s="650"/>
      <c r="V250" s="650"/>
      <c r="W250" s="650"/>
      <c r="X250" s="650"/>
      <c r="Y250" s="650"/>
      <c r="Z250" s="650"/>
      <c r="AA250" s="650"/>
      <c r="AB250" s="650"/>
      <c r="AC250" s="650"/>
      <c r="AD250" s="650"/>
      <c r="AE250" s="650"/>
      <c r="AF250" s="650"/>
      <c r="AG250" s="650"/>
      <c r="AH250" s="650"/>
      <c r="AI250" s="650"/>
      <c r="AJ250" s="650"/>
      <c r="AK250" s="650"/>
      <c r="AL250" s="650"/>
      <c r="AM250" s="650"/>
      <c r="AN250" s="650"/>
      <c r="AO250" s="650"/>
      <c r="AP250" s="650"/>
      <c r="AQ250" s="650"/>
      <c r="AR250" s="650"/>
      <c r="AS250" s="650"/>
      <c r="AT250" s="650"/>
      <c r="AU250" s="650"/>
      <c r="AV250" s="650"/>
      <c r="AW250" s="650"/>
      <c r="AX250" s="650"/>
      <c r="AY250" s="650"/>
      <c r="BA250" s="392"/>
      <c r="BB250" s="238"/>
      <c r="BC250" s="392"/>
      <c r="BD250" s="392"/>
      <c r="BE250" s="392"/>
      <c r="BF250" s="392"/>
      <c r="BG250" s="392"/>
      <c r="BH250" s="392"/>
      <c r="BI250" s="392"/>
      <c r="BJ250" s="392"/>
      <c r="BK250" s="392"/>
      <c r="BL250" s="392"/>
      <c r="BM250" s="392"/>
      <c r="BN250" s="392"/>
      <c r="BO250" s="392"/>
      <c r="BP250" s="392"/>
      <c r="BQ250" s="392"/>
    </row>
    <row r="251" s="397" customFormat="true" ht="12.75" x14ac:dyDescent="0.2">
      <c r="R251" s="650"/>
      <c r="S251" s="650"/>
      <c r="T251" s="650"/>
      <c r="U251" s="650"/>
      <c r="V251" s="650"/>
      <c r="W251" s="650"/>
      <c r="X251" s="650"/>
      <c r="Y251" s="650"/>
      <c r="Z251" s="650"/>
      <c r="AA251" s="650"/>
      <c r="AB251" s="650"/>
      <c r="AC251" s="650"/>
      <c r="AD251" s="650"/>
      <c r="AE251" s="650"/>
      <c r="AF251" s="650"/>
      <c r="AG251" s="650"/>
      <c r="AH251" s="650"/>
      <c r="AI251" s="650"/>
      <c r="AJ251" s="650"/>
      <c r="AK251" s="650"/>
      <c r="AL251" s="650"/>
      <c r="AM251" s="650"/>
      <c r="AN251" s="650"/>
      <c r="AO251" s="650"/>
      <c r="AP251" s="650"/>
      <c r="AQ251" s="650"/>
      <c r="AR251" s="650"/>
      <c r="AS251" s="650"/>
      <c r="AT251" s="650"/>
      <c r="AU251" s="650"/>
      <c r="AV251" s="650"/>
      <c r="AW251" s="650"/>
      <c r="AX251" s="650"/>
      <c r="AY251" s="650"/>
      <c r="BA251" s="392"/>
      <c r="BB251" s="238"/>
      <c r="BC251" s="392"/>
      <c r="BD251" s="392"/>
      <c r="BE251" s="392"/>
      <c r="BF251" s="392"/>
      <c r="BG251" s="392"/>
      <c r="BH251" s="392"/>
      <c r="BI251" s="392"/>
      <c r="BJ251" s="392"/>
      <c r="BK251" s="392"/>
      <c r="BL251" s="392"/>
      <c r="BM251" s="392"/>
      <c r="BN251" s="392"/>
      <c r="BO251" s="392"/>
      <c r="BP251" s="392"/>
      <c r="BQ251" s="392"/>
    </row>
    <row r="252" s="397" customFormat="true" ht="12.75" x14ac:dyDescent="0.2">
      <c r="R252" s="650"/>
      <c r="S252" s="650"/>
      <c r="T252" s="650"/>
      <c r="U252" s="650"/>
      <c r="V252" s="650"/>
      <c r="W252" s="650"/>
      <c r="X252" s="650"/>
      <c r="Y252" s="650"/>
      <c r="Z252" s="650"/>
      <c r="AA252" s="650"/>
      <c r="AB252" s="650"/>
      <c r="AC252" s="650"/>
      <c r="AD252" s="650"/>
      <c r="AE252" s="650"/>
      <c r="AF252" s="650"/>
      <c r="AG252" s="650"/>
      <c r="AH252" s="650"/>
      <c r="AI252" s="650"/>
      <c r="AJ252" s="650"/>
      <c r="AK252" s="650"/>
      <c r="AL252" s="650"/>
      <c r="AM252" s="650"/>
      <c r="AN252" s="650"/>
      <c r="AO252" s="650"/>
      <c r="AP252" s="650"/>
      <c r="AQ252" s="650"/>
      <c r="AR252" s="650"/>
      <c r="AS252" s="650"/>
      <c r="AT252" s="650"/>
      <c r="AU252" s="650"/>
      <c r="AV252" s="650"/>
      <c r="AW252" s="650"/>
      <c r="AX252" s="650"/>
      <c r="AY252" s="650"/>
      <c r="BA252" s="392"/>
      <c r="BB252" s="238"/>
      <c r="BC252" s="392"/>
      <c r="BD252" s="392"/>
      <c r="BE252" s="392"/>
      <c r="BF252" s="392"/>
      <c r="BG252" s="392"/>
      <c r="BH252" s="392"/>
      <c r="BI252" s="392"/>
      <c r="BJ252" s="392"/>
      <c r="BK252" s="392"/>
      <c r="BL252" s="392"/>
      <c r="BM252" s="392"/>
      <c r="BN252" s="392"/>
      <c r="BO252" s="392"/>
      <c r="BP252" s="392"/>
      <c r="BQ252" s="392"/>
    </row>
    <row r="253" s="397" customFormat="true" ht="12.75" x14ac:dyDescent="0.2">
      <c r="R253" s="650"/>
      <c r="S253" s="650"/>
      <c r="T253" s="650"/>
      <c r="U253" s="650"/>
      <c r="V253" s="650"/>
      <c r="W253" s="650"/>
      <c r="X253" s="650"/>
      <c r="Y253" s="650"/>
      <c r="Z253" s="650"/>
      <c r="AA253" s="650"/>
      <c r="AB253" s="650"/>
      <c r="AC253" s="650"/>
      <c r="AD253" s="650"/>
      <c r="AE253" s="650"/>
      <c r="AF253" s="650"/>
      <c r="AG253" s="650"/>
      <c r="AH253" s="650"/>
      <c r="AI253" s="650"/>
      <c r="AJ253" s="650"/>
      <c r="AK253" s="650"/>
      <c r="AL253" s="650"/>
      <c r="AM253" s="650"/>
      <c r="AN253" s="650"/>
      <c r="AO253" s="650"/>
      <c r="AP253" s="650"/>
      <c r="AQ253" s="650"/>
      <c r="AR253" s="650"/>
      <c r="AS253" s="650"/>
      <c r="AT253" s="650"/>
      <c r="AU253" s="650"/>
      <c r="AV253" s="650"/>
      <c r="AW253" s="650"/>
      <c r="AX253" s="650"/>
      <c r="AY253" s="650"/>
      <c r="BA253" s="392"/>
      <c r="BB253" s="238"/>
      <c r="BC253" s="392"/>
      <c r="BD253" s="392"/>
      <c r="BE253" s="392"/>
      <c r="BF253" s="392"/>
      <c r="BG253" s="392"/>
      <c r="BH253" s="392"/>
      <c r="BI253" s="392"/>
      <c r="BJ253" s="392"/>
      <c r="BK253" s="392"/>
      <c r="BL253" s="392"/>
      <c r="BM253" s="392"/>
      <c r="BN253" s="392"/>
      <c r="BO253" s="392"/>
      <c r="BP253" s="392"/>
      <c r="BQ253" s="392"/>
    </row>
    <row r="254" s="397" customFormat="true" ht="12.75" x14ac:dyDescent="0.2">
      <c r="R254" s="650"/>
      <c r="S254" s="650"/>
      <c r="T254" s="650"/>
      <c r="U254" s="650"/>
      <c r="V254" s="650"/>
      <c r="W254" s="650"/>
      <c r="X254" s="650"/>
      <c r="Y254" s="650"/>
      <c r="Z254" s="650"/>
      <c r="AA254" s="650"/>
      <c r="AB254" s="650"/>
      <c r="AC254" s="650"/>
      <c r="AD254" s="650"/>
      <c r="AE254" s="650"/>
      <c r="AF254" s="650"/>
      <c r="AG254" s="650"/>
      <c r="AH254" s="650"/>
      <c r="AI254" s="650"/>
      <c r="AJ254" s="650"/>
      <c r="AK254" s="650"/>
      <c r="AL254" s="650"/>
      <c r="AM254" s="650"/>
      <c r="AN254" s="650"/>
      <c r="AO254" s="650"/>
      <c r="AP254" s="650"/>
      <c r="AQ254" s="650"/>
      <c r="AR254" s="650"/>
      <c r="AS254" s="650"/>
      <c r="AT254" s="650"/>
      <c r="AU254" s="650"/>
      <c r="AV254" s="650"/>
      <c r="AW254" s="650"/>
      <c r="AX254" s="650"/>
      <c r="AY254" s="650"/>
      <c r="BA254" s="392"/>
      <c r="BB254" s="238"/>
      <c r="BC254" s="392"/>
      <c r="BD254" s="392"/>
      <c r="BE254" s="392"/>
      <c r="BF254" s="392"/>
      <c r="BG254" s="392"/>
      <c r="BH254" s="392"/>
      <c r="BI254" s="392"/>
      <c r="BJ254" s="392"/>
      <c r="BK254" s="392"/>
      <c r="BL254" s="392"/>
      <c r="BM254" s="392"/>
      <c r="BN254" s="392"/>
      <c r="BO254" s="392"/>
      <c r="BP254" s="392"/>
      <c r="BQ254" s="392"/>
    </row>
    <row r="255" s="397" customFormat="true" ht="12.75" x14ac:dyDescent="0.2">
      <c r="R255" s="650"/>
      <c r="S255" s="650"/>
      <c r="T255" s="650"/>
      <c r="U255" s="650"/>
      <c r="V255" s="650"/>
      <c r="W255" s="650"/>
      <c r="X255" s="650"/>
      <c r="Y255" s="650"/>
      <c r="Z255" s="650"/>
      <c r="AA255" s="650"/>
      <c r="AB255" s="650"/>
      <c r="AC255" s="650"/>
      <c r="AD255" s="650"/>
      <c r="AE255" s="650"/>
      <c r="AF255" s="650"/>
      <c r="AG255" s="650"/>
      <c r="AH255" s="650"/>
      <c r="AI255" s="650"/>
      <c r="AJ255" s="650"/>
      <c r="AK255" s="650"/>
      <c r="AL255" s="650"/>
      <c r="AM255" s="650"/>
      <c r="AN255" s="650"/>
      <c r="AO255" s="650"/>
      <c r="AP255" s="650"/>
      <c r="AQ255" s="650"/>
      <c r="AR255" s="650"/>
      <c r="AS255" s="650"/>
      <c r="AT255" s="650"/>
      <c r="AU255" s="650"/>
      <c r="AV255" s="650"/>
      <c r="AW255" s="650"/>
      <c r="AX255" s="650"/>
      <c r="AY255" s="650"/>
      <c r="BA255" s="392"/>
      <c r="BB255" s="238"/>
      <c r="BC255" s="392"/>
      <c r="BD255" s="392"/>
      <c r="BE255" s="392"/>
      <c r="BF255" s="392"/>
      <c r="BG255" s="392"/>
      <c r="BH255" s="392"/>
      <c r="BI255" s="392"/>
      <c r="BJ255" s="392"/>
      <c r="BK255" s="392"/>
      <c r="BL255" s="392"/>
      <c r="BM255" s="392"/>
      <c r="BN255" s="392"/>
      <c r="BO255" s="392"/>
      <c r="BP255" s="392"/>
      <c r="BQ255" s="392"/>
    </row>
    <row r="256" s="397" customFormat="true" ht="12.75" x14ac:dyDescent="0.2">
      <c r="R256" s="650"/>
      <c r="S256" s="650"/>
      <c r="T256" s="650"/>
      <c r="U256" s="650"/>
      <c r="V256" s="650"/>
      <c r="W256" s="650"/>
      <c r="X256" s="650"/>
      <c r="Y256" s="650"/>
      <c r="Z256" s="650"/>
      <c r="AA256" s="650"/>
      <c r="AB256" s="650"/>
      <c r="AC256" s="650"/>
      <c r="AD256" s="650"/>
      <c r="AE256" s="650"/>
      <c r="AF256" s="650"/>
      <c r="AG256" s="650"/>
      <c r="AH256" s="650"/>
      <c r="AI256" s="650"/>
      <c r="AJ256" s="650"/>
      <c r="AK256" s="650"/>
      <c r="AL256" s="650"/>
      <c r="AM256" s="650"/>
      <c r="AN256" s="650"/>
      <c r="AO256" s="650"/>
      <c r="AP256" s="650"/>
      <c r="AQ256" s="650"/>
      <c r="AR256" s="650"/>
      <c r="AS256" s="650"/>
      <c r="AT256" s="650"/>
      <c r="AU256" s="650"/>
      <c r="AV256" s="650"/>
      <c r="AW256" s="650"/>
      <c r="AX256" s="650"/>
      <c r="AY256" s="650"/>
      <c r="BA256" s="392"/>
      <c r="BB256" s="238"/>
      <c r="BC256" s="392"/>
      <c r="BD256" s="392"/>
      <c r="BE256" s="392"/>
      <c r="BF256" s="392"/>
      <c r="BG256" s="392"/>
      <c r="BH256" s="392"/>
      <c r="BI256" s="392"/>
      <c r="BJ256" s="392"/>
      <c r="BK256" s="392"/>
      <c r="BL256" s="392"/>
      <c r="BM256" s="392"/>
      <c r="BN256" s="392"/>
      <c r="BO256" s="392"/>
      <c r="BP256" s="392"/>
      <c r="BQ256" s="392"/>
    </row>
    <row r="257" s="397" customFormat="true" ht="18" customHeight="true" x14ac:dyDescent="0.2">
      <c r="R257" s="650"/>
      <c r="S257" s="650"/>
      <c r="T257" s="650"/>
      <c r="U257" s="650"/>
      <c r="V257" s="650"/>
      <c r="W257" s="650"/>
      <c r="X257" s="650"/>
      <c r="Y257" s="650"/>
      <c r="Z257" s="650"/>
      <c r="AA257" s="650"/>
      <c r="AB257" s="650"/>
      <c r="AC257" s="650"/>
      <c r="AD257" s="650"/>
      <c r="AE257" s="650"/>
      <c r="AF257" s="650"/>
      <c r="AG257" s="650"/>
      <c r="AH257" s="650"/>
      <c r="AI257" s="650"/>
      <c r="AJ257" s="650"/>
      <c r="AK257" s="650"/>
      <c r="AL257" s="650"/>
      <c r="AM257" s="650"/>
      <c r="AN257" s="650"/>
      <c r="AO257" s="650"/>
      <c r="AP257" s="650"/>
      <c r="AQ257" s="650"/>
      <c r="AR257" s="650"/>
      <c r="AS257" s="650"/>
      <c r="AT257" s="650"/>
      <c r="AU257" s="650"/>
      <c r="AV257" s="650"/>
      <c r="AW257" s="650"/>
      <c r="AX257" s="650"/>
      <c r="AY257" s="650"/>
      <c r="BA257" s="392"/>
      <c r="BB257" s="238"/>
      <c r="BC257" s="392"/>
      <c r="BD257" s="392"/>
      <c r="BE257" s="392"/>
      <c r="BF257" s="392"/>
      <c r="BG257" s="392"/>
      <c r="BH257" s="392"/>
      <c r="BI257" s="392"/>
      <c r="BJ257" s="392"/>
      <c r="BK257" s="392"/>
      <c r="BL257" s="392"/>
      <c r="BM257" s="392"/>
      <c r="BN257" s="392"/>
      <c r="BO257" s="392"/>
      <c r="BP257" s="392"/>
      <c r="BQ257" s="392"/>
    </row>
    <row r="258" s="397" customFormat="true" ht="18" customHeight="true" x14ac:dyDescent="0.2">
      <c r="R258" s="650"/>
      <c r="S258" s="650"/>
      <c r="T258" s="650"/>
      <c r="U258" s="650"/>
      <c r="V258" s="650"/>
      <c r="W258" s="650"/>
      <c r="X258" s="650"/>
      <c r="Y258" s="650"/>
      <c r="Z258" s="650"/>
      <c r="AA258" s="650"/>
      <c r="AB258" s="650"/>
      <c r="AC258" s="650"/>
      <c r="AD258" s="650"/>
      <c r="AE258" s="650"/>
      <c r="AF258" s="650"/>
      <c r="AG258" s="650"/>
      <c r="AH258" s="650"/>
      <c r="AI258" s="650"/>
      <c r="AJ258" s="650"/>
      <c r="AK258" s="650"/>
      <c r="AL258" s="650"/>
      <c r="AM258" s="650"/>
      <c r="AN258" s="650"/>
      <c r="AO258" s="650"/>
      <c r="AP258" s="650"/>
      <c r="AQ258" s="650"/>
      <c r="AR258" s="650"/>
      <c r="AS258" s="650"/>
      <c r="AT258" s="650"/>
      <c r="AU258" s="650"/>
      <c r="AV258" s="650"/>
      <c r="AW258" s="650"/>
      <c r="AX258" s="650"/>
      <c r="AY258" s="650"/>
      <c r="BA258" s="392"/>
      <c r="BB258" s="238"/>
      <c r="BC258" s="392"/>
      <c r="BD258" s="392"/>
      <c r="BE258" s="392"/>
      <c r="BF258" s="392"/>
      <c r="BG258" s="392"/>
      <c r="BH258" s="392"/>
      <c r="BI258" s="392"/>
      <c r="BJ258" s="392"/>
      <c r="BK258" s="392"/>
      <c r="BL258" s="392"/>
      <c r="BM258" s="392"/>
      <c r="BN258" s="392"/>
      <c r="BO258" s="392"/>
      <c r="BP258" s="392"/>
      <c r="BQ258" s="392"/>
    </row>
    <row r="259" s="135" customFormat="true" ht="15" customHeight="true" x14ac:dyDescent="0.2">
      <c r="R259" s="707"/>
      <c r="S259" s="707"/>
      <c r="T259" s="707"/>
      <c r="U259" s="707"/>
      <c r="V259" s="707"/>
      <c r="W259" s="707"/>
      <c r="X259" s="707"/>
      <c r="Y259" s="707"/>
      <c r="Z259" s="707"/>
      <c r="AA259" s="707"/>
      <c r="AB259" s="707"/>
      <c r="AC259" s="707"/>
      <c r="AD259" s="707"/>
      <c r="AE259" s="707"/>
      <c r="AF259" s="707"/>
      <c r="AG259" s="707"/>
      <c r="AH259" s="707"/>
      <c r="AI259" s="707"/>
      <c r="AJ259" s="707"/>
      <c r="AK259" s="707"/>
      <c r="AL259" s="707"/>
      <c r="AM259" s="707"/>
      <c r="AN259" s="707"/>
      <c r="AO259" s="707"/>
      <c r="AP259" s="707"/>
      <c r="AQ259" s="707"/>
      <c r="AR259" s="707"/>
      <c r="AS259" s="707"/>
      <c r="AT259" s="707"/>
      <c r="AU259" s="707"/>
      <c r="AV259" s="707"/>
      <c r="AW259" s="707"/>
      <c r="AX259" s="707"/>
      <c r="AY259" s="707"/>
      <c r="BA259" s="217" t="s">
        <v>127</v>
      </c>
      <c r="BB259" s="137" t="s">
        <v>84</v>
      </c>
      <c r="BC259" s="2516" t="s">
        <v>113</v>
      </c>
      <c r="BD259" s="2517"/>
      <c r="BE259" s="2517"/>
      <c r="BF259" s="2517"/>
      <c r="BG259" s="2518"/>
      <c r="BH259" s="2519" t="s">
        <v>38</v>
      </c>
      <c r="BI259" s="2517"/>
      <c r="BJ259" s="2517"/>
      <c r="BK259" s="2517"/>
      <c r="BL259" s="2518"/>
      <c r="BM259" s="2519" t="s">
        <v>37</v>
      </c>
      <c r="BN259" s="2517"/>
      <c r="BO259" s="2517"/>
      <c r="BP259" s="2517"/>
      <c r="BQ259" s="2520"/>
    </row>
    <row r="260" s="135" customFormat="true" ht="12.75" x14ac:dyDescent="0.2">
      <c r="R260" s="707"/>
      <c r="S260" s="707"/>
      <c r="T260" s="707"/>
      <c r="U260" s="707"/>
      <c r="V260" s="707"/>
      <c r="W260" s="707"/>
      <c r="X260" s="707"/>
      <c r="Y260" s="707"/>
      <c r="Z260" s="707"/>
      <c r="AA260" s="707"/>
      <c r="AB260" s="707"/>
      <c r="AC260" s="707"/>
      <c r="AD260" s="707"/>
      <c r="AE260" s="707"/>
      <c r="AF260" s="707"/>
      <c r="AG260" s="707"/>
      <c r="AH260" s="707"/>
      <c r="AI260" s="707"/>
      <c r="AJ260" s="707"/>
      <c r="AK260" s="707"/>
      <c r="AL260" s="707"/>
      <c r="AM260" s="707"/>
      <c r="AN260" s="707"/>
      <c r="AO260" s="707"/>
      <c r="AP260" s="707"/>
      <c r="AQ260" s="707"/>
      <c r="AR260" s="707"/>
      <c r="AS260" s="707"/>
      <c r="AT260" s="707"/>
      <c r="AU260" s="707"/>
      <c r="AV260" s="707"/>
      <c r="AW260" s="707"/>
      <c r="AX260" s="707"/>
      <c r="AY260" s="707"/>
      <c r="BA260" s="204" t="s">
        <v>117</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row>
    <row r="261" s="135" customFormat="true" ht="15" customHeight="true" x14ac:dyDescent="0.2">
      <c r="R261" s="707"/>
      <c r="S261" s="707"/>
      <c r="T261" s="707"/>
      <c r="U261" s="707"/>
      <c r="V261" s="707"/>
      <c r="W261" s="707"/>
      <c r="X261" s="707"/>
      <c r="Y261" s="707"/>
      <c r="Z261" s="707"/>
      <c r="AA261" s="707"/>
      <c r="AB261" s="707"/>
      <c r="AC261" s="707"/>
      <c r="AD261" s="707"/>
      <c r="AE261" s="707"/>
      <c r="AF261" s="707"/>
      <c r="AG261" s="707"/>
      <c r="AH261" s="707"/>
      <c r="AI261" s="707"/>
      <c r="AJ261" s="707"/>
      <c r="AK261" s="707"/>
      <c r="AL261" s="707"/>
      <c r="AM261" s="707"/>
      <c r="AN261" s="707"/>
      <c r="AO261" s="707"/>
      <c r="AP261" s="707"/>
      <c r="AQ261" s="707"/>
      <c r="AR261" s="707"/>
      <c r="AS261" s="707"/>
      <c r="AT261" s="707"/>
      <c r="AU261" s="707"/>
      <c r="AV261" s="707"/>
      <c r="AW261" s="707"/>
      <c r="AX261" s="707"/>
      <c r="AY261" s="707"/>
      <c r="BA261" s="2521" t="s">
        <v>72</v>
      </c>
      <c r="BB261" s="294" t="s">
        <v>49</v>
      </c>
      <c r="BC261" s="1152" t="s">
        <v>35</v>
      </c>
      <c r="BD261" s="1171" t="s">
        <v>35</v>
      </c>
      <c r="BE261" s="1171" t="s">
        <v>35</v>
      </c>
      <c r="BF261" s="1171" t="s">
        <v>35</v>
      </c>
      <c r="BG261" s="1191" t="s">
        <v>35</v>
      </c>
      <c r="BH261" s="1211" t="s">
        <v>35</v>
      </c>
      <c r="BI261" s="1171" t="s">
        <v>35</v>
      </c>
      <c r="BJ261" s="1171" t="s">
        <v>35</v>
      </c>
      <c r="BK261" s="1171" t="s">
        <v>35</v>
      </c>
      <c r="BL261" s="1191" t="s">
        <v>35</v>
      </c>
      <c r="BM261" s="1211" t="s">
        <v>35</v>
      </c>
      <c r="BN261" s="1171" t="s">
        <v>35</v>
      </c>
      <c r="BO261" s="1171" t="s">
        <v>35</v>
      </c>
      <c r="BP261" s="1171" t="s">
        <v>35</v>
      </c>
      <c r="BQ261" s="1191" t="s">
        <v>35</v>
      </c>
    </row>
    <row r="262" s="135" customFormat="true" ht="15" customHeight="true" x14ac:dyDescent="0.2">
      <c r="R262" s="707"/>
      <c r="S262" s="707"/>
      <c r="T262" s="707"/>
      <c r="U262" s="707"/>
      <c r="V262" s="707"/>
      <c r="W262" s="707"/>
      <c r="X262" s="707"/>
      <c r="Y262" s="707"/>
      <c r="Z262" s="707"/>
      <c r="AA262" s="707"/>
      <c r="AB262" s="707"/>
      <c r="AC262" s="707"/>
      <c r="AD262" s="707"/>
      <c r="AE262" s="707"/>
      <c r="AF262" s="707"/>
      <c r="AG262" s="707"/>
      <c r="AH262" s="707"/>
      <c r="AI262" s="707"/>
      <c r="AJ262" s="707"/>
      <c r="AK262" s="707"/>
      <c r="AL262" s="707"/>
      <c r="AM262" s="707"/>
      <c r="AN262" s="707"/>
      <c r="AO262" s="707"/>
      <c r="AP262" s="707"/>
      <c r="AQ262" s="707"/>
      <c r="AR262" s="707"/>
      <c r="AS262" s="707"/>
      <c r="AT262" s="707"/>
      <c r="AU262" s="707"/>
      <c r="AV262" s="707"/>
      <c r="AW262" s="707"/>
      <c r="AX262" s="707"/>
      <c r="AY262" s="707"/>
      <c r="BA262" s="2493"/>
      <c r="BB262" s="295" t="s">
        <v>48</v>
      </c>
      <c r="BC262" s="1153" t="s">
        <v>35</v>
      </c>
      <c r="BD262" s="1172" t="s">
        <v>35</v>
      </c>
      <c r="BE262" s="1172" t="s">
        <v>35</v>
      </c>
      <c r="BF262" s="1172" t="s">
        <v>35</v>
      </c>
      <c r="BG262" s="1192" t="s">
        <v>35</v>
      </c>
      <c r="BH262" s="1212" t="s">
        <v>35</v>
      </c>
      <c r="BI262" s="1172" t="s">
        <v>35</v>
      </c>
      <c r="BJ262" s="1172" t="s">
        <v>35</v>
      </c>
      <c r="BK262" s="1172" t="s">
        <v>35</v>
      </c>
      <c r="BL262" s="1192" t="s">
        <v>35</v>
      </c>
      <c r="BM262" s="1212" t="s">
        <v>35</v>
      </c>
      <c r="BN262" s="1172" t="s">
        <v>35</v>
      </c>
      <c r="BO262" s="1172" t="s">
        <v>35</v>
      </c>
      <c r="BP262" s="1172" t="s">
        <v>35</v>
      </c>
      <c r="BQ262" s="1192" t="s">
        <v>35</v>
      </c>
    </row>
    <row r="263" s="135" customFormat="true" ht="15" customHeight="true" x14ac:dyDescent="0.2">
      <c r="R263" s="707"/>
      <c r="S263" s="707"/>
      <c r="T263" s="707"/>
      <c r="U263" s="707"/>
      <c r="V263" s="707"/>
      <c r="W263" s="707"/>
      <c r="X263" s="707"/>
      <c r="Y263" s="707"/>
      <c r="Z263" s="707"/>
      <c r="AA263" s="707"/>
      <c r="AB263" s="707"/>
      <c r="AC263" s="707"/>
      <c r="AD263" s="707"/>
      <c r="AE263" s="707"/>
      <c r="AF263" s="707"/>
      <c r="AG263" s="707"/>
      <c r="AH263" s="707"/>
      <c r="AI263" s="707"/>
      <c r="AJ263" s="707"/>
      <c r="AK263" s="707"/>
      <c r="AL263" s="707"/>
      <c r="AM263" s="707"/>
      <c r="AN263" s="707"/>
      <c r="AO263" s="707"/>
      <c r="AP263" s="707"/>
      <c r="AQ263" s="707"/>
      <c r="AR263" s="707"/>
      <c r="AS263" s="707"/>
      <c r="AT263" s="707"/>
      <c r="AU263" s="707"/>
      <c r="AV263" s="707"/>
      <c r="AW263" s="707"/>
      <c r="AX263" s="707"/>
      <c r="AY263" s="707"/>
      <c r="BA263" s="2493"/>
      <c r="BB263" s="295" t="s">
        <v>111</v>
      </c>
      <c r="BC263" s="1153" t="s">
        <v>35</v>
      </c>
      <c r="BD263" s="1172" t="s">
        <v>35</v>
      </c>
      <c r="BE263" s="1172" t="s">
        <v>35</v>
      </c>
      <c r="BF263" s="1172" t="s">
        <v>35</v>
      </c>
      <c r="BG263" s="1192" t="s">
        <v>35</v>
      </c>
      <c r="BH263" s="1212" t="s">
        <v>35</v>
      </c>
      <c r="BI263" s="1172" t="s">
        <v>35</v>
      </c>
      <c r="BJ263" s="1172" t="s">
        <v>35</v>
      </c>
      <c r="BK263" s="1172" t="s">
        <v>35</v>
      </c>
      <c r="BL263" s="1192" t="s">
        <v>35</v>
      </c>
      <c r="BM263" s="1212" t="s">
        <v>35</v>
      </c>
      <c r="BN263" s="1172" t="s">
        <v>35</v>
      </c>
      <c r="BO263" s="1172" t="s">
        <v>35</v>
      </c>
      <c r="BP263" s="1172" t="s">
        <v>35</v>
      </c>
      <c r="BQ263" s="1192" t="s">
        <v>35</v>
      </c>
    </row>
    <row r="264" s="135" customFormat="true" ht="15" customHeight="true" x14ac:dyDescent="0.2">
      <c r="R264" s="707"/>
      <c r="S264" s="707"/>
      <c r="T264" s="707"/>
      <c r="U264" s="707"/>
      <c r="V264" s="707"/>
      <c r="W264" s="707"/>
      <c r="X264" s="707"/>
      <c r="Y264" s="707"/>
      <c r="Z264" s="707"/>
      <c r="AA264" s="707"/>
      <c r="AB264" s="707"/>
      <c r="AC264" s="707"/>
      <c r="AD264" s="707"/>
      <c r="AE264" s="707"/>
      <c r="AF264" s="707"/>
      <c r="AG264" s="707"/>
      <c r="AH264" s="707"/>
      <c r="AI264" s="707"/>
      <c r="AJ264" s="707"/>
      <c r="AK264" s="707"/>
      <c r="AL264" s="707"/>
      <c r="AM264" s="707"/>
      <c r="AN264" s="707"/>
      <c r="AO264" s="707"/>
      <c r="AP264" s="707"/>
      <c r="AQ264" s="707"/>
      <c r="AR264" s="707"/>
      <c r="AS264" s="707"/>
      <c r="AT264" s="707"/>
      <c r="AU264" s="707"/>
      <c r="AV264" s="707"/>
      <c r="AW264" s="707"/>
      <c r="AX264" s="707"/>
      <c r="AY264" s="707"/>
      <c r="BA264" s="2493" t="s">
        <v>73</v>
      </c>
      <c r="BB264" s="295" t="s">
        <v>87</v>
      </c>
      <c r="BC264" s="1153" t="s">
        <v>35</v>
      </c>
      <c r="BD264" s="1172" t="s">
        <v>35</v>
      </c>
      <c r="BE264" s="1172" t="s">
        <v>35</v>
      </c>
      <c r="BF264" s="1172" t="s">
        <v>35</v>
      </c>
      <c r="BG264" s="1192" t="s">
        <v>35</v>
      </c>
      <c r="BH264" s="1212" t="s">
        <v>35</v>
      </c>
      <c r="BI264" s="1172" t="s">
        <v>35</v>
      </c>
      <c r="BJ264" s="1172" t="s">
        <v>35</v>
      </c>
      <c r="BK264" s="1172" t="s">
        <v>35</v>
      </c>
      <c r="BL264" s="1192" t="s">
        <v>35</v>
      </c>
      <c r="BM264" s="1212" t="s">
        <v>35</v>
      </c>
      <c r="BN264" s="1172" t="s">
        <v>35</v>
      </c>
      <c r="BO264" s="1172" t="s">
        <v>35</v>
      </c>
      <c r="BP264" s="1172" t="s">
        <v>35</v>
      </c>
      <c r="BQ264" s="1192" t="s">
        <v>35</v>
      </c>
    </row>
    <row r="265" s="135" customFormat="true" ht="15" customHeight="true" x14ac:dyDescent="0.2">
      <c r="R265" s="707"/>
      <c r="S265" s="707"/>
      <c r="T265" s="707"/>
      <c r="U265" s="707"/>
      <c r="V265" s="707"/>
      <c r="W265" s="707"/>
      <c r="X265" s="707"/>
      <c r="Y265" s="707"/>
      <c r="Z265" s="707"/>
      <c r="AA265" s="707"/>
      <c r="AB265" s="707"/>
      <c r="AC265" s="707"/>
      <c r="AD265" s="707"/>
      <c r="AE265" s="707"/>
      <c r="AF265" s="707"/>
      <c r="AG265" s="707"/>
      <c r="AH265" s="707"/>
      <c r="AI265" s="707"/>
      <c r="AJ265" s="707"/>
      <c r="AK265" s="707"/>
      <c r="AL265" s="707"/>
      <c r="AM265" s="707"/>
      <c r="AN265" s="707"/>
      <c r="AO265" s="707"/>
      <c r="AP265" s="707"/>
      <c r="AQ265" s="707"/>
      <c r="AR265" s="707"/>
      <c r="AS265" s="707"/>
      <c r="AT265" s="707"/>
      <c r="AU265" s="707"/>
      <c r="AV265" s="707"/>
      <c r="AW265" s="707"/>
      <c r="AX265" s="707"/>
      <c r="AY265" s="707"/>
      <c r="BA265" s="2493"/>
      <c r="BB265" s="295" t="s">
        <v>88</v>
      </c>
      <c r="BC265" s="1153" t="s">
        <v>35</v>
      </c>
      <c r="BD265" s="1172" t="s">
        <v>35</v>
      </c>
      <c r="BE265" s="1172" t="s">
        <v>35</v>
      </c>
      <c r="BF265" s="1172" t="s">
        <v>35</v>
      </c>
      <c r="BG265" s="1192" t="s">
        <v>35</v>
      </c>
      <c r="BH265" s="1212" t="s">
        <v>35</v>
      </c>
      <c r="BI265" s="1172" t="s">
        <v>35</v>
      </c>
      <c r="BJ265" s="1172" t="s">
        <v>35</v>
      </c>
      <c r="BK265" s="1172" t="s">
        <v>35</v>
      </c>
      <c r="BL265" s="1192" t="s">
        <v>35</v>
      </c>
      <c r="BM265" s="1212" t="s">
        <v>35</v>
      </c>
      <c r="BN265" s="1172" t="s">
        <v>35</v>
      </c>
      <c r="BO265" s="1172" t="s">
        <v>35</v>
      </c>
      <c r="BP265" s="1172" t="s">
        <v>35</v>
      </c>
      <c r="BQ265" s="1192" t="s">
        <v>35</v>
      </c>
    </row>
    <row r="266" s="135" customFormat="true" ht="15" customHeight="true" x14ac:dyDescent="0.2">
      <c r="R266" s="707"/>
      <c r="S266" s="707"/>
      <c r="T266" s="707"/>
      <c r="U266" s="707"/>
      <c r="V266" s="707"/>
      <c r="W266" s="707"/>
      <c r="X266" s="707"/>
      <c r="Y266" s="707"/>
      <c r="Z266" s="707"/>
      <c r="AA266" s="707"/>
      <c r="AB266" s="707"/>
      <c r="AC266" s="707"/>
      <c r="AD266" s="707"/>
      <c r="AE266" s="707"/>
      <c r="AF266" s="707"/>
      <c r="AG266" s="707"/>
      <c r="AH266" s="707"/>
      <c r="AI266" s="707"/>
      <c r="AJ266" s="707"/>
      <c r="AK266" s="707"/>
      <c r="AL266" s="707"/>
      <c r="AM266" s="707"/>
      <c r="AN266" s="707"/>
      <c r="AO266" s="707"/>
      <c r="AP266" s="707"/>
      <c r="AQ266" s="707"/>
      <c r="AR266" s="707"/>
      <c r="AS266" s="707"/>
      <c r="AT266" s="707"/>
      <c r="AU266" s="707"/>
      <c r="AV266" s="707"/>
      <c r="AW266" s="707"/>
      <c r="AX266" s="707"/>
      <c r="AY266" s="707"/>
      <c r="BA266" s="2493"/>
      <c r="BB266" s="295" t="s">
        <v>89</v>
      </c>
      <c r="BC266" s="1153" t="s">
        <v>35</v>
      </c>
      <c r="BD266" s="1172" t="s">
        <v>35</v>
      </c>
      <c r="BE266" s="1172" t="s">
        <v>35</v>
      </c>
      <c r="BF266" s="1172" t="s">
        <v>35</v>
      </c>
      <c r="BG266" s="1192" t="s">
        <v>35</v>
      </c>
      <c r="BH266" s="1212" t="s">
        <v>35</v>
      </c>
      <c r="BI266" s="1172" t="s">
        <v>35</v>
      </c>
      <c r="BJ266" s="1172" t="s">
        <v>35</v>
      </c>
      <c r="BK266" s="1172" t="s">
        <v>35</v>
      </c>
      <c r="BL266" s="1192" t="s">
        <v>35</v>
      </c>
      <c r="BM266" s="1212" t="s">
        <v>35</v>
      </c>
      <c r="BN266" s="1172" t="s">
        <v>35</v>
      </c>
      <c r="BO266" s="1172" t="s">
        <v>35</v>
      </c>
      <c r="BP266" s="1172" t="s">
        <v>35</v>
      </c>
      <c r="BQ266" s="1192" t="s">
        <v>35</v>
      </c>
    </row>
    <row r="267" s="135" customFormat="true" ht="15" customHeight="true" x14ac:dyDescent="0.2">
      <c r="R267" s="707"/>
      <c r="S267" s="707"/>
      <c r="T267" s="707"/>
      <c r="U267" s="707"/>
      <c r="V267" s="707"/>
      <c r="W267" s="707"/>
      <c r="X267" s="707"/>
      <c r="Y267" s="707"/>
      <c r="Z267" s="707"/>
      <c r="AA267" s="707"/>
      <c r="AB267" s="707"/>
      <c r="AC267" s="707"/>
      <c r="AD267" s="707"/>
      <c r="AE267" s="707"/>
      <c r="AF267" s="707"/>
      <c r="AG267" s="707"/>
      <c r="AH267" s="707"/>
      <c r="AI267" s="707"/>
      <c r="AJ267" s="707"/>
      <c r="AK267" s="707"/>
      <c r="AL267" s="707"/>
      <c r="AM267" s="707"/>
      <c r="AN267" s="707"/>
      <c r="AO267" s="707"/>
      <c r="AP267" s="707"/>
      <c r="AQ267" s="707"/>
      <c r="AR267" s="707"/>
      <c r="AS267" s="707"/>
      <c r="AT267" s="707"/>
      <c r="AU267" s="707"/>
      <c r="AV267" s="707"/>
      <c r="AW267" s="707"/>
      <c r="AX267" s="707"/>
      <c r="AY267" s="707"/>
      <c r="BA267" s="2493"/>
      <c r="BB267" s="295" t="s">
        <v>111</v>
      </c>
      <c r="BC267" s="1153" t="s">
        <v>35</v>
      </c>
      <c r="BD267" s="1172" t="s">
        <v>35</v>
      </c>
      <c r="BE267" s="1172" t="s">
        <v>35</v>
      </c>
      <c r="BF267" s="1172" t="s">
        <v>35</v>
      </c>
      <c r="BG267" s="1192" t="s">
        <v>35</v>
      </c>
      <c r="BH267" s="1212" t="s">
        <v>35</v>
      </c>
      <c r="BI267" s="1172" t="s">
        <v>35</v>
      </c>
      <c r="BJ267" s="1172" t="s">
        <v>35</v>
      </c>
      <c r="BK267" s="1172" t="s">
        <v>35</v>
      </c>
      <c r="BL267" s="1192" t="s">
        <v>35</v>
      </c>
      <c r="BM267" s="1212" t="s">
        <v>35</v>
      </c>
      <c r="BN267" s="1172" t="s">
        <v>35</v>
      </c>
      <c r="BO267" s="1172" t="s">
        <v>35</v>
      </c>
      <c r="BP267" s="1172" t="s">
        <v>35</v>
      </c>
      <c r="BQ267" s="1192" t="s">
        <v>35</v>
      </c>
    </row>
    <row r="268" s="135" customFormat="true" ht="15" customHeight="true" x14ac:dyDescent="0.2">
      <c r="R268" s="707"/>
      <c r="S268" s="707"/>
      <c r="T268" s="707"/>
      <c r="U268" s="707"/>
      <c r="V268" s="707"/>
      <c r="W268" s="707"/>
      <c r="X268" s="707"/>
      <c r="Y268" s="707"/>
      <c r="Z268" s="707"/>
      <c r="AA268" s="707"/>
      <c r="AB268" s="707"/>
      <c r="AC268" s="707"/>
      <c r="AD268" s="707"/>
      <c r="AE268" s="707"/>
      <c r="AF268" s="707"/>
      <c r="AG268" s="707"/>
      <c r="AH268" s="707"/>
      <c r="AI268" s="707"/>
      <c r="AJ268" s="707"/>
      <c r="AK268" s="707"/>
      <c r="AL268" s="707"/>
      <c r="AM268" s="707"/>
      <c r="AN268" s="707"/>
      <c r="AO268" s="707"/>
      <c r="AP268" s="707"/>
      <c r="AQ268" s="707"/>
      <c r="AR268" s="707"/>
      <c r="AS268" s="707"/>
      <c r="AT268" s="707"/>
      <c r="AU268" s="707"/>
      <c r="AV268" s="707"/>
      <c r="AW268" s="707"/>
      <c r="AX268" s="707"/>
      <c r="AY268" s="707"/>
      <c r="BA268" s="2493" t="s">
        <v>114</v>
      </c>
      <c r="BB268" s="295" t="s">
        <v>87</v>
      </c>
      <c r="BC268" s="1153" t="s">
        <v>35</v>
      </c>
      <c r="BD268" s="1172" t="s">
        <v>35</v>
      </c>
      <c r="BE268" s="1172" t="s">
        <v>35</v>
      </c>
      <c r="BF268" s="1172" t="s">
        <v>35</v>
      </c>
      <c r="BG268" s="1192" t="s">
        <v>35</v>
      </c>
      <c r="BH268" s="1212" t="s">
        <v>35</v>
      </c>
      <c r="BI268" s="1172" t="s">
        <v>35</v>
      </c>
      <c r="BJ268" s="1172" t="s">
        <v>35</v>
      </c>
      <c r="BK268" s="1172" t="s">
        <v>35</v>
      </c>
      <c r="BL268" s="1192" t="s">
        <v>35</v>
      </c>
      <c r="BM268" s="1212" t="s">
        <v>35</v>
      </c>
      <c r="BN268" s="1172" t="s">
        <v>35</v>
      </c>
      <c r="BO268" s="1172" t="s">
        <v>35</v>
      </c>
      <c r="BP268" s="1172" t="s">
        <v>35</v>
      </c>
      <c r="BQ268" s="1192" t="s">
        <v>35</v>
      </c>
    </row>
    <row r="269" s="135" customFormat="true" ht="15" customHeight="true" x14ac:dyDescent="0.2">
      <c r="R269" s="707"/>
      <c r="S269" s="707"/>
      <c r="T269" s="707"/>
      <c r="U269" s="707"/>
      <c r="V269" s="707"/>
      <c r="W269" s="707"/>
      <c r="X269" s="707"/>
      <c r="Y269" s="707"/>
      <c r="Z269" s="707"/>
      <c r="AA269" s="707"/>
      <c r="AB269" s="707"/>
      <c r="AC269" s="707"/>
      <c r="AD269" s="707"/>
      <c r="AE269" s="707"/>
      <c r="AF269" s="707"/>
      <c r="AG269" s="707"/>
      <c r="AH269" s="707"/>
      <c r="AI269" s="707"/>
      <c r="AJ269" s="707"/>
      <c r="AK269" s="707"/>
      <c r="AL269" s="707"/>
      <c r="AM269" s="707"/>
      <c r="AN269" s="707"/>
      <c r="AO269" s="707"/>
      <c r="AP269" s="707"/>
      <c r="AQ269" s="707"/>
      <c r="AR269" s="707"/>
      <c r="AS269" s="707"/>
      <c r="AT269" s="707"/>
      <c r="AU269" s="707"/>
      <c r="AV269" s="707"/>
      <c r="AW269" s="707"/>
      <c r="AX269" s="707"/>
      <c r="AY269" s="707"/>
      <c r="BA269" s="2493"/>
      <c r="BB269" s="295" t="s">
        <v>88</v>
      </c>
      <c r="BC269" s="1153" t="s">
        <v>35</v>
      </c>
      <c r="BD269" s="1172" t="s">
        <v>35</v>
      </c>
      <c r="BE269" s="1172" t="s">
        <v>35</v>
      </c>
      <c r="BF269" s="1172" t="s">
        <v>35</v>
      </c>
      <c r="BG269" s="1192" t="s">
        <v>35</v>
      </c>
      <c r="BH269" s="1212" t="s">
        <v>35</v>
      </c>
      <c r="BI269" s="1172" t="s">
        <v>35</v>
      </c>
      <c r="BJ269" s="1172" t="s">
        <v>35</v>
      </c>
      <c r="BK269" s="1172" t="s">
        <v>35</v>
      </c>
      <c r="BL269" s="1192" t="s">
        <v>35</v>
      </c>
      <c r="BM269" s="1212" t="s">
        <v>35</v>
      </c>
      <c r="BN269" s="1172" t="s">
        <v>35</v>
      </c>
      <c r="BO269" s="1172" t="s">
        <v>35</v>
      </c>
      <c r="BP269" s="1172" t="s">
        <v>35</v>
      </c>
      <c r="BQ269" s="1192" t="s">
        <v>35</v>
      </c>
    </row>
    <row r="270" s="135" customFormat="true" ht="15" customHeight="true" x14ac:dyDescent="0.2">
      <c r="R270" s="707"/>
      <c r="S270" s="707"/>
      <c r="T270" s="707"/>
      <c r="U270" s="707"/>
      <c r="V270" s="707"/>
      <c r="W270" s="707"/>
      <c r="X270" s="707"/>
      <c r="Y270" s="707"/>
      <c r="Z270" s="707"/>
      <c r="AA270" s="707"/>
      <c r="AB270" s="707"/>
      <c r="AC270" s="707"/>
      <c r="AD270" s="707"/>
      <c r="AE270" s="707"/>
      <c r="AF270" s="707"/>
      <c r="AG270" s="707"/>
      <c r="AH270" s="707"/>
      <c r="AI270" s="707"/>
      <c r="AJ270" s="707"/>
      <c r="AK270" s="707"/>
      <c r="AL270" s="707"/>
      <c r="AM270" s="707"/>
      <c r="AN270" s="707"/>
      <c r="AO270" s="707"/>
      <c r="AP270" s="707"/>
      <c r="AQ270" s="707"/>
      <c r="AR270" s="707"/>
      <c r="AS270" s="707"/>
      <c r="AT270" s="707"/>
      <c r="AU270" s="707"/>
      <c r="AV270" s="707"/>
      <c r="AW270" s="707"/>
      <c r="AX270" s="707"/>
      <c r="AY270" s="707"/>
      <c r="BA270" s="2493"/>
      <c r="BB270" s="295" t="s">
        <v>89</v>
      </c>
      <c r="BC270" s="1153" t="s">
        <v>35</v>
      </c>
      <c r="BD270" s="1172" t="s">
        <v>35</v>
      </c>
      <c r="BE270" s="1172" t="s">
        <v>35</v>
      </c>
      <c r="BF270" s="1172" t="s">
        <v>35</v>
      </c>
      <c r="BG270" s="1192" t="s">
        <v>35</v>
      </c>
      <c r="BH270" s="1212" t="s">
        <v>35</v>
      </c>
      <c r="BI270" s="1172" t="s">
        <v>35</v>
      </c>
      <c r="BJ270" s="1172" t="s">
        <v>35</v>
      </c>
      <c r="BK270" s="1172" t="s">
        <v>35</v>
      </c>
      <c r="BL270" s="1192" t="s">
        <v>35</v>
      </c>
      <c r="BM270" s="1212" t="s">
        <v>35</v>
      </c>
      <c r="BN270" s="1172" t="s">
        <v>35</v>
      </c>
      <c r="BO270" s="1172" t="s">
        <v>35</v>
      </c>
      <c r="BP270" s="1172" t="s">
        <v>35</v>
      </c>
      <c r="BQ270" s="1192" t="s">
        <v>35</v>
      </c>
    </row>
    <row r="271" s="135" customFormat="true" ht="15" customHeight="true" x14ac:dyDescent="0.2">
      <c r="R271" s="707"/>
      <c r="S271" s="707"/>
      <c r="T271" s="707"/>
      <c r="U271" s="707"/>
      <c r="V271" s="707"/>
      <c r="W271" s="707"/>
      <c r="X271" s="707"/>
      <c r="Y271" s="707"/>
      <c r="Z271" s="707"/>
      <c r="AA271" s="707"/>
      <c r="AB271" s="707"/>
      <c r="AC271" s="707"/>
      <c r="AD271" s="707"/>
      <c r="AE271" s="707"/>
      <c r="AF271" s="707"/>
      <c r="AG271" s="707"/>
      <c r="AH271" s="707"/>
      <c r="AI271" s="707"/>
      <c r="AJ271" s="707"/>
      <c r="AK271" s="707"/>
      <c r="AL271" s="707"/>
      <c r="AM271" s="707"/>
      <c r="AN271" s="707"/>
      <c r="AO271" s="707"/>
      <c r="AP271" s="707"/>
      <c r="AQ271" s="707"/>
      <c r="AR271" s="707"/>
      <c r="AS271" s="707"/>
      <c r="AT271" s="707"/>
      <c r="AU271" s="707"/>
      <c r="AV271" s="707"/>
      <c r="AW271" s="707"/>
      <c r="AX271" s="707"/>
      <c r="AY271" s="707"/>
      <c r="BA271" s="2493" t="s">
        <v>74</v>
      </c>
      <c r="BB271" s="295" t="s">
        <v>49</v>
      </c>
      <c r="BC271" s="1153" t="s">
        <v>35</v>
      </c>
      <c r="BD271" s="1173" t="s">
        <v>35</v>
      </c>
      <c r="BE271" s="1173" t="s">
        <v>35</v>
      </c>
      <c r="BF271" s="1173" t="s">
        <v>35</v>
      </c>
      <c r="BG271" s="1193" t="s">
        <v>35</v>
      </c>
      <c r="BH271" s="1153" t="s">
        <v>35</v>
      </c>
      <c r="BI271" s="1173" t="s">
        <v>35</v>
      </c>
      <c r="BJ271" s="1173" t="s">
        <v>35</v>
      </c>
      <c r="BK271" s="1173" t="s">
        <v>35</v>
      </c>
      <c r="BL271" s="1193" t="s">
        <v>35</v>
      </c>
      <c r="BM271" s="1153" t="s">
        <v>35</v>
      </c>
      <c r="BN271" s="1173" t="s">
        <v>35</v>
      </c>
      <c r="BO271" s="1173" t="s">
        <v>35</v>
      </c>
      <c r="BP271" s="1173" t="s">
        <v>35</v>
      </c>
      <c r="BQ271" s="1193" t="s">
        <v>35</v>
      </c>
    </row>
    <row r="272" s="135" customFormat="true" ht="15" customHeight="true" x14ac:dyDescent="0.2">
      <c r="R272" s="707"/>
      <c r="S272" s="707"/>
      <c r="T272" s="707"/>
      <c r="U272" s="707"/>
      <c r="V272" s="707"/>
      <c r="W272" s="707"/>
      <c r="X272" s="707"/>
      <c r="Y272" s="707"/>
      <c r="Z272" s="707"/>
      <c r="AA272" s="707"/>
      <c r="AB272" s="707"/>
      <c r="AC272" s="707"/>
      <c r="AD272" s="707"/>
      <c r="AE272" s="707"/>
      <c r="AF272" s="707"/>
      <c r="AG272" s="707"/>
      <c r="AH272" s="707"/>
      <c r="AI272" s="707"/>
      <c r="AJ272" s="707"/>
      <c r="AK272" s="707"/>
      <c r="AL272" s="707"/>
      <c r="AM272" s="707"/>
      <c r="AN272" s="707"/>
      <c r="AO272" s="707"/>
      <c r="AP272" s="707"/>
      <c r="AQ272" s="707"/>
      <c r="AR272" s="707"/>
      <c r="AS272" s="707"/>
      <c r="AT272" s="707"/>
      <c r="AU272" s="707"/>
      <c r="AV272" s="707"/>
      <c r="AW272" s="707"/>
      <c r="AX272" s="707"/>
      <c r="AY272" s="707"/>
      <c r="BA272" s="2493"/>
      <c r="BB272" s="295" t="s">
        <v>48</v>
      </c>
      <c r="BC272" s="1153" t="s">
        <v>35</v>
      </c>
      <c r="BD272" s="1173" t="s">
        <v>35</v>
      </c>
      <c r="BE272" s="1173" t="s">
        <v>35</v>
      </c>
      <c r="BF272" s="1173" t="s">
        <v>35</v>
      </c>
      <c r="BG272" s="1193" t="s">
        <v>35</v>
      </c>
      <c r="BH272" s="1153" t="s">
        <v>35</v>
      </c>
      <c r="BI272" s="1173" t="s">
        <v>35</v>
      </c>
      <c r="BJ272" s="1173" t="s">
        <v>35</v>
      </c>
      <c r="BK272" s="1173" t="s">
        <v>35</v>
      </c>
      <c r="BL272" s="1193" t="s">
        <v>35</v>
      </c>
      <c r="BM272" s="1153" t="s">
        <v>35</v>
      </c>
      <c r="BN272" s="1173" t="s">
        <v>35</v>
      </c>
      <c r="BO272" s="1173" t="s">
        <v>35</v>
      </c>
      <c r="BP272" s="1173" t="s">
        <v>35</v>
      </c>
      <c r="BQ272" s="1193" t="s">
        <v>35</v>
      </c>
    </row>
    <row r="273" s="135" customFormat="true" ht="15" customHeight="true" x14ac:dyDescent="0.2">
      <c r="R273" s="707"/>
      <c r="S273" s="707"/>
      <c r="T273" s="707"/>
      <c r="U273" s="707"/>
      <c r="V273" s="707"/>
      <c r="W273" s="707"/>
      <c r="X273" s="707"/>
      <c r="Y273" s="707"/>
      <c r="Z273" s="707"/>
      <c r="AA273" s="707"/>
      <c r="AB273" s="707"/>
      <c r="AC273" s="707"/>
      <c r="AD273" s="707"/>
      <c r="AE273" s="707"/>
      <c r="AF273" s="707"/>
      <c r="AG273" s="707"/>
      <c r="AH273" s="707"/>
      <c r="AI273" s="707"/>
      <c r="AJ273" s="707"/>
      <c r="AK273" s="707"/>
      <c r="AL273" s="707"/>
      <c r="AM273" s="707"/>
      <c r="AN273" s="707"/>
      <c r="AO273" s="707"/>
      <c r="AP273" s="707"/>
      <c r="AQ273" s="707"/>
      <c r="AR273" s="707"/>
      <c r="AS273" s="707"/>
      <c r="AT273" s="707"/>
      <c r="AU273" s="707"/>
      <c r="AV273" s="707"/>
      <c r="AW273" s="707"/>
      <c r="AX273" s="707"/>
      <c r="AY273" s="707"/>
      <c r="BA273" s="2493"/>
      <c r="BB273" s="295" t="s">
        <v>111</v>
      </c>
      <c r="BC273" s="1153" t="s">
        <v>35</v>
      </c>
      <c r="BD273" s="1173" t="s">
        <v>35</v>
      </c>
      <c r="BE273" s="1173" t="s">
        <v>35</v>
      </c>
      <c r="BF273" s="1173" t="s">
        <v>35</v>
      </c>
      <c r="BG273" s="1193" t="s">
        <v>35</v>
      </c>
      <c r="BH273" s="1153" t="s">
        <v>35</v>
      </c>
      <c r="BI273" s="1173" t="s">
        <v>35</v>
      </c>
      <c r="BJ273" s="1173" t="s">
        <v>35</v>
      </c>
      <c r="BK273" s="1173" t="s">
        <v>35</v>
      </c>
      <c r="BL273" s="1193" t="s">
        <v>35</v>
      </c>
      <c r="BM273" s="1153" t="s">
        <v>35</v>
      </c>
      <c r="BN273" s="1173" t="s">
        <v>35</v>
      </c>
      <c r="BO273" s="1173" t="s">
        <v>35</v>
      </c>
      <c r="BP273" s="1173" t="s">
        <v>35</v>
      </c>
      <c r="BQ273" s="1193" t="s">
        <v>35</v>
      </c>
    </row>
    <row r="274" s="135" customFormat="true" ht="15" customHeight="true" x14ac:dyDescent="0.2">
      <c r="R274" s="707"/>
      <c r="S274" s="707"/>
      <c r="T274" s="707"/>
      <c r="U274" s="707"/>
      <c r="V274" s="707"/>
      <c r="W274" s="707"/>
      <c r="X274" s="707"/>
      <c r="Y274" s="707"/>
      <c r="Z274" s="707"/>
      <c r="AA274" s="707"/>
      <c r="AB274" s="707"/>
      <c r="AC274" s="707"/>
      <c r="AD274" s="707"/>
      <c r="AE274" s="707"/>
      <c r="AF274" s="707"/>
      <c r="AG274" s="707"/>
      <c r="AH274" s="707"/>
      <c r="AI274" s="707"/>
      <c r="AJ274" s="707"/>
      <c r="AK274" s="707"/>
      <c r="AL274" s="707"/>
      <c r="AM274" s="707"/>
      <c r="AN274" s="707"/>
      <c r="AO274" s="707"/>
      <c r="AP274" s="707"/>
      <c r="AQ274" s="707"/>
      <c r="AR274" s="707"/>
      <c r="AS274" s="707"/>
      <c r="AT274" s="707"/>
      <c r="AU274" s="707"/>
      <c r="AV274" s="707"/>
      <c r="AW274" s="707"/>
      <c r="AX274" s="707"/>
      <c r="AY274" s="707"/>
      <c r="BA274" s="2493" t="s">
        <v>75</v>
      </c>
      <c r="BB274" s="295" t="s">
        <v>49</v>
      </c>
      <c r="BC274" s="1153" t="s">
        <v>35</v>
      </c>
      <c r="BD274" s="1172" t="s">
        <v>35</v>
      </c>
      <c r="BE274" s="1172" t="s">
        <v>35</v>
      </c>
      <c r="BF274" s="1172" t="s">
        <v>35</v>
      </c>
      <c r="BG274" s="1192" t="s">
        <v>35</v>
      </c>
      <c r="BH274" s="1212" t="s">
        <v>35</v>
      </c>
      <c r="BI274" s="1172" t="s">
        <v>35</v>
      </c>
      <c r="BJ274" s="1172" t="s">
        <v>35</v>
      </c>
      <c r="BK274" s="1172" t="s">
        <v>35</v>
      </c>
      <c r="BL274" s="1192" t="s">
        <v>35</v>
      </c>
      <c r="BM274" s="1212" t="s">
        <v>35</v>
      </c>
      <c r="BN274" s="1172" t="s">
        <v>35</v>
      </c>
      <c r="BO274" s="1172" t="s">
        <v>35</v>
      </c>
      <c r="BP274" s="1172" t="s">
        <v>35</v>
      </c>
      <c r="BQ274" s="1192" t="s">
        <v>35</v>
      </c>
    </row>
    <row r="275" s="135" customFormat="true" ht="15" customHeight="true" x14ac:dyDescent="0.2">
      <c r="R275" s="707"/>
      <c r="S275" s="707"/>
      <c r="T275" s="707"/>
      <c r="U275" s="707"/>
      <c r="V275" s="707"/>
      <c r="W275" s="707"/>
      <c r="X275" s="707"/>
      <c r="Y275" s="707"/>
      <c r="Z275" s="707"/>
      <c r="AA275" s="707"/>
      <c r="AB275" s="707"/>
      <c r="AC275" s="707"/>
      <c r="AD275" s="707"/>
      <c r="AE275" s="707"/>
      <c r="AF275" s="707"/>
      <c r="AG275" s="707"/>
      <c r="AH275" s="707"/>
      <c r="AI275" s="707"/>
      <c r="AJ275" s="707"/>
      <c r="AK275" s="707"/>
      <c r="AL275" s="707"/>
      <c r="AM275" s="707"/>
      <c r="AN275" s="707"/>
      <c r="AO275" s="707"/>
      <c r="AP275" s="707"/>
      <c r="AQ275" s="707"/>
      <c r="AR275" s="707"/>
      <c r="AS275" s="707"/>
      <c r="AT275" s="707"/>
      <c r="AU275" s="707"/>
      <c r="AV275" s="707"/>
      <c r="AW275" s="707"/>
      <c r="AX275" s="707"/>
      <c r="AY275" s="707"/>
      <c r="BA275" s="2493"/>
      <c r="BB275" s="295" t="s">
        <v>48</v>
      </c>
      <c r="BC275" s="1153" t="s">
        <v>35</v>
      </c>
      <c r="BD275" s="1172" t="s">
        <v>35</v>
      </c>
      <c r="BE275" s="1172" t="s">
        <v>35</v>
      </c>
      <c r="BF275" s="1172" t="s">
        <v>35</v>
      </c>
      <c r="BG275" s="1192" t="s">
        <v>35</v>
      </c>
      <c r="BH275" s="1212" t="s">
        <v>35</v>
      </c>
      <c r="BI275" s="1172" t="s">
        <v>35</v>
      </c>
      <c r="BJ275" s="1172" t="s">
        <v>35</v>
      </c>
      <c r="BK275" s="1172" t="s">
        <v>35</v>
      </c>
      <c r="BL275" s="1192" t="s">
        <v>35</v>
      </c>
      <c r="BM275" s="1212" t="s">
        <v>35</v>
      </c>
      <c r="BN275" s="1172" t="s">
        <v>35</v>
      </c>
      <c r="BO275" s="1172" t="s">
        <v>35</v>
      </c>
      <c r="BP275" s="1172" t="s">
        <v>35</v>
      </c>
      <c r="BQ275" s="1192" t="s">
        <v>35</v>
      </c>
    </row>
    <row r="276" s="135" customFormat="true" ht="15" customHeight="true" x14ac:dyDescent="0.2">
      <c r="R276" s="707"/>
      <c r="S276" s="707"/>
      <c r="T276" s="707"/>
      <c r="U276" s="707"/>
      <c r="V276" s="707"/>
      <c r="W276" s="707"/>
      <c r="X276" s="707"/>
      <c r="Y276" s="707"/>
      <c r="Z276" s="707"/>
      <c r="AA276" s="707"/>
      <c r="AB276" s="707"/>
      <c r="AC276" s="707"/>
      <c r="AD276" s="707"/>
      <c r="AE276" s="707"/>
      <c r="AF276" s="707"/>
      <c r="AG276" s="707"/>
      <c r="AH276" s="707"/>
      <c r="AI276" s="707"/>
      <c r="AJ276" s="707"/>
      <c r="AK276" s="707"/>
      <c r="AL276" s="707"/>
      <c r="AM276" s="707"/>
      <c r="AN276" s="707"/>
      <c r="AO276" s="707"/>
      <c r="AP276" s="707"/>
      <c r="AQ276" s="707"/>
      <c r="AR276" s="707"/>
      <c r="AS276" s="707"/>
      <c r="AT276" s="707"/>
      <c r="AU276" s="707"/>
      <c r="AV276" s="707"/>
      <c r="AW276" s="707"/>
      <c r="AX276" s="707"/>
      <c r="AY276" s="707"/>
      <c r="BA276" s="2493"/>
      <c r="BB276" s="295" t="s">
        <v>112</v>
      </c>
      <c r="BC276" s="1153" t="s">
        <v>35</v>
      </c>
      <c r="BD276" s="1172" t="s">
        <v>35</v>
      </c>
      <c r="BE276" s="1172" t="s">
        <v>35</v>
      </c>
      <c r="BF276" s="1172" t="s">
        <v>35</v>
      </c>
      <c r="BG276" s="1192" t="s">
        <v>35</v>
      </c>
      <c r="BH276" s="1212" t="s">
        <v>35</v>
      </c>
      <c r="BI276" s="1172" t="s">
        <v>35</v>
      </c>
      <c r="BJ276" s="1172" t="s">
        <v>35</v>
      </c>
      <c r="BK276" s="1172" t="s">
        <v>35</v>
      </c>
      <c r="BL276" s="1192" t="s">
        <v>35</v>
      </c>
      <c r="BM276" s="1212" t="s">
        <v>35</v>
      </c>
      <c r="BN276" s="1172" t="s">
        <v>35</v>
      </c>
      <c r="BO276" s="1172" t="s">
        <v>35</v>
      </c>
      <c r="BP276" s="1172" t="s">
        <v>35</v>
      </c>
      <c r="BQ276" s="1192" t="s">
        <v>35</v>
      </c>
    </row>
    <row r="277" s="135" customFormat="true" ht="15" customHeight="true" x14ac:dyDescent="0.2">
      <c r="R277" s="707"/>
      <c r="S277" s="707"/>
      <c r="T277" s="707"/>
      <c r="U277" s="707"/>
      <c r="V277" s="707"/>
      <c r="W277" s="707"/>
      <c r="X277" s="707"/>
      <c r="Y277" s="707"/>
      <c r="Z277" s="707"/>
      <c r="AA277" s="707"/>
      <c r="AB277" s="707"/>
      <c r="AC277" s="707"/>
      <c r="AD277" s="707"/>
      <c r="AE277" s="707"/>
      <c r="AF277" s="707"/>
      <c r="AG277" s="707"/>
      <c r="AH277" s="707"/>
      <c r="AI277" s="707"/>
      <c r="AJ277" s="707"/>
      <c r="AK277" s="707"/>
      <c r="AL277" s="707"/>
      <c r="AM277" s="707"/>
      <c r="AN277" s="707"/>
      <c r="AO277" s="707"/>
      <c r="AP277" s="707"/>
      <c r="AQ277" s="707"/>
      <c r="AR277" s="707"/>
      <c r="AS277" s="707"/>
      <c r="AT277" s="707"/>
      <c r="AU277" s="707"/>
      <c r="AV277" s="707"/>
      <c r="AW277" s="707"/>
      <c r="AX277" s="707"/>
      <c r="AY277" s="707"/>
      <c r="BA277" s="2493" t="s">
        <v>76</v>
      </c>
      <c r="BB277" s="295" t="s">
        <v>77</v>
      </c>
      <c r="BC277" s="1153" t="s">
        <v>35</v>
      </c>
      <c r="BD277" s="1172" t="s">
        <v>35</v>
      </c>
      <c r="BE277" s="1172" t="s">
        <v>35</v>
      </c>
      <c r="BF277" s="1172" t="s">
        <v>35</v>
      </c>
      <c r="BG277" s="1192" t="s">
        <v>35</v>
      </c>
      <c r="BH277" s="1212" t="s">
        <v>35</v>
      </c>
      <c r="BI277" s="1172" t="s">
        <v>35</v>
      </c>
      <c r="BJ277" s="1172" t="s">
        <v>35</v>
      </c>
      <c r="BK277" s="1172" t="s">
        <v>35</v>
      </c>
      <c r="BL277" s="1192" t="s">
        <v>35</v>
      </c>
      <c r="BM277" s="1212" t="s">
        <v>35</v>
      </c>
      <c r="BN277" s="1172" t="s">
        <v>35</v>
      </c>
      <c r="BO277" s="1172" t="s">
        <v>35</v>
      </c>
      <c r="BP277" s="1172" t="s">
        <v>35</v>
      </c>
      <c r="BQ277" s="1192" t="s">
        <v>35</v>
      </c>
    </row>
    <row r="278" s="135" customFormat="true" ht="15" customHeight="true" x14ac:dyDescent="0.2">
      <c r="R278" s="707"/>
      <c r="S278" s="707"/>
      <c r="T278" s="707"/>
      <c r="U278" s="707"/>
      <c r="V278" s="707"/>
      <c r="W278" s="707"/>
      <c r="X278" s="707"/>
      <c r="Y278" s="707"/>
      <c r="Z278" s="707"/>
      <c r="AA278" s="707"/>
      <c r="AB278" s="707"/>
      <c r="AC278" s="707"/>
      <c r="AD278" s="707"/>
      <c r="AE278" s="707"/>
      <c r="AF278" s="707"/>
      <c r="AG278" s="707"/>
      <c r="AH278" s="707"/>
      <c r="AI278" s="707"/>
      <c r="AJ278" s="707"/>
      <c r="AK278" s="707"/>
      <c r="AL278" s="707"/>
      <c r="AM278" s="707"/>
      <c r="AN278" s="707"/>
      <c r="AO278" s="707"/>
      <c r="AP278" s="707"/>
      <c r="AQ278" s="707"/>
      <c r="AR278" s="707"/>
      <c r="AS278" s="707"/>
      <c r="AT278" s="707"/>
      <c r="AU278" s="707"/>
      <c r="AV278" s="707"/>
      <c r="AW278" s="707"/>
      <c r="AX278" s="707"/>
      <c r="AY278" s="707"/>
      <c r="BA278" s="2493"/>
      <c r="BB278" s="295" t="s">
        <v>78</v>
      </c>
      <c r="BC278" s="1153" t="s">
        <v>35</v>
      </c>
      <c r="BD278" s="1172" t="s">
        <v>35</v>
      </c>
      <c r="BE278" s="1172" t="s">
        <v>35</v>
      </c>
      <c r="BF278" s="1172" t="s">
        <v>35</v>
      </c>
      <c r="BG278" s="1192" t="s">
        <v>35</v>
      </c>
      <c r="BH278" s="1212" t="s">
        <v>35</v>
      </c>
      <c r="BI278" s="1172" t="s">
        <v>35</v>
      </c>
      <c r="BJ278" s="1172" t="s">
        <v>35</v>
      </c>
      <c r="BK278" s="1172" t="s">
        <v>35</v>
      </c>
      <c r="BL278" s="1192" t="s">
        <v>35</v>
      </c>
      <c r="BM278" s="1212" t="s">
        <v>35</v>
      </c>
      <c r="BN278" s="1172" t="s">
        <v>35</v>
      </c>
      <c r="BO278" s="1172" t="s">
        <v>35</v>
      </c>
      <c r="BP278" s="1172" t="s">
        <v>35</v>
      </c>
      <c r="BQ278" s="1192" t="s">
        <v>35</v>
      </c>
    </row>
    <row r="279" s="135" customFormat="true" ht="15" customHeight="true" x14ac:dyDescent="0.2">
      <c r="R279" s="707"/>
      <c r="S279" s="707"/>
      <c r="T279" s="707"/>
      <c r="U279" s="707"/>
      <c r="V279" s="707"/>
      <c r="W279" s="707"/>
      <c r="X279" s="707"/>
      <c r="Y279" s="707"/>
      <c r="Z279" s="707"/>
      <c r="AA279" s="707"/>
      <c r="AB279" s="707"/>
      <c r="AC279" s="707"/>
      <c r="AD279" s="707"/>
      <c r="AE279" s="707"/>
      <c r="AF279" s="707"/>
      <c r="AG279" s="707"/>
      <c r="AH279" s="707"/>
      <c r="AI279" s="707"/>
      <c r="AJ279" s="707"/>
      <c r="AK279" s="707"/>
      <c r="AL279" s="707"/>
      <c r="AM279" s="707"/>
      <c r="AN279" s="707"/>
      <c r="AO279" s="707"/>
      <c r="AP279" s="707"/>
      <c r="AQ279" s="707"/>
      <c r="AR279" s="707"/>
      <c r="AS279" s="707"/>
      <c r="AT279" s="707"/>
      <c r="AU279" s="707"/>
      <c r="AV279" s="707"/>
      <c r="AW279" s="707"/>
      <c r="AX279" s="707"/>
      <c r="AY279" s="707"/>
      <c r="BA279" s="2493"/>
      <c r="BB279" s="295" t="s">
        <v>79</v>
      </c>
      <c r="BC279" s="1153" t="s">
        <v>35</v>
      </c>
      <c r="BD279" s="1173" t="s">
        <v>35</v>
      </c>
      <c r="BE279" s="1173" t="s">
        <v>35</v>
      </c>
      <c r="BF279" s="1173" t="s">
        <v>35</v>
      </c>
      <c r="BG279" s="1193" t="s">
        <v>35</v>
      </c>
      <c r="BH279" s="1153" t="s">
        <v>35</v>
      </c>
      <c r="BI279" s="1173" t="s">
        <v>35</v>
      </c>
      <c r="BJ279" s="1173" t="s">
        <v>35</v>
      </c>
      <c r="BK279" s="1173" t="s">
        <v>35</v>
      </c>
      <c r="BL279" s="1193" t="s">
        <v>35</v>
      </c>
      <c r="BM279" s="1153" t="s">
        <v>35</v>
      </c>
      <c r="BN279" s="1173" t="s">
        <v>35</v>
      </c>
      <c r="BO279" s="1173" t="s">
        <v>35</v>
      </c>
      <c r="BP279" s="1173" t="s">
        <v>35</v>
      </c>
      <c r="BQ279" s="1193" t="s">
        <v>35</v>
      </c>
    </row>
    <row r="280" s="439" customFormat="true" ht="15" customHeight="true" x14ac:dyDescent="0.2">
      <c r="B280" s="438"/>
      <c r="R280" s="216"/>
      <c r="S280" s="216"/>
      <c r="T280" s="216"/>
      <c r="U280" s="216"/>
      <c r="V280" s="216"/>
      <c r="W280" s="216"/>
      <c r="X280" s="216"/>
      <c r="Y280" s="216"/>
      <c r="Z280" s="216"/>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BA280" s="2493"/>
      <c r="BB280" s="295" t="s">
        <v>80</v>
      </c>
      <c r="BC280" s="1153" t="s">
        <v>35</v>
      </c>
      <c r="BD280" s="1173" t="s">
        <v>35</v>
      </c>
      <c r="BE280" s="1173" t="s">
        <v>35</v>
      </c>
      <c r="BF280" s="1173" t="s">
        <v>35</v>
      </c>
      <c r="BG280" s="1193" t="s">
        <v>35</v>
      </c>
      <c r="BH280" s="1153" t="s">
        <v>35</v>
      </c>
      <c r="BI280" s="1173" t="s">
        <v>35</v>
      </c>
      <c r="BJ280" s="1173" t="s">
        <v>35</v>
      </c>
      <c r="BK280" s="1173" t="s">
        <v>35</v>
      </c>
      <c r="BL280" s="1193" t="s">
        <v>35</v>
      </c>
      <c r="BM280" s="1153" t="s">
        <v>35</v>
      </c>
      <c r="BN280" s="1173" t="s">
        <v>35</v>
      </c>
      <c r="BO280" s="1173" t="s">
        <v>35</v>
      </c>
      <c r="BP280" s="1173" t="s">
        <v>35</v>
      </c>
      <c r="BQ280" s="1193" t="s">
        <v>35</v>
      </c>
    </row>
    <row r="281" s="439" customFormat="true" ht="15" customHeight="true" x14ac:dyDescent="0.2">
      <c r="B281" s="438"/>
      <c r="R281" s="216"/>
      <c r="S281" s="216"/>
      <c r="T281" s="216"/>
      <c r="U281" s="216"/>
      <c r="V281" s="216"/>
      <c r="W281" s="216"/>
      <c r="X281" s="216"/>
      <c r="Y281" s="216"/>
      <c r="Z281" s="216"/>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BA281" s="2493"/>
      <c r="BB281" s="295" t="s">
        <v>81</v>
      </c>
      <c r="BC281" s="1153" t="s">
        <v>35</v>
      </c>
      <c r="BD281" s="1173" t="s">
        <v>35</v>
      </c>
      <c r="BE281" s="1173" t="s">
        <v>35</v>
      </c>
      <c r="BF281" s="1173" t="s">
        <v>35</v>
      </c>
      <c r="BG281" s="1193" t="s">
        <v>35</v>
      </c>
      <c r="BH281" s="1153" t="s">
        <v>35</v>
      </c>
      <c r="BI281" s="1173" t="s">
        <v>35</v>
      </c>
      <c r="BJ281" s="1173" t="s">
        <v>35</v>
      </c>
      <c r="BK281" s="1173" t="s">
        <v>35</v>
      </c>
      <c r="BL281" s="1193" t="s">
        <v>35</v>
      </c>
      <c r="BM281" s="1153" t="s">
        <v>35</v>
      </c>
      <c r="BN281" s="1173" t="s">
        <v>35</v>
      </c>
      <c r="BO281" s="1173" t="s">
        <v>35</v>
      </c>
      <c r="BP281" s="1173" t="s">
        <v>35</v>
      </c>
      <c r="BQ281" s="1193" t="s">
        <v>35</v>
      </c>
    </row>
    <row r="282" s="439" customFormat="true" ht="15" customHeight="true" x14ac:dyDescent="0.2">
      <c r="B282" s="438"/>
      <c r="R282" s="216"/>
      <c r="S282" s="216"/>
      <c r="T282" s="216"/>
      <c r="U282" s="216"/>
      <c r="V282" s="216"/>
      <c r="W282" s="216"/>
      <c r="X282" s="216"/>
      <c r="Y282" s="216"/>
      <c r="Z282" s="216"/>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BA282" s="2493"/>
      <c r="BB282" s="295" t="s">
        <v>82</v>
      </c>
      <c r="BC282" s="1153" t="s">
        <v>35</v>
      </c>
      <c r="BD282" s="1173" t="s">
        <v>35</v>
      </c>
      <c r="BE282" s="1173" t="s">
        <v>35</v>
      </c>
      <c r="BF282" s="1173" t="s">
        <v>35</v>
      </c>
      <c r="BG282" s="1193" t="s">
        <v>35</v>
      </c>
      <c r="BH282" s="1153" t="s">
        <v>35</v>
      </c>
      <c r="BI282" s="1173" t="s">
        <v>35</v>
      </c>
      <c r="BJ282" s="1173" t="s">
        <v>35</v>
      </c>
      <c r="BK282" s="1173" t="s">
        <v>35</v>
      </c>
      <c r="BL282" s="1193" t="s">
        <v>35</v>
      </c>
      <c r="BM282" s="1153" t="s">
        <v>35</v>
      </c>
      <c r="BN282" s="1173" t="s">
        <v>35</v>
      </c>
      <c r="BO282" s="1173" t="s">
        <v>35</v>
      </c>
      <c r="BP282" s="1173" t="s">
        <v>35</v>
      </c>
      <c r="BQ282" s="1193" t="s">
        <v>35</v>
      </c>
    </row>
    <row r="283" s="439" customFormat="true" ht="15" customHeight="true" x14ac:dyDescent="0.2">
      <c r="B283" s="438"/>
      <c r="R283" s="216"/>
      <c r="S283" s="216"/>
      <c r="T283" s="216"/>
      <c r="U283" s="216"/>
      <c r="V283" s="216"/>
      <c r="W283" s="216"/>
      <c r="X283" s="216"/>
      <c r="Y283" s="216"/>
      <c r="Z283" s="216"/>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BA283" s="2493"/>
      <c r="BB283" s="295" t="s">
        <v>83</v>
      </c>
      <c r="BC283" s="1153" t="s">
        <v>35</v>
      </c>
      <c r="BD283" s="1173" t="s">
        <v>35</v>
      </c>
      <c r="BE283" s="1173" t="s">
        <v>35</v>
      </c>
      <c r="BF283" s="1173" t="s">
        <v>35</v>
      </c>
      <c r="BG283" s="1193" t="s">
        <v>35</v>
      </c>
      <c r="BH283" s="1153" t="s">
        <v>35</v>
      </c>
      <c r="BI283" s="1173" t="s">
        <v>35</v>
      </c>
      <c r="BJ283" s="1173" t="s">
        <v>35</v>
      </c>
      <c r="BK283" s="1173" t="s">
        <v>35</v>
      </c>
      <c r="BL283" s="1193" t="s">
        <v>35</v>
      </c>
      <c r="BM283" s="1153" t="s">
        <v>35</v>
      </c>
      <c r="BN283" s="1173" t="s">
        <v>35</v>
      </c>
      <c r="BO283" s="1173" t="s">
        <v>35</v>
      </c>
      <c r="BP283" s="1173" t="s">
        <v>35</v>
      </c>
      <c r="BQ283" s="1193" t="s">
        <v>35</v>
      </c>
    </row>
    <row r="284" s="439" customFormat="true" ht="15" customHeight="true" x14ac:dyDescent="0.2">
      <c r="B284" s="438"/>
      <c r="R284" s="216"/>
      <c r="S284" s="216"/>
      <c r="T284" s="216"/>
      <c r="U284" s="216"/>
      <c r="V284" s="216"/>
      <c r="W284" s="216"/>
      <c r="X284" s="216"/>
      <c r="Y284" s="216"/>
      <c r="Z284" s="216"/>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BA284" s="2494"/>
      <c r="BB284" s="296" t="s">
        <v>112</v>
      </c>
      <c r="BC284" s="1154" t="s">
        <v>35</v>
      </c>
      <c r="BD284" s="1174" t="s">
        <v>35</v>
      </c>
      <c r="BE284" s="1174" t="s">
        <v>35</v>
      </c>
      <c r="BF284" s="1174" t="s">
        <v>35</v>
      </c>
      <c r="BG284" s="1194" t="s">
        <v>35</v>
      </c>
      <c r="BH284" s="1213" t="s">
        <v>35</v>
      </c>
      <c r="BI284" s="1174" t="s">
        <v>35</v>
      </c>
      <c r="BJ284" s="1174" t="s">
        <v>35</v>
      </c>
      <c r="BK284" s="1174" t="s">
        <v>35</v>
      </c>
      <c r="BL284" s="1194" t="s">
        <v>35</v>
      </c>
      <c r="BM284" s="1213" t="s">
        <v>35</v>
      </c>
      <c r="BN284" s="1174" t="s">
        <v>35</v>
      </c>
      <c r="BO284" s="1174" t="s">
        <v>35</v>
      </c>
      <c r="BP284" s="1174" t="s">
        <v>35</v>
      </c>
      <c r="BQ284" s="1194" t="s">
        <v>35</v>
      </c>
    </row>
    <row r="285" s="439" customFormat="true" ht="15" customHeight="true" x14ac:dyDescent="0.2">
      <c r="B285" s="438"/>
      <c r="R285" s="216"/>
      <c r="S285" s="216"/>
      <c r="T285" s="216"/>
      <c r="U285" s="216"/>
      <c r="V285" s="216"/>
      <c r="W285" s="216"/>
      <c r="X285" s="216"/>
      <c r="Y285" s="216"/>
      <c r="Z285" s="216"/>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BA285" s="132"/>
      <c r="BB285" s="130"/>
      <c r="BC285" s="130"/>
      <c r="BD285" s="130"/>
      <c r="BE285" s="130"/>
      <c r="BF285" s="130"/>
      <c r="BG285" s="130"/>
      <c r="BH285" s="130"/>
      <c r="BI285" s="130"/>
      <c r="BJ285" s="130"/>
      <c r="BK285" s="130"/>
      <c r="BL285" s="130"/>
      <c r="BM285" s="130"/>
      <c r="BN285" s="130"/>
      <c r="BO285" s="130"/>
      <c r="BP285" s="130"/>
      <c r="BQ285" s="130"/>
    </row>
    <row r="286" s="439" customFormat="true" ht="15" customHeight="true" x14ac:dyDescent="0.2">
      <c r="B286" s="438"/>
      <c r="R286" s="216"/>
      <c r="S286" s="216"/>
      <c r="T286" s="216"/>
      <c r="U286" s="216"/>
      <c r="V286" s="216"/>
      <c r="W286" s="216"/>
      <c r="X286" s="216"/>
      <c r="Y286" s="216"/>
      <c r="Z286" s="216"/>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BA286" s="132"/>
      <c r="BB286" s="130"/>
      <c r="BC286" s="130"/>
      <c r="BD286" s="130"/>
      <c r="BE286" s="130"/>
      <c r="BF286" s="130"/>
      <c r="BG286" s="130"/>
      <c r="BH286" s="130"/>
      <c r="BI286" s="130"/>
      <c r="BJ286" s="130"/>
      <c r="BK286" s="130"/>
      <c r="BL286" s="130"/>
      <c r="BM286" s="130"/>
      <c r="BN286" s="130"/>
      <c r="BO286" s="130"/>
      <c r="BP286" s="130"/>
      <c r="BQ286" s="130"/>
    </row>
    <row r="287" s="439" customFormat="true" ht="15" customHeight="true" x14ac:dyDescent="0.2">
      <c r="B287" s="438"/>
      <c r="R287" s="216"/>
      <c r="S287" s="216"/>
      <c r="T287" s="216"/>
      <c r="U287" s="216"/>
      <c r="V287" s="216"/>
      <c r="W287" s="216"/>
      <c r="X287" s="216"/>
      <c r="Y287" s="216"/>
      <c r="Z287" s="216"/>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BA287" s="132"/>
      <c r="BB287" s="130"/>
      <c r="BC287" s="130"/>
      <c r="BD287" s="130"/>
      <c r="BE287" s="130"/>
      <c r="BF287" s="130"/>
      <c r="BG287" s="130"/>
      <c r="BH287" s="130"/>
      <c r="BI287" s="130"/>
      <c r="BJ287" s="130"/>
      <c r="BK287" s="130"/>
      <c r="BL287" s="130"/>
      <c r="BM287" s="130"/>
      <c r="BN287" s="130"/>
      <c r="BO287" s="130"/>
      <c r="BP287" s="130"/>
      <c r="BQ287" s="130"/>
    </row>
    <row r="288" s="439" customFormat="true" ht="15" customHeight="true" x14ac:dyDescent="0.2">
      <c r="B288" s="438"/>
      <c r="R288" s="216"/>
      <c r="S288" s="216"/>
      <c r="T288" s="216"/>
      <c r="U288" s="216"/>
      <c r="V288" s="216"/>
      <c r="W288" s="216"/>
      <c r="X288" s="216"/>
      <c r="Y288" s="216"/>
      <c r="Z288" s="216"/>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BA288" s="132"/>
      <c r="BB288" s="130"/>
      <c r="BC288" s="130"/>
      <c r="BD288" s="130"/>
      <c r="BE288" s="130"/>
      <c r="BF288" s="130"/>
      <c r="BG288" s="130"/>
      <c r="BH288" s="130"/>
      <c r="BI288" s="130"/>
      <c r="BJ288" s="130"/>
      <c r="BK288" s="130"/>
      <c r="BL288" s="130"/>
      <c r="BM288" s="130"/>
      <c r="BN288" s="130"/>
      <c r="BO288" s="130"/>
      <c r="BP288" s="130"/>
      <c r="BQ288" s="130"/>
    </row>
    <row r="289" s="439" customFormat="true" ht="15" customHeight="true" x14ac:dyDescent="0.2">
      <c r="A289" s="409"/>
      <c r="B289" s="410"/>
      <c r="C289" s="411"/>
      <c r="R289" s="216"/>
      <c r="S289" s="216"/>
      <c r="T289" s="216"/>
      <c r="U289" s="216"/>
      <c r="V289" s="216"/>
      <c r="W289" s="216"/>
      <c r="X289" s="216"/>
      <c r="Y289" s="216"/>
      <c r="Z289" s="216"/>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BA289" s="132"/>
      <c r="BB289" s="130"/>
      <c r="BC289" s="130"/>
      <c r="BD289" s="130"/>
      <c r="BE289" s="130"/>
      <c r="BF289" s="130"/>
      <c r="BG289" s="130"/>
      <c r="BH289" s="130"/>
      <c r="BI289" s="130"/>
      <c r="BJ289" s="130"/>
      <c r="BK289" s="130"/>
      <c r="BL289" s="130"/>
      <c r="BM289" s="130"/>
      <c r="BN289" s="130"/>
      <c r="BO289" s="130"/>
      <c r="BP289" s="130"/>
      <c r="BQ289" s="130"/>
    </row>
    <row r="290" s="439" customFormat="true" ht="15" customHeight="true" x14ac:dyDescent="0.2">
      <c r="A290" s="718"/>
      <c r="B290" s="719"/>
      <c r="C290" s="720"/>
      <c r="R290" s="216"/>
      <c r="S290" s="216"/>
      <c r="T290" s="216"/>
      <c r="U290" s="216"/>
      <c r="V290" s="216"/>
      <c r="W290" s="216"/>
      <c r="X290" s="216"/>
      <c r="Y290" s="216"/>
      <c r="Z290" s="216"/>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BA290" s="132"/>
      <c r="BB290" s="130"/>
      <c r="BC290" s="130"/>
      <c r="BD290" s="130"/>
      <c r="BE290" s="130"/>
      <c r="BF290" s="130"/>
      <c r="BG290" s="130"/>
      <c r="BH290" s="130"/>
      <c r="BI290" s="130"/>
      <c r="BJ290" s="130"/>
      <c r="BK290" s="130"/>
      <c r="BL290" s="130"/>
      <c r="BM290" s="130"/>
      <c r="BN290" s="130"/>
      <c r="BO290" s="130"/>
      <c r="BP290" s="130"/>
      <c r="BQ290" s="130"/>
    </row>
    <row r="291" s="439" customFormat="true" ht="15" customHeight="true" x14ac:dyDescent="0.2">
      <c r="A291" s="721"/>
      <c r="B291" s="722"/>
      <c r="C291" s="723"/>
      <c r="R291" s="216"/>
      <c r="S291" s="216"/>
      <c r="T291" s="216"/>
      <c r="U291" s="216"/>
      <c r="V291" s="216"/>
      <c r="W291" s="216"/>
      <c r="X291" s="216"/>
      <c r="Y291" s="216"/>
      <c r="Z291" s="216"/>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BA291" s="132"/>
      <c r="BB291" s="130"/>
      <c r="BC291" s="130"/>
      <c r="BD291" s="130"/>
      <c r="BE291" s="130"/>
      <c r="BF291" s="130"/>
      <c r="BG291" s="130"/>
      <c r="BH291" s="130"/>
      <c r="BI291" s="130"/>
      <c r="BJ291" s="130"/>
      <c r="BK291" s="130"/>
      <c r="BL291" s="130"/>
      <c r="BM291" s="130"/>
      <c r="BN291" s="130"/>
      <c r="BO291" s="130"/>
      <c r="BP291" s="130"/>
      <c r="BQ291" s="130"/>
    </row>
    <row r="292" s="439" customFormat="true" ht="15" customHeight="true" x14ac:dyDescent="0.2">
      <c r="A292" s="724"/>
      <c r="B292" s="725"/>
      <c r="C292" s="726"/>
      <c r="R292" s="216"/>
      <c r="S292" s="216"/>
      <c r="T292" s="216"/>
      <c r="U292" s="216"/>
      <c r="V292" s="216"/>
      <c r="W292" s="216"/>
      <c r="X292" s="216"/>
      <c r="Y292" s="216"/>
      <c r="Z292" s="216"/>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BA292" s="132"/>
      <c r="BB292" s="130"/>
      <c r="BC292" s="130"/>
      <c r="BD292" s="130"/>
      <c r="BE292" s="130"/>
      <c r="BF292" s="130"/>
      <c r="BG292" s="130"/>
      <c r="BH292" s="130"/>
      <c r="BI292" s="130"/>
      <c r="BJ292" s="130"/>
      <c r="BK292" s="130"/>
      <c r="BL292" s="130"/>
      <c r="BM292" s="130"/>
      <c r="BN292" s="130"/>
      <c r="BO292" s="130"/>
      <c r="BP292" s="130"/>
      <c r="BQ292" s="130"/>
    </row>
    <row r="293" s="439" customFormat="true" ht="15" customHeight="true" x14ac:dyDescent="0.2">
      <c r="A293" s="727"/>
      <c r="B293" s="728"/>
      <c r="C293" s="729"/>
      <c r="R293" s="216"/>
      <c r="S293" s="216"/>
      <c r="T293" s="216"/>
      <c r="U293" s="216"/>
      <c r="V293" s="216"/>
      <c r="W293" s="216"/>
      <c r="X293" s="216"/>
      <c r="Y293" s="216"/>
      <c r="Z293" s="216"/>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BA293" s="132"/>
      <c r="BB293" s="130"/>
      <c r="BC293" s="130"/>
      <c r="BD293" s="130"/>
      <c r="BE293" s="130"/>
      <c r="BF293" s="130"/>
      <c r="BG293" s="130"/>
      <c r="BH293" s="130"/>
      <c r="BI293" s="130"/>
      <c r="BJ293" s="130"/>
      <c r="BK293" s="130"/>
      <c r="BL293" s="130"/>
      <c r="BM293" s="130"/>
      <c r="BN293" s="130"/>
      <c r="BO293" s="130"/>
      <c r="BP293" s="130"/>
      <c r="BQ293" s="130"/>
    </row>
    <row r="294" s="439" customFormat="true" ht="15" customHeight="true" x14ac:dyDescent="0.2">
      <c r="A294" s="730"/>
      <c r="B294" s="731"/>
      <c r="C294" s="732"/>
      <c r="R294" s="216"/>
      <c r="S294" s="216"/>
      <c r="T294" s="216"/>
      <c r="U294" s="216"/>
      <c r="V294" s="216"/>
      <c r="W294" s="216"/>
      <c r="X294" s="216"/>
      <c r="Y294" s="216"/>
      <c r="Z294" s="216"/>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BA294" s="132"/>
      <c r="BB294" s="130"/>
      <c r="BC294" s="130"/>
      <c r="BD294" s="130"/>
      <c r="BE294" s="130"/>
      <c r="BF294" s="130"/>
      <c r="BG294" s="130"/>
      <c r="BH294" s="130"/>
      <c r="BI294" s="130"/>
      <c r="BJ294" s="130"/>
      <c r="BK294" s="130"/>
      <c r="BL294" s="130"/>
      <c r="BM294" s="130"/>
      <c r="BN294" s="130"/>
      <c r="BO294" s="130"/>
      <c r="BP294" s="130"/>
      <c r="BQ294" s="130"/>
    </row>
    <row r="295" s="439" customFormat="true" ht="15" customHeight="true" x14ac:dyDescent="0.2">
      <c r="A295" s="730"/>
      <c r="B295" s="731"/>
      <c r="C295" s="732"/>
      <c r="R295" s="216"/>
      <c r="S295" s="216"/>
      <c r="T295" s="216"/>
      <c r="U295" s="216"/>
      <c r="V295" s="216"/>
      <c r="W295" s="216"/>
      <c r="X295" s="216"/>
      <c r="Y295" s="216"/>
      <c r="Z295" s="216"/>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BA295" s="132"/>
      <c r="BB295" s="130"/>
      <c r="BC295" s="130"/>
      <c r="BD295" s="130"/>
      <c r="BE295" s="130"/>
      <c r="BF295" s="130"/>
      <c r="BG295" s="130"/>
      <c r="BH295" s="130"/>
      <c r="BI295" s="130"/>
      <c r="BJ295" s="130"/>
      <c r="BK295" s="130"/>
      <c r="BL295" s="130"/>
      <c r="BM295" s="130"/>
      <c r="BN295" s="130"/>
      <c r="BO295" s="130"/>
      <c r="BP295" s="130"/>
      <c r="BQ295" s="130"/>
    </row>
    <row r="296" s="439" customFormat="true" ht="15" customHeight="true" x14ac:dyDescent="0.2">
      <c r="A296" s="730"/>
      <c r="B296" s="733"/>
      <c r="C296" s="732"/>
      <c r="R296" s="216"/>
      <c r="S296" s="216"/>
      <c r="T296" s="216"/>
      <c r="U296" s="216"/>
      <c r="V296" s="216"/>
      <c r="W296" s="216"/>
      <c r="X296" s="216"/>
      <c r="Y296" s="216"/>
      <c r="Z296" s="216"/>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BA296" s="132"/>
      <c r="BB296" s="130"/>
      <c r="BC296" s="130"/>
      <c r="BD296" s="130"/>
      <c r="BE296" s="130"/>
      <c r="BF296" s="130"/>
      <c r="BG296" s="130"/>
      <c r="BH296" s="130"/>
      <c r="BI296" s="130"/>
      <c r="BJ296" s="130"/>
      <c r="BK296" s="130"/>
      <c r="BL296" s="130"/>
      <c r="BM296" s="130"/>
      <c r="BN296" s="130"/>
      <c r="BO296" s="130"/>
      <c r="BP296" s="130"/>
      <c r="BQ296" s="130"/>
    </row>
    <row r="297" s="439" customFormat="true" ht="15" customHeight="true" x14ac:dyDescent="0.2">
      <c r="A297" s="734"/>
      <c r="B297" s="735"/>
      <c r="C297" s="736"/>
      <c r="R297" s="216"/>
      <c r="S297" s="216"/>
      <c r="T297" s="216"/>
      <c r="U297" s="216"/>
      <c r="V297" s="216"/>
      <c r="W297" s="216"/>
      <c r="X297" s="216"/>
      <c r="Y297" s="216"/>
      <c r="Z297" s="216"/>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BA297" s="132"/>
      <c r="BB297" s="130"/>
      <c r="BC297" s="130"/>
      <c r="BD297" s="130"/>
      <c r="BE297" s="130"/>
      <c r="BF297" s="130"/>
      <c r="BG297" s="130"/>
      <c r="BH297" s="130"/>
      <c r="BI297" s="130"/>
      <c r="BJ297" s="130"/>
      <c r="BK297" s="130"/>
      <c r="BL297" s="130"/>
      <c r="BM297" s="130"/>
      <c r="BN297" s="130"/>
      <c r="BO297" s="130"/>
      <c r="BP297" s="130"/>
      <c r="BQ297" s="130"/>
    </row>
    <row r="298" s="439" customFormat="true" ht="15" customHeight="true" x14ac:dyDescent="0.2">
      <c r="B298" s="438"/>
      <c r="R298" s="216"/>
      <c r="S298" s="216"/>
      <c r="T298" s="216"/>
      <c r="U298" s="216"/>
      <c r="V298" s="216"/>
      <c r="W298" s="216"/>
      <c r="X298" s="216"/>
      <c r="Y298" s="216"/>
      <c r="Z298" s="216"/>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BA298" s="132"/>
      <c r="BB298" s="130"/>
      <c r="BC298" s="130"/>
      <c r="BD298" s="130"/>
      <c r="BE298" s="130"/>
      <c r="BF298" s="130"/>
      <c r="BG298" s="130"/>
      <c r="BH298" s="130"/>
      <c r="BI298" s="130"/>
      <c r="BJ298" s="130"/>
      <c r="BK298" s="130"/>
      <c r="BL298" s="130"/>
      <c r="BM298" s="130"/>
      <c r="BN298" s="130"/>
      <c r="BO298" s="130"/>
      <c r="BP298" s="130"/>
      <c r="BQ298" s="130"/>
    </row>
    <row r="299" s="439" customFormat="true" ht="15" customHeight="true" x14ac:dyDescent="0.2">
      <c r="A299" s="412"/>
      <c r="B299" s="413"/>
      <c r="C299" s="414"/>
      <c r="D299" s="415"/>
      <c r="R299" s="216"/>
      <c r="S299" s="216"/>
      <c r="T299" s="216"/>
      <c r="U299" s="216"/>
      <c r="V299" s="216"/>
      <c r="W299" s="216"/>
      <c r="X299" s="216"/>
      <c r="Y299" s="216"/>
      <c r="Z299" s="216"/>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BA299" s="132"/>
      <c r="BB299" s="130"/>
      <c r="BC299" s="130"/>
      <c r="BD299" s="130"/>
      <c r="BE299" s="130"/>
      <c r="BF299" s="130"/>
      <c r="BG299" s="130"/>
      <c r="BH299" s="130"/>
      <c r="BI299" s="130"/>
      <c r="BJ299" s="130"/>
      <c r="BK299" s="130"/>
      <c r="BL299" s="130"/>
      <c r="BM299" s="130"/>
      <c r="BN299" s="130"/>
      <c r="BO299" s="130"/>
      <c r="BP299" s="130"/>
      <c r="BQ299" s="130"/>
    </row>
    <row r="300" s="439" customFormat="true" ht="15" customHeight="true" x14ac:dyDescent="0.2">
      <c r="A300" s="737"/>
      <c r="B300" s="738"/>
      <c r="C300" s="739"/>
      <c r="D300" s="740"/>
      <c r="R300" s="216"/>
      <c r="S300" s="216"/>
      <c r="T300" s="216"/>
      <c r="U300" s="216"/>
      <c r="V300" s="216"/>
      <c r="W300" s="216"/>
      <c r="X300" s="216"/>
      <c r="Y300" s="216"/>
      <c r="Z300" s="216"/>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BA300" s="132"/>
      <c r="BB300" s="130"/>
      <c r="BC300" s="130"/>
      <c r="BD300" s="130"/>
      <c r="BE300" s="130"/>
      <c r="BF300" s="130"/>
      <c r="BG300" s="130"/>
      <c r="BH300" s="130"/>
      <c r="BI300" s="130"/>
      <c r="BJ300" s="130"/>
      <c r="BK300" s="130"/>
      <c r="BL300" s="130"/>
      <c r="BM300" s="130"/>
      <c r="BN300" s="130"/>
      <c r="BO300" s="130"/>
      <c r="BP300" s="130"/>
      <c r="BQ300" s="130"/>
    </row>
    <row r="301" s="439" customFormat="true" ht="15" customHeight="true" x14ac:dyDescent="0.2">
      <c r="A301" s="741"/>
      <c r="B301" s="742"/>
      <c r="C301" s="743"/>
      <c r="D301" s="744"/>
      <c r="R301" s="216"/>
      <c r="S301" s="216"/>
      <c r="T301" s="216"/>
      <c r="U301" s="216"/>
      <c r="V301" s="216"/>
      <c r="W301" s="216"/>
      <c r="X301" s="216"/>
      <c r="Y301" s="216"/>
      <c r="Z301" s="216"/>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BA301" s="132"/>
      <c r="BB301" s="130"/>
      <c r="BC301" s="130"/>
      <c r="BD301" s="130"/>
      <c r="BE301" s="130"/>
      <c r="BF301" s="130"/>
      <c r="BG301" s="130"/>
      <c r="BH301" s="130"/>
      <c r="BI301" s="130"/>
      <c r="BJ301" s="130"/>
      <c r="BK301" s="130"/>
      <c r="BL301" s="130"/>
      <c r="BM301" s="130"/>
      <c r="BN301" s="130"/>
      <c r="BO301" s="130"/>
      <c r="BP301" s="130"/>
      <c r="BQ301" s="130"/>
    </row>
    <row r="302" s="439" customFormat="true" ht="15" customHeight="true" x14ac:dyDescent="0.2">
      <c r="A302" s="745"/>
      <c r="B302" s="746"/>
      <c r="C302" s="747"/>
      <c r="D302" s="748"/>
      <c r="R302" s="216"/>
      <c r="S302" s="216"/>
      <c r="T302" s="216"/>
      <c r="U302" s="216"/>
      <c r="V302" s="216"/>
      <c r="W302" s="216"/>
      <c r="X302" s="216"/>
      <c r="Y302" s="216"/>
      <c r="Z302" s="216"/>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BA302" s="132"/>
      <c r="BB302" s="130"/>
      <c r="BC302" s="130"/>
      <c r="BD302" s="130"/>
      <c r="BE302" s="130"/>
      <c r="BF302" s="130"/>
      <c r="BG302" s="130"/>
      <c r="BH302" s="130"/>
      <c r="BI302" s="130"/>
      <c r="BJ302" s="130"/>
      <c r="BK302" s="130"/>
      <c r="BL302" s="130"/>
      <c r="BM302" s="130"/>
      <c r="BN302" s="130"/>
      <c r="BO302" s="130"/>
      <c r="BP302" s="130"/>
      <c r="BQ302" s="130"/>
    </row>
    <row r="303" s="439" customFormat="true" ht="15" customHeight="true" x14ac:dyDescent="0.2">
      <c r="A303" s="749"/>
      <c r="B303" s="750"/>
      <c r="C303" s="751"/>
      <c r="D303" s="752"/>
      <c r="R303" s="216"/>
      <c r="S303" s="216"/>
      <c r="T303" s="216"/>
      <c r="U303" s="216"/>
      <c r="V303" s="216"/>
      <c r="W303" s="216"/>
      <c r="X303" s="216"/>
      <c r="Y303" s="216"/>
      <c r="Z303" s="216"/>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BA303" s="132"/>
      <c r="BB303" s="130"/>
      <c r="BC303" s="130"/>
      <c r="BD303" s="130"/>
      <c r="BE303" s="130"/>
      <c r="BF303" s="130"/>
      <c r="BG303" s="130"/>
      <c r="BH303" s="130"/>
      <c r="BI303" s="130"/>
      <c r="BJ303" s="130"/>
      <c r="BK303" s="130"/>
      <c r="BL303" s="130"/>
      <c r="BM303" s="130"/>
      <c r="BN303" s="130"/>
      <c r="BO303" s="130"/>
      <c r="BP303" s="130"/>
      <c r="BQ303" s="130"/>
    </row>
    <row r="304" s="439" customFormat="true" ht="15" customHeight="true" x14ac:dyDescent="0.2">
      <c r="A304" s="753"/>
      <c r="B304" s="754"/>
      <c r="C304" s="755"/>
      <c r="D304" s="756"/>
      <c r="R304" s="216"/>
      <c r="S304" s="216"/>
      <c r="T304" s="216"/>
      <c r="U304" s="216"/>
      <c r="V304" s="216"/>
      <c r="W304" s="216"/>
      <c r="X304" s="216"/>
      <c r="Y304" s="216"/>
      <c r="Z304" s="216"/>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BA304" s="132"/>
      <c r="BB304" s="130"/>
      <c r="BC304" s="130"/>
      <c r="BD304" s="130"/>
      <c r="BE304" s="130"/>
      <c r="BF304" s="130"/>
      <c r="BG304" s="130"/>
      <c r="BH304" s="130"/>
      <c r="BI304" s="130"/>
      <c r="BJ304" s="130"/>
      <c r="BK304" s="130"/>
      <c r="BL304" s="130"/>
      <c r="BM304" s="130"/>
      <c r="BN304" s="130"/>
      <c r="BO304" s="130"/>
      <c r="BP304" s="130"/>
      <c r="BQ304" s="130"/>
    </row>
    <row r="305" s="439" customFormat="true" ht="15" customHeight="true" x14ac:dyDescent="0.2">
      <c r="A305" s="757"/>
      <c r="B305" s="758"/>
      <c r="C305" s="759"/>
      <c r="D305" s="760"/>
      <c r="R305" s="216"/>
      <c r="S305" s="216"/>
      <c r="T305" s="216"/>
      <c r="U305" s="216"/>
      <c r="V305" s="216"/>
      <c r="W305" s="216"/>
      <c r="X305" s="216"/>
      <c r="Y305" s="216"/>
      <c r="Z305" s="216"/>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BA305" s="132"/>
      <c r="BB305" s="130"/>
      <c r="BC305" s="130"/>
      <c r="BD305" s="130"/>
      <c r="BE305" s="130"/>
      <c r="BF305" s="130"/>
      <c r="BG305" s="130"/>
      <c r="BH305" s="130"/>
      <c r="BI305" s="130"/>
      <c r="BJ305" s="130"/>
      <c r="BK305" s="130"/>
      <c r="BL305" s="130"/>
      <c r="BM305" s="130"/>
      <c r="BN305" s="130"/>
      <c r="BO305" s="130"/>
      <c r="BP305" s="130"/>
      <c r="BQ305" s="130"/>
    </row>
    <row r="306" s="439" customFormat="true" ht="15" customHeight="true" x14ac:dyDescent="0.2">
      <c r="B306" s="438"/>
      <c r="R306" s="216"/>
      <c r="S306" s="216"/>
      <c r="T306" s="216"/>
      <c r="U306" s="216"/>
      <c r="V306" s="216"/>
      <c r="W306" s="216"/>
      <c r="X306" s="216"/>
      <c r="Y306" s="216"/>
      <c r="Z306" s="216"/>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BA306" s="132"/>
      <c r="BB306" s="130"/>
      <c r="BC306" s="130"/>
      <c r="BD306" s="130"/>
      <c r="BE306" s="130"/>
      <c r="BF306" s="130"/>
      <c r="BG306" s="130"/>
      <c r="BH306" s="130"/>
      <c r="BI306" s="130"/>
      <c r="BJ306" s="130"/>
      <c r="BK306" s="130"/>
      <c r="BL306" s="130"/>
      <c r="BM306" s="130"/>
      <c r="BN306" s="130"/>
      <c r="BO306" s="130"/>
      <c r="BP306" s="130"/>
      <c r="BQ306" s="130"/>
    </row>
    <row r="307" s="439" customFormat="true" ht="15" customHeight="true" x14ac:dyDescent="0.2">
      <c r="B307" s="438"/>
      <c r="R307" s="216"/>
      <c r="S307" s="216"/>
      <c r="T307" s="216"/>
      <c r="U307" s="216"/>
      <c r="V307" s="216"/>
      <c r="W307" s="216"/>
      <c r="X307" s="216"/>
      <c r="Y307" s="216"/>
      <c r="Z307" s="216"/>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BA307" s="132"/>
      <c r="BB307" s="130"/>
      <c r="BC307" s="130"/>
      <c r="BD307" s="130"/>
      <c r="BE307" s="130"/>
      <c r="BF307" s="130"/>
      <c r="BG307" s="130"/>
      <c r="BH307" s="130"/>
      <c r="BI307" s="130"/>
      <c r="BJ307" s="130"/>
      <c r="BK307" s="130"/>
      <c r="BL307" s="130"/>
      <c r="BM307" s="130"/>
      <c r="BN307" s="130"/>
      <c r="BO307" s="130"/>
      <c r="BP307" s="130"/>
      <c r="BQ307" s="130"/>
    </row>
    <row r="308" s="439" customFormat="true" ht="15" customHeight="true" x14ac:dyDescent="0.2">
      <c r="B308" s="438"/>
      <c r="R308" s="216"/>
      <c r="S308" s="216"/>
      <c r="T308" s="216"/>
      <c r="U308" s="216"/>
      <c r="V308" s="216"/>
      <c r="W308" s="216"/>
      <c r="X308" s="216"/>
      <c r="Y308" s="216"/>
      <c r="Z308" s="216"/>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BA308" s="132"/>
      <c r="BB308" s="130"/>
      <c r="BC308" s="130"/>
      <c r="BD308" s="130"/>
      <c r="BE308" s="130"/>
      <c r="BF308" s="130"/>
      <c r="BG308" s="130"/>
      <c r="BH308" s="130"/>
      <c r="BI308" s="130"/>
      <c r="BJ308" s="130"/>
      <c r="BK308" s="130"/>
      <c r="BL308" s="130"/>
      <c r="BM308" s="130"/>
      <c r="BN308" s="130"/>
      <c r="BO308" s="130"/>
      <c r="BP308" s="130"/>
      <c r="BQ308" s="130"/>
    </row>
    <row r="309" s="439" customFormat="true" ht="15" customHeight="true" x14ac:dyDescent="0.2">
      <c r="B309" s="438"/>
      <c r="R309" s="216"/>
      <c r="S309" s="216"/>
      <c r="T309" s="216"/>
      <c r="U309" s="216"/>
      <c r="V309" s="216"/>
      <c r="W309" s="216"/>
      <c r="X309" s="216"/>
      <c r="Y309" s="216"/>
      <c r="Z309" s="216"/>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BA309" s="132"/>
      <c r="BB309" s="130"/>
      <c r="BC309" s="130"/>
      <c r="BD309" s="130"/>
      <c r="BE309" s="130"/>
      <c r="BF309" s="130"/>
      <c r="BG309" s="130"/>
      <c r="BH309" s="130"/>
      <c r="BI309" s="130"/>
      <c r="BJ309" s="130"/>
      <c r="BK309" s="130"/>
      <c r="BL309" s="130"/>
      <c r="BM309" s="130"/>
      <c r="BN309" s="130"/>
      <c r="BO309" s="130"/>
      <c r="BP309" s="130"/>
      <c r="BQ309" s="130"/>
    </row>
    <row r="310" s="439" customFormat="true" ht="15" customHeight="true" x14ac:dyDescent="0.2">
      <c r="B310" s="438"/>
      <c r="R310" s="216"/>
      <c r="S310" s="216"/>
      <c r="T310" s="216"/>
      <c r="U310" s="216"/>
      <c r="V310" s="216"/>
      <c r="W310" s="216"/>
      <c r="X310" s="216"/>
      <c r="Y310" s="216"/>
      <c r="Z310" s="216"/>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BA310" s="132"/>
      <c r="BB310" s="130"/>
      <c r="BC310" s="130"/>
      <c r="BD310" s="130"/>
      <c r="BE310" s="130"/>
      <c r="BF310" s="130"/>
      <c r="BG310" s="130"/>
      <c r="BH310" s="130"/>
      <c r="BI310" s="130"/>
      <c r="BJ310" s="130"/>
      <c r="BK310" s="130"/>
      <c r="BL310" s="130"/>
      <c r="BM310" s="130"/>
      <c r="BN310" s="130"/>
      <c r="BO310" s="130"/>
      <c r="BP310" s="130"/>
      <c r="BQ310" s="130"/>
    </row>
    <row r="311" s="439" customFormat="true" ht="15" customHeight="true" x14ac:dyDescent="0.2">
      <c r="B311" s="438"/>
      <c r="R311" s="216"/>
      <c r="S311" s="216"/>
      <c r="T311" s="216"/>
      <c r="U311" s="216"/>
      <c r="V311" s="216"/>
      <c r="W311" s="216"/>
      <c r="X311" s="216"/>
      <c r="Y311" s="216"/>
      <c r="Z311" s="216"/>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BA311" s="132"/>
      <c r="BB311" s="130"/>
      <c r="BC311" s="130"/>
      <c r="BD311" s="130"/>
      <c r="BE311" s="130"/>
      <c r="BF311" s="130"/>
      <c r="BG311" s="130"/>
      <c r="BH311" s="130"/>
      <c r="BI311" s="130"/>
      <c r="BJ311" s="130"/>
      <c r="BK311" s="130"/>
      <c r="BL311" s="130"/>
      <c r="BM311" s="130"/>
      <c r="BN311" s="130"/>
      <c r="BO311" s="130"/>
      <c r="BP311" s="130"/>
      <c r="BQ311" s="130"/>
    </row>
    <row r="312" s="439" customFormat="true" ht="15" customHeight="true" x14ac:dyDescent="0.2">
      <c r="B312" s="438"/>
      <c r="R312" s="216"/>
      <c r="S312" s="216"/>
      <c r="T312" s="216"/>
      <c r="U312" s="216"/>
      <c r="V312" s="216"/>
      <c r="W312" s="216"/>
      <c r="X312" s="216"/>
      <c r="Y312" s="216"/>
      <c r="Z312" s="216"/>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BA312" s="132"/>
      <c r="BB312" s="130"/>
      <c r="BC312" s="130"/>
      <c r="BD312" s="130"/>
      <c r="BE312" s="130"/>
      <c r="BF312" s="130"/>
      <c r="BG312" s="130"/>
      <c r="BH312" s="130"/>
      <c r="BI312" s="130"/>
      <c r="BJ312" s="130"/>
      <c r="BK312" s="130"/>
      <c r="BL312" s="130"/>
      <c r="BM312" s="130"/>
      <c r="BN312" s="130"/>
      <c r="BO312" s="130"/>
      <c r="BP312" s="130"/>
      <c r="BQ312" s="130"/>
    </row>
    <row r="313" s="439" customFormat="true" ht="15" customHeight="true" x14ac:dyDescent="0.2">
      <c r="B313" s="438"/>
      <c r="R313" s="216"/>
      <c r="S313" s="216"/>
      <c r="T313" s="216"/>
      <c r="U313" s="216"/>
      <c r="V313" s="216"/>
      <c r="W313" s="216"/>
      <c r="X313" s="216"/>
      <c r="Y313" s="216"/>
      <c r="Z313" s="216"/>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BA313" s="132"/>
      <c r="BB313" s="130"/>
      <c r="BC313" s="130"/>
      <c r="BD313" s="130"/>
      <c r="BE313" s="130"/>
      <c r="BF313" s="130"/>
      <c r="BG313" s="130"/>
      <c r="BH313" s="130"/>
      <c r="BI313" s="130"/>
      <c r="BJ313" s="130"/>
      <c r="BK313" s="130"/>
      <c r="BL313" s="130"/>
      <c r="BM313" s="130"/>
      <c r="BN313" s="130"/>
      <c r="BO313" s="130"/>
      <c r="BP313" s="130"/>
      <c r="BQ313" s="130"/>
    </row>
    <row r="314" s="439" customFormat="true" ht="15" customHeight="true" x14ac:dyDescent="0.2">
      <c r="B314" s="438"/>
      <c r="R314" s="216"/>
      <c r="S314" s="216"/>
      <c r="T314" s="216"/>
      <c r="U314" s="216"/>
      <c r="V314" s="216"/>
      <c r="W314" s="216"/>
      <c r="X314" s="216"/>
      <c r="Y314" s="216"/>
      <c r="Z314" s="216"/>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BA314" s="132"/>
      <c r="BB314" s="130"/>
      <c r="BC314" s="130"/>
      <c r="BD314" s="130"/>
      <c r="BE314" s="130"/>
      <c r="BF314" s="130"/>
      <c r="BG314" s="130"/>
      <c r="BH314" s="130"/>
      <c r="BI314" s="130"/>
      <c r="BJ314" s="130"/>
      <c r="BK314" s="130"/>
      <c r="BL314" s="130"/>
      <c r="BM314" s="130"/>
      <c r="BN314" s="130"/>
      <c r="BO314" s="130"/>
      <c r="BP314" s="130"/>
      <c r="BQ314" s="130"/>
    </row>
    <row r="315" s="439" customFormat="true" ht="15" customHeight="true" x14ac:dyDescent="0.2">
      <c r="B315" s="438"/>
      <c r="R315" s="216"/>
      <c r="S315" s="216"/>
      <c r="T315" s="216"/>
      <c r="U315" s="216"/>
      <c r="V315" s="216"/>
      <c r="W315" s="216"/>
      <c r="X315" s="216"/>
      <c r="Y315" s="216"/>
      <c r="Z315" s="216"/>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BA315" s="132"/>
      <c r="BB315" s="130"/>
      <c r="BC315" s="130"/>
      <c r="BD315" s="130"/>
      <c r="BE315" s="130"/>
      <c r="BF315" s="130"/>
      <c r="BG315" s="130"/>
      <c r="BH315" s="130"/>
      <c r="BI315" s="130"/>
      <c r="BJ315" s="130"/>
      <c r="BK315" s="130"/>
      <c r="BL315" s="130"/>
      <c r="BM315" s="130"/>
      <c r="BN315" s="130"/>
      <c r="BO315" s="130"/>
      <c r="BP315" s="130"/>
      <c r="BQ315" s="130"/>
    </row>
    <row r="316" s="439" customFormat="true" ht="15" customHeight="true" x14ac:dyDescent="0.2">
      <c r="B316" s="438"/>
      <c r="R316" s="216"/>
      <c r="S316" s="216"/>
      <c r="T316" s="216"/>
      <c r="U316" s="216"/>
      <c r="V316" s="216"/>
      <c r="W316" s="216"/>
      <c r="X316" s="216"/>
      <c r="Y316" s="216"/>
      <c r="Z316" s="216"/>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BA316" s="132"/>
      <c r="BB316" s="130"/>
      <c r="BC316" s="130"/>
      <c r="BD316" s="130"/>
      <c r="BE316" s="130"/>
      <c r="BF316" s="130"/>
      <c r="BG316" s="130"/>
      <c r="BH316" s="130"/>
      <c r="BI316" s="130"/>
      <c r="BJ316" s="130"/>
      <c r="BK316" s="130"/>
      <c r="BL316" s="130"/>
      <c r="BM316" s="130"/>
      <c r="BN316" s="130"/>
      <c r="BO316" s="130"/>
      <c r="BP316" s="130"/>
      <c r="BQ316" s="130"/>
    </row>
    <row r="317" s="439" customFormat="true" ht="15" customHeight="true" x14ac:dyDescent="0.2">
      <c r="B317" s="438"/>
      <c r="R317" s="216"/>
      <c r="S317" s="216"/>
      <c r="T317" s="216"/>
      <c r="U317" s="216"/>
      <c r="V317" s="216"/>
      <c r="W317" s="216"/>
      <c r="X317" s="216"/>
      <c r="Y317" s="216"/>
      <c r="Z317" s="216"/>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BA317" s="132"/>
      <c r="BB317" s="130"/>
      <c r="BC317" s="130"/>
      <c r="BD317" s="130"/>
      <c r="BE317" s="130"/>
      <c r="BF317" s="130"/>
      <c r="BG317" s="130"/>
      <c r="BH317" s="130"/>
      <c r="BI317" s="130"/>
      <c r="BJ317" s="130"/>
      <c r="BK317" s="130"/>
      <c r="BL317" s="130"/>
      <c r="BM317" s="130"/>
      <c r="BN317" s="130"/>
      <c r="BO317" s="130"/>
      <c r="BP317" s="130"/>
      <c r="BQ317" s="130"/>
    </row>
    <row r="318" s="439" customFormat="true" ht="15" customHeight="true" x14ac:dyDescent="0.2">
      <c r="B318" s="438"/>
      <c r="R318" s="216"/>
      <c r="S318" s="216"/>
      <c r="T318" s="216"/>
      <c r="U318" s="216"/>
      <c r="V318" s="216"/>
      <c r="W318" s="216"/>
      <c r="X318" s="216"/>
      <c r="Y318" s="216"/>
      <c r="Z318" s="216"/>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BA318" s="132"/>
      <c r="BB318" s="130"/>
      <c r="BC318" s="130"/>
      <c r="BD318" s="130"/>
      <c r="BE318" s="130"/>
      <c r="BF318" s="130"/>
      <c r="BG318" s="130"/>
      <c r="BH318" s="130"/>
      <c r="BI318" s="130"/>
      <c r="BJ318" s="130"/>
      <c r="BK318" s="130"/>
      <c r="BL318" s="130"/>
      <c r="BM318" s="130"/>
      <c r="BN318" s="130"/>
      <c r="BO318" s="130"/>
      <c r="BP318" s="130"/>
      <c r="BQ318" s="130"/>
    </row>
    <row r="319" s="439" customFormat="true" ht="15" customHeight="true" x14ac:dyDescent="0.2">
      <c r="B319" s="438"/>
      <c r="R319" s="216"/>
      <c r="S319" s="216"/>
      <c r="T319" s="216"/>
      <c r="U319" s="216"/>
      <c r="V319" s="216"/>
      <c r="W319" s="216"/>
      <c r="X319" s="216"/>
      <c r="Y319" s="216"/>
      <c r="Z319" s="216"/>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BA319" s="132"/>
      <c r="BB319" s="130"/>
      <c r="BC319" s="130"/>
      <c r="BD319" s="130"/>
      <c r="BE319" s="130"/>
      <c r="BF319" s="130"/>
      <c r="BG319" s="130"/>
      <c r="BH319" s="130"/>
      <c r="BI319" s="130"/>
      <c r="BJ319" s="130"/>
      <c r="BK319" s="130"/>
      <c r="BL319" s="130"/>
      <c r="BM319" s="130"/>
      <c r="BN319" s="130"/>
      <c r="BO319" s="130"/>
      <c r="BP319" s="130"/>
      <c r="BQ319" s="130"/>
    </row>
    <row r="320" s="439" customFormat="true" ht="15" customHeight="true" x14ac:dyDescent="0.2">
      <c r="B320" s="438"/>
      <c r="R320" s="216"/>
      <c r="S320" s="216"/>
      <c r="T320" s="216"/>
      <c r="U320" s="216"/>
      <c r="V320" s="216"/>
      <c r="W320" s="216"/>
      <c r="X320" s="216"/>
      <c r="Y320" s="216"/>
      <c r="Z320" s="216"/>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BA320" s="132"/>
      <c r="BB320" s="130"/>
      <c r="BC320" s="130"/>
      <c r="BD320" s="130"/>
      <c r="BE320" s="130"/>
      <c r="BF320" s="130"/>
      <c r="BG320" s="130"/>
      <c r="BH320" s="130"/>
      <c r="BI320" s="130"/>
      <c r="BJ320" s="130"/>
      <c r="BK320" s="130"/>
      <c r="BL320" s="130"/>
      <c r="BM320" s="130"/>
      <c r="BN320" s="130"/>
      <c r="BO320" s="130"/>
      <c r="BP320" s="130"/>
      <c r="BQ320" s="130"/>
    </row>
    <row r="321" s="439" customFormat="true" ht="15" customHeight="true" x14ac:dyDescent="0.2">
      <c r="B321" s="438"/>
      <c r="R321" s="216"/>
      <c r="S321" s="216"/>
      <c r="T321" s="216"/>
      <c r="U321" s="216"/>
      <c r="V321" s="216"/>
      <c r="W321" s="216"/>
      <c r="X321" s="216"/>
      <c r="Y321" s="216"/>
      <c r="Z321" s="216"/>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BA321" s="132"/>
      <c r="BB321" s="130"/>
      <c r="BC321" s="130"/>
      <c r="BD321" s="130"/>
      <c r="BE321" s="130"/>
      <c r="BF321" s="130"/>
      <c r="BG321" s="130"/>
      <c r="BH321" s="130"/>
      <c r="BI321" s="130"/>
      <c r="BJ321" s="130"/>
      <c r="BK321" s="130"/>
      <c r="BL321" s="130"/>
      <c r="BM321" s="130"/>
      <c r="BN321" s="130"/>
      <c r="BO321" s="130"/>
      <c r="BP321" s="130"/>
      <c r="BQ321" s="130"/>
    </row>
    <row r="322" s="439" customFormat="true" ht="15" customHeight="true" x14ac:dyDescent="0.2">
      <c r="B322" s="438"/>
      <c r="R322" s="216"/>
      <c r="S322" s="216"/>
      <c r="T322" s="216"/>
      <c r="U322" s="216"/>
      <c r="V322" s="216"/>
      <c r="W322" s="216"/>
      <c r="X322" s="216"/>
      <c r="Y322" s="216"/>
      <c r="Z322" s="216"/>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BA322" s="132"/>
      <c r="BB322" s="130"/>
      <c r="BC322" s="130"/>
      <c r="BD322" s="130"/>
      <c r="BE322" s="130"/>
      <c r="BF322" s="130"/>
      <c r="BG322" s="130"/>
      <c r="BH322" s="130"/>
      <c r="BI322" s="130"/>
      <c r="BJ322" s="130"/>
      <c r="BK322" s="130"/>
      <c r="BL322" s="130"/>
      <c r="BM322" s="130"/>
      <c r="BN322" s="130"/>
      <c r="BO322" s="130"/>
      <c r="BP322" s="130"/>
      <c r="BQ322" s="130"/>
    </row>
    <row r="323" s="439" customFormat="true" ht="15" customHeight="true" x14ac:dyDescent="0.2">
      <c r="B323" s="438"/>
      <c r="R323" s="216"/>
      <c r="S323" s="216"/>
      <c r="T323" s="216"/>
      <c r="U323" s="216"/>
      <c r="V323" s="216"/>
      <c r="W323" s="216"/>
      <c r="X323" s="216"/>
      <c r="Y323" s="216"/>
      <c r="Z323" s="216"/>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BA323" s="132"/>
      <c r="BB323" s="130"/>
      <c r="BC323" s="130"/>
      <c r="BD323" s="130"/>
      <c r="BE323" s="130"/>
      <c r="BF323" s="130"/>
      <c r="BG323" s="130"/>
      <c r="BH323" s="130"/>
      <c r="BI323" s="130"/>
      <c r="BJ323" s="130"/>
      <c r="BK323" s="130"/>
      <c r="BL323" s="130"/>
      <c r="BM323" s="130"/>
      <c r="BN323" s="130"/>
      <c r="BO323" s="130"/>
      <c r="BP323" s="130"/>
      <c r="BQ323" s="130"/>
    </row>
    <row r="324" s="439" customFormat="true" ht="15" customHeight="true" x14ac:dyDescent="0.2">
      <c r="B324" s="438"/>
      <c r="R324" s="216"/>
      <c r="S324" s="216"/>
      <c r="T324" s="216"/>
      <c r="U324" s="216"/>
      <c r="V324" s="216"/>
      <c r="W324" s="216"/>
      <c r="X324" s="216"/>
      <c r="Y324" s="216"/>
      <c r="Z324" s="216"/>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BA324" s="132"/>
      <c r="BB324" s="130"/>
      <c r="BC324" s="130"/>
      <c r="BD324" s="130"/>
      <c r="BE324" s="130"/>
      <c r="BF324" s="130"/>
      <c r="BG324" s="130"/>
      <c r="BH324" s="130"/>
      <c r="BI324" s="130"/>
      <c r="BJ324" s="130"/>
      <c r="BK324" s="130"/>
      <c r="BL324" s="130"/>
      <c r="BM324" s="130"/>
      <c r="BN324" s="130"/>
      <c r="BO324" s="130"/>
      <c r="BP324" s="130"/>
      <c r="BQ324" s="130"/>
    </row>
    <row r="325" s="439" customFormat="true" ht="15" customHeight="true" x14ac:dyDescent="0.2">
      <c r="B325" s="438"/>
      <c r="R325" s="216"/>
      <c r="S325" s="216"/>
      <c r="T325" s="216"/>
      <c r="U325" s="216"/>
      <c r="V325" s="216"/>
      <c r="W325" s="216"/>
      <c r="X325" s="216"/>
      <c r="Y325" s="216"/>
      <c r="Z325" s="216"/>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BA325" s="132"/>
      <c r="BB325" s="130"/>
      <c r="BC325" s="130"/>
      <c r="BD325" s="130"/>
      <c r="BE325" s="130"/>
      <c r="BF325" s="130"/>
      <c r="BG325" s="130"/>
      <c r="BH325" s="130"/>
      <c r="BI325" s="130"/>
      <c r="BJ325" s="130"/>
      <c r="BK325" s="130"/>
      <c r="BL325" s="130"/>
      <c r="BM325" s="130"/>
      <c r="BN325" s="130"/>
      <c r="BO325" s="130"/>
      <c r="BP325" s="130"/>
      <c r="BQ325" s="130"/>
    </row>
    <row r="326" s="439" customFormat="true" ht="15" customHeight="true" x14ac:dyDescent="0.2">
      <c r="B326" s="438"/>
      <c r="R326" s="216"/>
      <c r="S326" s="216"/>
      <c r="T326" s="216"/>
      <c r="U326" s="216"/>
      <c r="V326" s="216"/>
      <c r="W326" s="216"/>
      <c r="X326" s="216"/>
      <c r="Y326" s="216"/>
      <c r="Z326" s="216"/>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BA326" s="132"/>
      <c r="BB326" s="130"/>
      <c r="BC326" s="130"/>
      <c r="BD326" s="130"/>
      <c r="BE326" s="130"/>
      <c r="BF326" s="130"/>
      <c r="BG326" s="130"/>
      <c r="BH326" s="130"/>
      <c r="BI326" s="130"/>
      <c r="BJ326" s="130"/>
      <c r="BK326" s="130"/>
      <c r="BL326" s="130"/>
      <c r="BM326" s="130"/>
      <c r="BN326" s="130"/>
      <c r="BO326" s="130"/>
      <c r="BP326" s="130"/>
      <c r="BQ326" s="130"/>
    </row>
    <row r="327" s="439" customFormat="true" ht="15" customHeight="true" x14ac:dyDescent="0.2">
      <c r="B327" s="438"/>
      <c r="R327" s="216"/>
      <c r="S327" s="216"/>
      <c r="T327" s="216"/>
      <c r="U327" s="216"/>
      <c r="V327" s="216"/>
      <c r="W327" s="216"/>
      <c r="X327" s="216"/>
      <c r="Y327" s="216"/>
      <c r="Z327" s="216"/>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BA327" s="132"/>
      <c r="BB327" s="130"/>
      <c r="BC327" s="130"/>
      <c r="BD327" s="130"/>
      <c r="BE327" s="130"/>
      <c r="BF327" s="130"/>
      <c r="BG327" s="130"/>
      <c r="BH327" s="130"/>
      <c r="BI327" s="130"/>
      <c r="BJ327" s="130"/>
      <c r="BK327" s="130"/>
      <c r="BL327" s="130"/>
      <c r="BM327" s="130"/>
      <c r="BN327" s="130"/>
      <c r="BO327" s="130"/>
      <c r="BP327" s="130"/>
      <c r="BQ327" s="130"/>
    </row>
    <row r="328" s="439" customFormat="true" ht="15" customHeight="true" x14ac:dyDescent="0.2">
      <c r="B328" s="438"/>
      <c r="R328" s="216"/>
      <c r="S328" s="216"/>
      <c r="T328" s="216"/>
      <c r="U328" s="216"/>
      <c r="V328" s="216"/>
      <c r="W328" s="216"/>
      <c r="X328" s="216"/>
      <c r="Y328" s="216"/>
      <c r="Z328" s="216"/>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BA328" s="132"/>
      <c r="BB328" s="130"/>
      <c r="BC328" s="130"/>
      <c r="BD328" s="130"/>
      <c r="BE328" s="130"/>
      <c r="BF328" s="130"/>
      <c r="BG328" s="130"/>
      <c r="BH328" s="130"/>
      <c r="BI328" s="130"/>
      <c r="BJ328" s="130"/>
      <c r="BK328" s="130"/>
      <c r="BL328" s="130"/>
      <c r="BM328" s="130"/>
      <c r="BN328" s="130"/>
      <c r="BO328" s="130"/>
      <c r="BP328" s="130"/>
      <c r="BQ328" s="130"/>
    </row>
    <row r="329" s="439" customFormat="true" ht="250.15" customHeight="true" x14ac:dyDescent="0.2">
      <c r="B329" s="438"/>
      <c r="R329" s="216"/>
      <c r="S329" s="216"/>
      <c r="T329" s="216"/>
      <c r="U329" s="216"/>
      <c r="V329" s="216"/>
      <c r="W329" s="216"/>
      <c r="X329" s="216"/>
      <c r="Y329" s="216"/>
      <c r="Z329" s="216"/>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BA329" s="132"/>
      <c r="BB329" s="130"/>
      <c r="BC329" s="130"/>
      <c r="BD329" s="130"/>
      <c r="BE329" s="130"/>
      <c r="BF329" s="130"/>
      <c r="BG329" s="130"/>
      <c r="BH329" s="130"/>
      <c r="BI329" s="130"/>
      <c r="BJ329" s="130"/>
      <c r="BK329" s="130"/>
      <c r="BL329" s="130"/>
      <c r="BM329" s="130"/>
      <c r="BN329" s="130"/>
      <c r="BO329" s="130"/>
      <c r="BP329" s="130"/>
      <c r="BQ329" s="130"/>
    </row>
    <row r="330" s="218" customFormat="true" ht="19.15" customHeight="true" x14ac:dyDescent="0.2">
      <c r="B330" s="398"/>
      <c r="R330" s="211"/>
      <c r="S330" s="211"/>
      <c r="T330" s="211"/>
      <c r="U330" s="211"/>
      <c r="V330" s="211"/>
      <c r="W330" s="211"/>
      <c r="X330" s="211"/>
      <c r="Y330" s="211"/>
      <c r="Z330" s="211"/>
      <c r="AA330" s="211"/>
      <c r="AB330" s="211"/>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BA330" s="135"/>
      <c r="BB330" s="135"/>
      <c r="BC330" s="392"/>
      <c r="BD330" s="392"/>
      <c r="BE330" s="392"/>
      <c r="BF330" s="392"/>
      <c r="BG330" s="392"/>
      <c r="BH330" s="392"/>
      <c r="BI330" s="392"/>
      <c r="BJ330" s="392"/>
      <c r="BK330" s="392"/>
      <c r="BL330" s="392"/>
      <c r="BM330" s="392"/>
      <c r="BN330" s="392"/>
      <c r="BO330" s="392"/>
      <c r="BP330" s="392"/>
      <c r="BQ330" s="392"/>
    </row>
    <row r="331" s="218" customFormat="true" ht="15" customHeight="true" x14ac:dyDescent="0.2">
      <c r="B331" s="398"/>
      <c r="R331" s="211"/>
      <c r="S331" s="211"/>
      <c r="T331" s="211"/>
      <c r="U331" s="211"/>
      <c r="V331" s="211"/>
      <c r="W331" s="211"/>
      <c r="X331" s="211"/>
      <c r="Y331" s="211"/>
      <c r="Z331" s="211"/>
      <c r="AA331" s="211"/>
      <c r="AB331" s="211"/>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BA331" s="135"/>
      <c r="BB331" s="135"/>
      <c r="BC331" s="392"/>
      <c r="BD331" s="392"/>
      <c r="BE331" s="392"/>
      <c r="BF331" s="392"/>
      <c r="BG331" s="392"/>
      <c r="BH331" s="392"/>
      <c r="BI331" s="392"/>
      <c r="BJ331" s="392"/>
      <c r="BK331" s="392"/>
      <c r="BL331" s="392"/>
      <c r="BM331" s="392"/>
      <c r="BN331" s="392"/>
      <c r="BO331" s="392"/>
      <c r="BP331" s="392"/>
      <c r="BQ331" s="392"/>
    </row>
    <row r="332" s="218" customFormat="true" ht="15" customHeight="true" x14ac:dyDescent="0.2">
      <c r="B332" s="398"/>
      <c r="R332" s="211"/>
      <c r="S332" s="211"/>
      <c r="T332" s="211"/>
      <c r="U332" s="211"/>
      <c r="V332" s="211"/>
      <c r="W332" s="211"/>
      <c r="X332" s="211"/>
      <c r="Y332" s="211"/>
      <c r="Z332" s="211"/>
      <c r="AA332" s="211"/>
      <c r="AB332" s="211"/>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BA332" s="135"/>
      <c r="BB332" s="135"/>
      <c r="BC332" s="392"/>
      <c r="BD332" s="392"/>
      <c r="BE332" s="392"/>
      <c r="BF332" s="392"/>
      <c r="BG332" s="392"/>
      <c r="BH332" s="392"/>
      <c r="BI332" s="392"/>
      <c r="BJ332" s="392"/>
      <c r="BK332" s="392"/>
      <c r="BL332" s="392"/>
      <c r="BM332" s="392"/>
      <c r="BN332" s="392"/>
      <c r="BO332" s="392"/>
      <c r="BP332" s="392"/>
      <c r="BQ332" s="392"/>
    </row>
    <row r="333" s="218" customFormat="true" ht="15" customHeight="true" x14ac:dyDescent="0.2">
      <c r="B333" s="398"/>
      <c r="R333" s="211"/>
      <c r="S333" s="211"/>
      <c r="T333" s="211"/>
      <c r="U333" s="211"/>
      <c r="V333" s="211"/>
      <c r="W333" s="211"/>
      <c r="X333" s="211"/>
      <c r="Y333" s="211"/>
      <c r="Z333" s="211"/>
      <c r="AA333" s="211"/>
      <c r="AB333" s="211"/>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BA333" s="135"/>
      <c r="BB333" s="135"/>
      <c r="BC333" s="392"/>
      <c r="BD333" s="392"/>
      <c r="BE333" s="392"/>
      <c r="BF333" s="392"/>
      <c r="BG333" s="392"/>
      <c r="BH333" s="392"/>
      <c r="BI333" s="392"/>
      <c r="BJ333" s="392"/>
      <c r="BK333" s="392"/>
      <c r="BL333" s="392"/>
      <c r="BM333" s="392"/>
      <c r="BN333" s="392"/>
      <c r="BO333" s="392"/>
      <c r="BP333" s="392"/>
      <c r="BQ333" s="392"/>
    </row>
    <row r="334" s="218" customFormat="true" ht="15" customHeight="true" x14ac:dyDescent="0.2">
      <c r="B334" s="398"/>
      <c r="R334" s="211"/>
      <c r="S334" s="211"/>
      <c r="T334" s="211"/>
      <c r="U334" s="211"/>
      <c r="V334" s="211"/>
      <c r="W334" s="211"/>
      <c r="X334" s="211"/>
      <c r="Y334" s="211"/>
      <c r="Z334" s="211"/>
      <c r="AA334" s="211"/>
      <c r="AB334" s="211"/>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BA334" s="135"/>
      <c r="BB334" s="135"/>
      <c r="BC334" s="392"/>
      <c r="BD334" s="392"/>
      <c r="BE334" s="392"/>
      <c r="BF334" s="392"/>
      <c r="BG334" s="392"/>
      <c r="BH334" s="392"/>
      <c r="BI334" s="392"/>
      <c r="BJ334" s="392"/>
      <c r="BK334" s="392"/>
      <c r="BL334" s="392"/>
      <c r="BM334" s="392"/>
      <c r="BN334" s="392"/>
      <c r="BO334" s="392"/>
      <c r="BP334" s="392"/>
      <c r="BQ334" s="392"/>
    </row>
    <row r="335" s="218" customFormat="true" ht="15" customHeight="true" x14ac:dyDescent="0.2">
      <c r="B335" s="398"/>
      <c r="R335" s="211"/>
      <c r="S335" s="211"/>
      <c r="T335" s="211"/>
      <c r="U335" s="211"/>
      <c r="V335" s="211"/>
      <c r="W335" s="211"/>
      <c r="X335" s="211"/>
      <c r="Y335" s="211"/>
      <c r="Z335" s="211"/>
      <c r="AA335" s="211"/>
      <c r="AB335" s="211"/>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BA335" s="135"/>
      <c r="BB335" s="135"/>
      <c r="BC335" s="392"/>
      <c r="BD335" s="392"/>
      <c r="BE335" s="392"/>
      <c r="BF335" s="392"/>
      <c r="BG335" s="392"/>
      <c r="BH335" s="392"/>
      <c r="BI335" s="392"/>
      <c r="BJ335" s="392"/>
      <c r="BK335" s="392"/>
      <c r="BL335" s="392"/>
      <c r="BM335" s="392"/>
      <c r="BN335" s="392"/>
      <c r="BO335" s="392"/>
      <c r="BP335" s="392"/>
      <c r="BQ335" s="392"/>
    </row>
    <row r="336" s="218" customFormat="true" ht="15" customHeight="true" x14ac:dyDescent="0.2">
      <c r="B336" s="398"/>
      <c r="R336" s="211"/>
      <c r="S336" s="211"/>
      <c r="T336" s="211"/>
      <c r="U336" s="211"/>
      <c r="V336" s="211"/>
      <c r="W336" s="211"/>
      <c r="X336" s="211"/>
      <c r="Y336" s="211"/>
      <c r="Z336" s="211"/>
      <c r="AA336" s="211"/>
      <c r="AB336" s="211"/>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BA336" s="135"/>
      <c r="BB336" s="135"/>
      <c r="BC336" s="392"/>
      <c r="BD336" s="392"/>
      <c r="BE336" s="392"/>
      <c r="BF336" s="392"/>
      <c r="BG336" s="392"/>
      <c r="BH336" s="392"/>
      <c r="BI336" s="392"/>
      <c r="BJ336" s="392"/>
      <c r="BK336" s="392"/>
      <c r="BL336" s="392"/>
      <c r="BM336" s="392"/>
      <c r="BN336" s="392"/>
      <c r="BO336" s="392"/>
      <c r="BP336" s="392"/>
      <c r="BQ336" s="392"/>
    </row>
    <row r="337" s="218" customFormat="true" ht="18" customHeight="true" x14ac:dyDescent="0.2">
      <c r="B337" s="398"/>
      <c r="R337" s="211"/>
      <c r="S337" s="211"/>
      <c r="T337" s="211"/>
      <c r="U337" s="211"/>
      <c r="V337" s="211"/>
      <c r="W337" s="211"/>
      <c r="X337" s="211"/>
      <c r="Y337" s="211"/>
      <c r="Z337" s="211"/>
      <c r="AA337" s="211"/>
      <c r="AB337" s="211"/>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BA337" s="135"/>
      <c r="BB337" s="135"/>
      <c r="BC337" s="392"/>
      <c r="BD337" s="392"/>
      <c r="BE337" s="392"/>
      <c r="BF337" s="392"/>
      <c r="BG337" s="392"/>
      <c r="BH337" s="392"/>
      <c r="BI337" s="392"/>
      <c r="BJ337" s="392"/>
      <c r="BK337" s="392"/>
      <c r="BL337" s="392"/>
      <c r="BM337" s="392"/>
      <c r="BN337" s="392"/>
      <c r="BO337" s="392"/>
      <c r="BP337" s="392"/>
      <c r="BQ337" s="392"/>
    </row>
    <row r="338" s="218" customFormat="true" ht="18" customHeight="true" x14ac:dyDescent="0.2">
      <c r="B338" s="398"/>
      <c r="R338" s="211"/>
      <c r="S338" s="211"/>
      <c r="T338" s="211"/>
      <c r="U338" s="211"/>
      <c r="V338" s="211"/>
      <c r="W338" s="211"/>
      <c r="X338" s="211"/>
      <c r="Y338" s="211"/>
      <c r="Z338" s="211"/>
      <c r="AA338" s="211"/>
      <c r="AB338" s="211"/>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BA338" s="135"/>
      <c r="BB338" s="135"/>
      <c r="BC338" s="392"/>
      <c r="BD338" s="392"/>
      <c r="BE338" s="392"/>
      <c r="BF338" s="392"/>
      <c r="BG338" s="392"/>
      <c r="BH338" s="392"/>
      <c r="BI338" s="392"/>
      <c r="BJ338" s="392"/>
      <c r="BK338" s="392"/>
      <c r="BL338" s="392"/>
      <c r="BM338" s="392"/>
      <c r="BN338" s="392"/>
      <c r="BO338" s="392"/>
      <c r="BP338" s="392"/>
      <c r="BQ338" s="392"/>
    </row>
    <row r="339" s="439" customFormat="true" ht="15" customHeight="true" x14ac:dyDescent="0.2">
      <c r="B339" s="438"/>
      <c r="R339" s="216"/>
      <c r="S339" s="216"/>
      <c r="T339" s="216"/>
      <c r="U339" s="216"/>
      <c r="V339" s="216"/>
      <c r="W339" s="216"/>
      <c r="X339" s="216"/>
      <c r="Y339" s="216"/>
      <c r="Z339" s="216"/>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BA339" s="217" t="s">
        <v>127</v>
      </c>
      <c r="BB339" s="117" t="s">
        <v>126</v>
      </c>
      <c r="BC339" s="2495" t="s">
        <v>113</v>
      </c>
      <c r="BD339" s="2496"/>
      <c r="BE339" s="2496"/>
      <c r="BF339" s="2496"/>
      <c r="BG339" s="2497"/>
      <c r="BH339" s="2498" t="s">
        <v>38</v>
      </c>
      <c r="BI339" s="2496"/>
      <c r="BJ339" s="2496"/>
      <c r="BK339" s="2496"/>
      <c r="BL339" s="2497"/>
      <c r="BM339" s="2498" t="s">
        <v>37</v>
      </c>
      <c r="BN339" s="2496"/>
      <c r="BO339" s="2496"/>
      <c r="BP339" s="2496"/>
      <c r="BQ339" s="2499"/>
    </row>
    <row r="340" s="439" customFormat="true" ht="12.75" x14ac:dyDescent="0.2">
      <c r="B340" s="438"/>
      <c r="R340" s="216"/>
      <c r="S340" s="216"/>
      <c r="T340" s="216"/>
      <c r="U340" s="216"/>
      <c r="V340" s="216"/>
      <c r="W340" s="216"/>
      <c r="X340" s="216"/>
      <c r="Y340" s="216"/>
      <c r="Z340" s="216"/>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BA340" s="205" t="s">
        <v>125</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row>
    <row r="341" s="439" customFormat="true" ht="15" customHeight="true" x14ac:dyDescent="0.2">
      <c r="B341" s="438"/>
      <c r="R341" s="216"/>
      <c r="S341" s="216"/>
      <c r="T341" s="216"/>
      <c r="U341" s="216"/>
      <c r="V341" s="216"/>
      <c r="W341" s="216"/>
      <c r="X341" s="216"/>
      <c r="Y341" s="216"/>
      <c r="Z341" s="216"/>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BA341" s="2500" t="s">
        <v>143</v>
      </c>
      <c r="BB341" s="162" t="s">
        <v>49</v>
      </c>
      <c r="BC341" s="1155" t="s">
        <v>35</v>
      </c>
      <c r="BD341" s="1175" t="s">
        <v>35</v>
      </c>
      <c r="BE341" s="1175" t="s">
        <v>35</v>
      </c>
      <c r="BF341" s="1175" t="s">
        <v>35</v>
      </c>
      <c r="BG341" s="1195" t="s">
        <v>35</v>
      </c>
      <c r="BH341" s="1214" t="s">
        <v>35</v>
      </c>
      <c r="BI341" s="1175" t="s">
        <v>35</v>
      </c>
      <c r="BJ341" s="1175" t="s">
        <v>35</v>
      </c>
      <c r="BK341" s="1175" t="s">
        <v>35</v>
      </c>
      <c r="BL341" s="1195" t="s">
        <v>35</v>
      </c>
      <c r="BM341" s="1214" t="s">
        <v>35</v>
      </c>
      <c r="BN341" s="1175" t="s">
        <v>35</v>
      </c>
      <c r="BO341" s="1175" t="s">
        <v>35</v>
      </c>
      <c r="BP341" s="1175" t="s">
        <v>35</v>
      </c>
      <c r="BQ341" s="1195" t="s">
        <v>35</v>
      </c>
    </row>
    <row r="342" s="439" customFormat="true" ht="15" customHeight="true" x14ac:dyDescent="0.2">
      <c r="B342" s="438"/>
      <c r="R342" s="216"/>
      <c r="S342" s="216"/>
      <c r="T342" s="216"/>
      <c r="U342" s="216"/>
      <c r="V342" s="216"/>
      <c r="W342" s="216"/>
      <c r="X342" s="216"/>
      <c r="Y342" s="216"/>
      <c r="Z342" s="216"/>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BA342" s="2501"/>
      <c r="BB342" s="163" t="s">
        <v>48</v>
      </c>
      <c r="BC342" s="1156" t="s">
        <v>35</v>
      </c>
      <c r="BD342" s="1176" t="s">
        <v>35</v>
      </c>
      <c r="BE342" s="1176" t="s">
        <v>35</v>
      </c>
      <c r="BF342" s="1176" t="s">
        <v>35</v>
      </c>
      <c r="BG342" s="1196" t="s">
        <v>35</v>
      </c>
      <c r="BH342" s="1215" t="s">
        <v>35</v>
      </c>
      <c r="BI342" s="1176" t="s">
        <v>35</v>
      </c>
      <c r="BJ342" s="1176" t="s">
        <v>35</v>
      </c>
      <c r="BK342" s="1176" t="s">
        <v>35</v>
      </c>
      <c r="BL342" s="1196" t="s">
        <v>35</v>
      </c>
      <c r="BM342" s="1215" t="s">
        <v>35</v>
      </c>
      <c r="BN342" s="1176" t="s">
        <v>35</v>
      </c>
      <c r="BO342" s="1176" t="s">
        <v>35</v>
      </c>
      <c r="BP342" s="1176" t="s">
        <v>35</v>
      </c>
      <c r="BQ342" s="1196" t="s">
        <v>35</v>
      </c>
    </row>
    <row r="343" s="439" customFormat="true" ht="15" customHeight="true" x14ac:dyDescent="0.2">
      <c r="B343" s="438"/>
      <c r="R343" s="216"/>
      <c r="S343" s="216"/>
      <c r="T343" s="216"/>
      <c r="U343" s="216"/>
      <c r="V343" s="216"/>
      <c r="W343" s="216"/>
      <c r="X343" s="216"/>
      <c r="Y343" s="216"/>
      <c r="Z343" s="216"/>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BA343" s="2502" t="s">
        <v>138</v>
      </c>
      <c r="BB343" s="163" t="s">
        <v>49</v>
      </c>
      <c r="BC343" s="1156" t="s">
        <v>35</v>
      </c>
      <c r="BD343" s="1176" t="s">
        <v>35</v>
      </c>
      <c r="BE343" s="1176" t="s">
        <v>35</v>
      </c>
      <c r="BF343" s="1176" t="s">
        <v>35</v>
      </c>
      <c r="BG343" s="1196" t="s">
        <v>35</v>
      </c>
      <c r="BH343" s="1215" t="s">
        <v>35</v>
      </c>
      <c r="BI343" s="1176" t="s">
        <v>35</v>
      </c>
      <c r="BJ343" s="1176" t="s">
        <v>35</v>
      </c>
      <c r="BK343" s="1176" t="s">
        <v>35</v>
      </c>
      <c r="BL343" s="1196" t="s">
        <v>35</v>
      </c>
      <c r="BM343" s="1215" t="s">
        <v>35</v>
      </c>
      <c r="BN343" s="1176" t="s">
        <v>35</v>
      </c>
      <c r="BO343" s="1176" t="s">
        <v>35</v>
      </c>
      <c r="BP343" s="1176" t="s">
        <v>35</v>
      </c>
      <c r="BQ343" s="1196" t="s">
        <v>35</v>
      </c>
    </row>
    <row r="344" s="439" customFormat="true" ht="15" customHeight="true" x14ac:dyDescent="0.2">
      <c r="B344" s="438"/>
      <c r="R344" s="216"/>
      <c r="S344" s="216"/>
      <c r="T344" s="216"/>
      <c r="U344" s="216"/>
      <c r="V344" s="216"/>
      <c r="W344" s="216"/>
      <c r="X344" s="216"/>
      <c r="Y344" s="216"/>
      <c r="Z344" s="216"/>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BA344" s="2501"/>
      <c r="BB344" s="163" t="s">
        <v>48</v>
      </c>
      <c r="BC344" s="1156" t="s">
        <v>35</v>
      </c>
      <c r="BD344" s="1176" t="s">
        <v>35</v>
      </c>
      <c r="BE344" s="1176" t="s">
        <v>35</v>
      </c>
      <c r="BF344" s="1176" t="s">
        <v>35</v>
      </c>
      <c r="BG344" s="1196" t="s">
        <v>35</v>
      </c>
      <c r="BH344" s="1215" t="s">
        <v>35</v>
      </c>
      <c r="BI344" s="1176" t="s">
        <v>35</v>
      </c>
      <c r="BJ344" s="1176" t="s">
        <v>35</v>
      </c>
      <c r="BK344" s="1176" t="s">
        <v>35</v>
      </c>
      <c r="BL344" s="1196" t="s">
        <v>35</v>
      </c>
      <c r="BM344" s="1215" t="s">
        <v>35</v>
      </c>
      <c r="BN344" s="1176" t="s">
        <v>35</v>
      </c>
      <c r="BO344" s="1176" t="s">
        <v>35</v>
      </c>
      <c r="BP344" s="1176" t="s">
        <v>35</v>
      </c>
      <c r="BQ344" s="1196" t="s">
        <v>35</v>
      </c>
    </row>
    <row r="345" s="439" customFormat="true" ht="15" customHeight="true" x14ac:dyDescent="0.2">
      <c r="B345" s="438"/>
      <c r="R345" s="216"/>
      <c r="S345" s="216"/>
      <c r="T345" s="216"/>
      <c r="U345" s="216"/>
      <c r="V345" s="216"/>
      <c r="W345" s="216"/>
      <c r="X345" s="216"/>
      <c r="Y345" s="216"/>
      <c r="Z345" s="216"/>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BA345" s="2502" t="s">
        <v>139</v>
      </c>
      <c r="BB345" s="163" t="s">
        <v>49</v>
      </c>
      <c r="BC345" s="1156" t="s">
        <v>35</v>
      </c>
      <c r="BD345" s="1176" t="s">
        <v>35</v>
      </c>
      <c r="BE345" s="1176" t="s">
        <v>35</v>
      </c>
      <c r="BF345" s="1176" t="s">
        <v>35</v>
      </c>
      <c r="BG345" s="1196" t="s">
        <v>35</v>
      </c>
      <c r="BH345" s="1215" t="s">
        <v>35</v>
      </c>
      <c r="BI345" s="1176" t="s">
        <v>35</v>
      </c>
      <c r="BJ345" s="1176" t="s">
        <v>35</v>
      </c>
      <c r="BK345" s="1176" t="s">
        <v>35</v>
      </c>
      <c r="BL345" s="1196" t="s">
        <v>35</v>
      </c>
      <c r="BM345" s="1215" t="s">
        <v>35</v>
      </c>
      <c r="BN345" s="1176" t="s">
        <v>35</v>
      </c>
      <c r="BO345" s="1176" t="s">
        <v>35</v>
      </c>
      <c r="BP345" s="1176" t="s">
        <v>35</v>
      </c>
      <c r="BQ345" s="1196" t="s">
        <v>35</v>
      </c>
    </row>
    <row r="346" s="439" customFormat="true" ht="15" customHeight="true" x14ac:dyDescent="0.2">
      <c r="B346" s="438"/>
      <c r="R346" s="216"/>
      <c r="S346" s="216"/>
      <c r="T346" s="216"/>
      <c r="U346" s="216"/>
      <c r="V346" s="216"/>
      <c r="W346" s="216"/>
      <c r="X346" s="216"/>
      <c r="Y346" s="216"/>
      <c r="Z346" s="216"/>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BA346" s="2501"/>
      <c r="BB346" s="163" t="s">
        <v>48</v>
      </c>
      <c r="BC346" s="1156" t="s">
        <v>35</v>
      </c>
      <c r="BD346" s="1176" t="s">
        <v>35</v>
      </c>
      <c r="BE346" s="1176" t="s">
        <v>35</v>
      </c>
      <c r="BF346" s="1176" t="s">
        <v>35</v>
      </c>
      <c r="BG346" s="1196" t="s">
        <v>35</v>
      </c>
      <c r="BH346" s="1215" t="s">
        <v>35</v>
      </c>
      <c r="BI346" s="1176" t="s">
        <v>35</v>
      </c>
      <c r="BJ346" s="1176" t="s">
        <v>35</v>
      </c>
      <c r="BK346" s="1176" t="s">
        <v>35</v>
      </c>
      <c r="BL346" s="1196" t="s">
        <v>35</v>
      </c>
      <c r="BM346" s="1215" t="s">
        <v>35</v>
      </c>
      <c r="BN346" s="1176" t="s">
        <v>35</v>
      </c>
      <c r="BO346" s="1176" t="s">
        <v>35</v>
      </c>
      <c r="BP346" s="1176" t="s">
        <v>35</v>
      </c>
      <c r="BQ346" s="1196" t="s">
        <v>35</v>
      </c>
    </row>
    <row r="347" s="439" customFormat="true" ht="15" customHeight="true" x14ac:dyDescent="0.2">
      <c r="B347" s="438"/>
      <c r="R347" s="216"/>
      <c r="S347" s="216"/>
      <c r="T347" s="216"/>
      <c r="U347" s="216"/>
      <c r="V347" s="216"/>
      <c r="W347" s="216"/>
      <c r="X347" s="216"/>
      <c r="Y347" s="216"/>
      <c r="Z347" s="216"/>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BA347" s="2502" t="s">
        <v>140</v>
      </c>
      <c r="BB347" s="163" t="s">
        <v>49</v>
      </c>
      <c r="BC347" s="1156" t="s">
        <v>35</v>
      </c>
      <c r="BD347" s="1176" t="s">
        <v>35</v>
      </c>
      <c r="BE347" s="1176" t="s">
        <v>35</v>
      </c>
      <c r="BF347" s="1176" t="s">
        <v>35</v>
      </c>
      <c r="BG347" s="1196" t="s">
        <v>35</v>
      </c>
      <c r="BH347" s="1215" t="s">
        <v>35</v>
      </c>
      <c r="BI347" s="1176" t="s">
        <v>35</v>
      </c>
      <c r="BJ347" s="1176" t="s">
        <v>35</v>
      </c>
      <c r="BK347" s="1176" t="s">
        <v>35</v>
      </c>
      <c r="BL347" s="1196" t="s">
        <v>35</v>
      </c>
      <c r="BM347" s="1215" t="s">
        <v>35</v>
      </c>
      <c r="BN347" s="1176" t="s">
        <v>35</v>
      </c>
      <c r="BO347" s="1176" t="s">
        <v>35</v>
      </c>
      <c r="BP347" s="1176" t="s">
        <v>35</v>
      </c>
      <c r="BQ347" s="1196" t="s">
        <v>35</v>
      </c>
    </row>
    <row r="348" s="439" customFormat="true" ht="15" customHeight="true" x14ac:dyDescent="0.2">
      <c r="B348" s="438"/>
      <c r="R348" s="216"/>
      <c r="S348" s="216"/>
      <c r="T348" s="216"/>
      <c r="U348" s="216"/>
      <c r="V348" s="216"/>
      <c r="W348" s="216"/>
      <c r="X348" s="216"/>
      <c r="Y348" s="216"/>
      <c r="Z348" s="216"/>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BA348" s="2501"/>
      <c r="BB348" s="163" t="s">
        <v>48</v>
      </c>
      <c r="BC348" s="1156" t="s">
        <v>35</v>
      </c>
      <c r="BD348" s="1176" t="s">
        <v>35</v>
      </c>
      <c r="BE348" s="1176" t="s">
        <v>35</v>
      </c>
      <c r="BF348" s="1176" t="s">
        <v>35</v>
      </c>
      <c r="BG348" s="1196" t="s">
        <v>35</v>
      </c>
      <c r="BH348" s="1215" t="s">
        <v>35</v>
      </c>
      <c r="BI348" s="1176" t="s">
        <v>35</v>
      </c>
      <c r="BJ348" s="1176" t="s">
        <v>35</v>
      </c>
      <c r="BK348" s="1176" t="s">
        <v>35</v>
      </c>
      <c r="BL348" s="1196" t="s">
        <v>35</v>
      </c>
      <c r="BM348" s="1215" t="s">
        <v>35</v>
      </c>
      <c r="BN348" s="1176" t="s">
        <v>35</v>
      </c>
      <c r="BO348" s="1176" t="s">
        <v>35</v>
      </c>
      <c r="BP348" s="1176" t="s">
        <v>35</v>
      </c>
      <c r="BQ348" s="1196" t="s">
        <v>35</v>
      </c>
    </row>
    <row r="349" s="439" customFormat="true" ht="15" customHeight="true" x14ac:dyDescent="0.2">
      <c r="B349" s="438"/>
      <c r="R349" s="216"/>
      <c r="S349" s="216"/>
      <c r="T349" s="216"/>
      <c r="U349" s="216"/>
      <c r="V349" s="216"/>
      <c r="W349" s="216"/>
      <c r="X349" s="216"/>
      <c r="Y349" s="216"/>
      <c r="Z349" s="216"/>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BA349" s="2502" t="s">
        <v>141</v>
      </c>
      <c r="BB349" s="163" t="s">
        <v>49</v>
      </c>
      <c r="BC349" s="1156" t="s">
        <v>35</v>
      </c>
      <c r="BD349" s="1176" t="s">
        <v>35</v>
      </c>
      <c r="BE349" s="1176" t="s">
        <v>35</v>
      </c>
      <c r="BF349" s="1176" t="s">
        <v>35</v>
      </c>
      <c r="BG349" s="1196" t="s">
        <v>35</v>
      </c>
      <c r="BH349" s="1215" t="s">
        <v>35</v>
      </c>
      <c r="BI349" s="1176" t="s">
        <v>35</v>
      </c>
      <c r="BJ349" s="1176" t="s">
        <v>35</v>
      </c>
      <c r="BK349" s="1176" t="s">
        <v>35</v>
      </c>
      <c r="BL349" s="1196" t="s">
        <v>35</v>
      </c>
      <c r="BM349" s="1215" t="s">
        <v>35</v>
      </c>
      <c r="BN349" s="1176" t="s">
        <v>35</v>
      </c>
      <c r="BO349" s="1176" t="s">
        <v>35</v>
      </c>
      <c r="BP349" s="1176" t="s">
        <v>35</v>
      </c>
      <c r="BQ349" s="1196" t="s">
        <v>35</v>
      </c>
    </row>
    <row r="350" s="439" customFormat="true" ht="15" customHeight="true" x14ac:dyDescent="0.2">
      <c r="B350" s="438"/>
      <c r="R350" s="216"/>
      <c r="S350" s="216"/>
      <c r="T350" s="216"/>
      <c r="U350" s="216"/>
      <c r="V350" s="216"/>
      <c r="W350" s="216"/>
      <c r="X350" s="216"/>
      <c r="Y350" s="216"/>
      <c r="Z350" s="216"/>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BA350" s="2501"/>
      <c r="BB350" s="163" t="s">
        <v>48</v>
      </c>
      <c r="BC350" s="1156" t="s">
        <v>35</v>
      </c>
      <c r="BD350" s="1176" t="s">
        <v>35</v>
      </c>
      <c r="BE350" s="1176" t="s">
        <v>35</v>
      </c>
      <c r="BF350" s="1176" t="s">
        <v>35</v>
      </c>
      <c r="BG350" s="1196" t="s">
        <v>35</v>
      </c>
      <c r="BH350" s="1215" t="s">
        <v>35</v>
      </c>
      <c r="BI350" s="1176" t="s">
        <v>35</v>
      </c>
      <c r="BJ350" s="1176" t="s">
        <v>35</v>
      </c>
      <c r="BK350" s="1176" t="s">
        <v>35</v>
      </c>
      <c r="BL350" s="1196" t="s">
        <v>35</v>
      </c>
      <c r="BM350" s="1215" t="s">
        <v>35</v>
      </c>
      <c r="BN350" s="1176" t="s">
        <v>35</v>
      </c>
      <c r="BO350" s="1176" t="s">
        <v>35</v>
      </c>
      <c r="BP350" s="1176" t="s">
        <v>35</v>
      </c>
      <c r="BQ350" s="1196" t="s">
        <v>35</v>
      </c>
    </row>
    <row r="351" s="439" customFormat="true" ht="15" customHeight="true" x14ac:dyDescent="0.2">
      <c r="B351" s="438"/>
      <c r="R351" s="216"/>
      <c r="S351" s="216"/>
      <c r="T351" s="216"/>
      <c r="U351" s="216"/>
      <c r="V351" s="216"/>
      <c r="W351" s="216"/>
      <c r="X351" s="216"/>
      <c r="Y351" s="216"/>
      <c r="Z351" s="216"/>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BA351" s="2502" t="s">
        <v>142</v>
      </c>
      <c r="BB351" s="163" t="s">
        <v>49</v>
      </c>
      <c r="BC351" s="1156" t="s">
        <v>35</v>
      </c>
      <c r="BD351" s="1176" t="s">
        <v>35</v>
      </c>
      <c r="BE351" s="1176" t="s">
        <v>35</v>
      </c>
      <c r="BF351" s="1176" t="s">
        <v>35</v>
      </c>
      <c r="BG351" s="1196" t="s">
        <v>35</v>
      </c>
      <c r="BH351" s="1215" t="s">
        <v>35</v>
      </c>
      <c r="BI351" s="1176" t="s">
        <v>35</v>
      </c>
      <c r="BJ351" s="1176" t="s">
        <v>35</v>
      </c>
      <c r="BK351" s="1176" t="s">
        <v>35</v>
      </c>
      <c r="BL351" s="1196" t="s">
        <v>35</v>
      </c>
      <c r="BM351" s="1215" t="s">
        <v>35</v>
      </c>
      <c r="BN351" s="1176" t="s">
        <v>35</v>
      </c>
      <c r="BO351" s="1176" t="s">
        <v>35</v>
      </c>
      <c r="BP351" s="1176" t="s">
        <v>35</v>
      </c>
      <c r="BQ351" s="1196" t="s">
        <v>35</v>
      </c>
    </row>
    <row r="352" s="439" customFormat="true" ht="15" customHeight="true" x14ac:dyDescent="0.2">
      <c r="B352" s="438"/>
      <c r="R352" s="216"/>
      <c r="S352" s="216"/>
      <c r="T352" s="216"/>
      <c r="U352" s="216"/>
      <c r="V352" s="216"/>
      <c r="W352" s="216"/>
      <c r="X352" s="216"/>
      <c r="Y352" s="216"/>
      <c r="Z352" s="216"/>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BA352" s="2501"/>
      <c r="BB352" s="163" t="s">
        <v>48</v>
      </c>
      <c r="BC352" s="1156" t="s">
        <v>35</v>
      </c>
      <c r="BD352" s="1176" t="s">
        <v>35</v>
      </c>
      <c r="BE352" s="1176" t="s">
        <v>35</v>
      </c>
      <c r="BF352" s="1176" t="s">
        <v>35</v>
      </c>
      <c r="BG352" s="1196" t="s">
        <v>35</v>
      </c>
      <c r="BH352" s="1215" t="s">
        <v>35</v>
      </c>
      <c r="BI352" s="1176" t="s">
        <v>35</v>
      </c>
      <c r="BJ352" s="1176" t="s">
        <v>35</v>
      </c>
      <c r="BK352" s="1176" t="s">
        <v>35</v>
      </c>
      <c r="BL352" s="1196" t="s">
        <v>35</v>
      </c>
      <c r="BM352" s="1215" t="s">
        <v>35</v>
      </c>
      <c r="BN352" s="1176" t="s">
        <v>35</v>
      </c>
      <c r="BO352" s="1176" t="s">
        <v>35</v>
      </c>
      <c r="BP352" s="1176" t="s">
        <v>35</v>
      </c>
      <c r="BQ352" s="1196" t="s">
        <v>35</v>
      </c>
    </row>
    <row r="353" s="439" customFormat="true" ht="15" customHeight="true" x14ac:dyDescent="0.2">
      <c r="B353" s="438"/>
      <c r="R353" s="216"/>
      <c r="S353" s="216"/>
      <c r="T353" s="216"/>
      <c r="U353" s="216"/>
      <c r="V353" s="216"/>
      <c r="W353" s="216"/>
      <c r="X353" s="216"/>
      <c r="Y353" s="216"/>
      <c r="Z353" s="216"/>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BA353" s="2502" t="s">
        <v>137</v>
      </c>
      <c r="BB353" s="163" t="s">
        <v>49</v>
      </c>
      <c r="BC353" s="1156" t="s">
        <v>35</v>
      </c>
      <c r="BD353" s="1176" t="s">
        <v>35</v>
      </c>
      <c r="BE353" s="1176" t="s">
        <v>35</v>
      </c>
      <c r="BF353" s="1176" t="s">
        <v>35</v>
      </c>
      <c r="BG353" s="1196" t="s">
        <v>35</v>
      </c>
      <c r="BH353" s="1215" t="s">
        <v>35</v>
      </c>
      <c r="BI353" s="1176" t="s">
        <v>35</v>
      </c>
      <c r="BJ353" s="1176" t="s">
        <v>35</v>
      </c>
      <c r="BK353" s="1176" t="s">
        <v>35</v>
      </c>
      <c r="BL353" s="1196" t="s">
        <v>35</v>
      </c>
      <c r="BM353" s="1215" t="s">
        <v>35</v>
      </c>
      <c r="BN353" s="1176" t="s">
        <v>35</v>
      </c>
      <c r="BO353" s="1176" t="s">
        <v>35</v>
      </c>
      <c r="BP353" s="1176" t="s">
        <v>35</v>
      </c>
      <c r="BQ353" s="1196" t="s">
        <v>35</v>
      </c>
    </row>
    <row r="354" s="439" customFormat="true" ht="15" customHeight="true" x14ac:dyDescent="0.2">
      <c r="B354" s="438"/>
      <c r="R354" s="216"/>
      <c r="S354" s="216"/>
      <c r="T354" s="216"/>
      <c r="U354" s="216"/>
      <c r="V354" s="216"/>
      <c r="W354" s="216"/>
      <c r="X354" s="216"/>
      <c r="Y354" s="216"/>
      <c r="Z354" s="216"/>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BA354" s="2503"/>
      <c r="BB354" s="164" t="s">
        <v>48</v>
      </c>
      <c r="BC354" s="1157" t="s">
        <v>35</v>
      </c>
      <c r="BD354" s="1177" t="s">
        <v>35</v>
      </c>
      <c r="BE354" s="1177" t="s">
        <v>35</v>
      </c>
      <c r="BF354" s="1177" t="s">
        <v>35</v>
      </c>
      <c r="BG354" s="1197" t="s">
        <v>35</v>
      </c>
      <c r="BH354" s="1216" t="s">
        <v>35</v>
      </c>
      <c r="BI354" s="1177" t="s">
        <v>35</v>
      </c>
      <c r="BJ354" s="1177" t="s">
        <v>35</v>
      </c>
      <c r="BK354" s="1177" t="s">
        <v>35</v>
      </c>
      <c r="BL354" s="1197" t="s">
        <v>35</v>
      </c>
      <c r="BM354" s="1216" t="s">
        <v>35</v>
      </c>
      <c r="BN354" s="1177" t="s">
        <v>35</v>
      </c>
      <c r="BO354" s="1177" t="s">
        <v>35</v>
      </c>
      <c r="BP354" s="1177" t="s">
        <v>35</v>
      </c>
      <c r="BQ354" s="1197" t="s">
        <v>35</v>
      </c>
    </row>
    <row r="355" s="439" customFormat="true" ht="15" customHeight="true" x14ac:dyDescent="0.2">
      <c r="B355" s="438"/>
      <c r="R355" s="216"/>
      <c r="S355" s="216"/>
      <c r="T355" s="216"/>
      <c r="U355" s="216"/>
      <c r="V355" s="216"/>
      <c r="W355" s="216"/>
      <c r="X355" s="216"/>
      <c r="Y355" s="216"/>
      <c r="Z355" s="216"/>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BA355" s="239"/>
      <c r="BB355" s="135"/>
      <c r="BC355" s="311"/>
      <c r="BD355" s="311"/>
      <c r="BE355" s="311"/>
      <c r="BF355" s="311"/>
      <c r="BG355" s="311"/>
      <c r="BH355" s="311"/>
      <c r="BI355" s="311"/>
      <c r="BJ355" s="311"/>
      <c r="BK355" s="311"/>
      <c r="BL355" s="311"/>
      <c r="BM355" s="311"/>
      <c r="BN355" s="311"/>
      <c r="BO355" s="311"/>
      <c r="BP355" s="311"/>
      <c r="BQ355" s="311"/>
    </row>
    <row r="356" s="439" customFormat="true" ht="15" customHeight="true" x14ac:dyDescent="0.2">
      <c r="B356" s="438"/>
      <c r="R356" s="216"/>
      <c r="S356" s="216"/>
      <c r="T356" s="216"/>
      <c r="U356" s="216"/>
      <c r="V356" s="216"/>
      <c r="W356" s="216"/>
      <c r="X356" s="216"/>
      <c r="Y356" s="216"/>
      <c r="Z356" s="216"/>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BA356" s="239"/>
      <c r="BB356" s="135"/>
      <c r="BC356" s="239"/>
      <c r="BD356" s="239"/>
      <c r="BE356" s="239"/>
      <c r="BF356" s="239"/>
      <c r="BG356" s="239"/>
      <c r="BH356" s="239"/>
      <c r="BI356" s="239"/>
      <c r="BJ356" s="239"/>
      <c r="BK356" s="239"/>
      <c r="BL356" s="239"/>
      <c r="BM356" s="239"/>
      <c r="BN356" s="239"/>
      <c r="BO356" s="239"/>
      <c r="BP356" s="239"/>
      <c r="BQ356" s="239"/>
    </row>
    <row r="357" s="131" customFormat="true" ht="15" customHeight="true" x14ac:dyDescent="0.2">
      <c r="B357" s="133"/>
      <c r="R357" s="216"/>
      <c r="S357" s="216"/>
      <c r="T357" s="216"/>
      <c r="U357" s="216"/>
      <c r="V357" s="216"/>
      <c r="W357" s="216"/>
      <c r="X357" s="216"/>
      <c r="Y357" s="216"/>
      <c r="Z357" s="216"/>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BA357" s="239"/>
      <c r="BB357" s="135"/>
      <c r="BC357" s="239"/>
      <c r="BD357" s="239"/>
      <c r="BE357" s="239"/>
      <c r="BF357" s="239"/>
      <c r="BG357" s="239"/>
      <c r="BH357" s="239"/>
      <c r="BI357" s="239"/>
      <c r="BJ357" s="239"/>
      <c r="BK357" s="239"/>
      <c r="BL357" s="239"/>
      <c r="BM357" s="239"/>
      <c r="BN357" s="239"/>
      <c r="BO357" s="239"/>
      <c r="BP357" s="239"/>
      <c r="BQ357" s="239"/>
    </row>
    <row r="358" s="131" customFormat="true" ht="15" customHeight="true" x14ac:dyDescent="0.2">
      <c r="B358" s="133"/>
      <c r="R358" s="216"/>
      <c r="S358" s="216"/>
      <c r="T358" s="216"/>
      <c r="U358" s="216"/>
      <c r="V358" s="216"/>
      <c r="W358" s="216"/>
      <c r="X358" s="216"/>
      <c r="Y358" s="216"/>
      <c r="Z358" s="216"/>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BA358" s="239"/>
      <c r="BB358" s="135"/>
      <c r="BC358" s="239"/>
      <c r="BD358" s="239"/>
      <c r="BE358" s="239"/>
      <c r="BF358" s="239"/>
      <c r="BG358" s="239"/>
      <c r="BH358" s="239"/>
      <c r="BI358" s="239"/>
      <c r="BJ358" s="239"/>
      <c r="BK358" s="239"/>
      <c r="BL358" s="239"/>
      <c r="BM358" s="239"/>
      <c r="BN358" s="239"/>
      <c r="BO358" s="239"/>
      <c r="BP358" s="239"/>
      <c r="BQ358" s="239"/>
    </row>
    <row r="359" s="131" customFormat="true" ht="15" customHeight="true" x14ac:dyDescent="0.2">
      <c r="B359" s="133"/>
      <c r="R359" s="216"/>
      <c r="S359" s="216"/>
      <c r="T359" s="216"/>
      <c r="U359" s="216"/>
      <c r="V359" s="216"/>
      <c r="W359" s="216"/>
      <c r="X359" s="216"/>
      <c r="Y359" s="216"/>
      <c r="Z359" s="216"/>
      <c r="AA359" s="216"/>
      <c r="AB359" s="216"/>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BA359" s="239"/>
      <c r="BB359" s="135"/>
      <c r="BC359" s="239"/>
      <c r="BD359" s="239"/>
      <c r="BE359" s="239"/>
      <c r="BF359" s="239"/>
      <c r="BG359" s="239"/>
      <c r="BH359" s="239"/>
      <c r="BI359" s="239"/>
      <c r="BJ359" s="239"/>
      <c r="BK359" s="239"/>
      <c r="BL359" s="239"/>
      <c r="BM359" s="239"/>
      <c r="BN359" s="239"/>
      <c r="BO359" s="239"/>
      <c r="BP359" s="239"/>
      <c r="BQ359" s="239"/>
    </row>
    <row r="360" s="131" customFormat="true" ht="15" customHeight="true" x14ac:dyDescent="0.2">
      <c r="B360" s="133"/>
      <c r="R360" s="216"/>
      <c r="S360" s="216"/>
      <c r="T360" s="216"/>
      <c r="U360" s="216"/>
      <c r="V360" s="216"/>
      <c r="W360" s="216"/>
      <c r="X360" s="216"/>
      <c r="Y360" s="216"/>
      <c r="Z360" s="216"/>
      <c r="AA360" s="216"/>
      <c r="AB360" s="216"/>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BA360" s="239"/>
      <c r="BB360" s="135"/>
      <c r="BC360" s="239"/>
      <c r="BD360" s="239"/>
      <c r="BE360" s="239"/>
      <c r="BF360" s="239"/>
      <c r="BG360" s="239"/>
      <c r="BH360" s="239"/>
      <c r="BI360" s="239"/>
      <c r="BJ360" s="239"/>
      <c r="BK360" s="239"/>
      <c r="BL360" s="239"/>
      <c r="BM360" s="239"/>
      <c r="BN360" s="239"/>
      <c r="BO360" s="239"/>
      <c r="BP360" s="239"/>
      <c r="BQ360" s="239"/>
    </row>
    <row r="361" s="131" customFormat="true" ht="15" customHeight="true" x14ac:dyDescent="0.2">
      <c r="B361" s="133"/>
      <c r="R361" s="216"/>
      <c r="S361" s="216"/>
      <c r="T361" s="216"/>
      <c r="U361" s="216"/>
      <c r="V361" s="216"/>
      <c r="W361" s="216"/>
      <c r="X361" s="216"/>
      <c r="Y361" s="216"/>
      <c r="Z361" s="216"/>
      <c r="AA361" s="216"/>
      <c r="AB361" s="216"/>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BA361" s="239"/>
      <c r="BB361" s="135"/>
      <c r="BC361" s="239"/>
      <c r="BD361" s="239"/>
      <c r="BE361" s="239"/>
      <c r="BF361" s="239"/>
      <c r="BG361" s="239"/>
      <c r="BH361" s="239"/>
      <c r="BI361" s="239"/>
      <c r="BJ361" s="239"/>
      <c r="BK361" s="239"/>
      <c r="BL361" s="239"/>
      <c r="BM361" s="239"/>
      <c r="BN361" s="239"/>
      <c r="BO361" s="239"/>
      <c r="BP361" s="239"/>
      <c r="BQ361" s="239"/>
    </row>
    <row r="362" s="131" customFormat="true" ht="15" customHeight="true" x14ac:dyDescent="0.2">
      <c r="B362" s="133"/>
      <c r="R362" s="216"/>
      <c r="S362" s="216"/>
      <c r="T362" s="216"/>
      <c r="U362" s="216"/>
      <c r="V362" s="216"/>
      <c r="W362" s="216"/>
      <c r="X362" s="216"/>
      <c r="Y362" s="216"/>
      <c r="Z362" s="216"/>
      <c r="AA362" s="216"/>
      <c r="AB362" s="216"/>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BA362" s="239"/>
      <c r="BB362" s="135"/>
      <c r="BC362" s="239"/>
      <c r="BD362" s="239"/>
      <c r="BE362" s="239"/>
      <c r="BF362" s="239"/>
      <c r="BG362" s="239"/>
      <c r="BH362" s="239"/>
      <c r="BI362" s="239"/>
      <c r="BJ362" s="239"/>
      <c r="BK362" s="239"/>
      <c r="BL362" s="239"/>
      <c r="BM362" s="239"/>
      <c r="BN362" s="239"/>
      <c r="BO362" s="239"/>
      <c r="BP362" s="239"/>
      <c r="BQ362" s="239"/>
    </row>
    <row r="363" s="131" customFormat="true" ht="15" customHeight="true" x14ac:dyDescent="0.2">
      <c r="B363" s="133"/>
      <c r="R363" s="216"/>
      <c r="S363" s="216"/>
      <c r="T363" s="216"/>
      <c r="U363" s="216"/>
      <c r="V363" s="216"/>
      <c r="W363" s="216"/>
      <c r="X363" s="216"/>
      <c r="Y363" s="216"/>
      <c r="Z363" s="216"/>
      <c r="AA363" s="216"/>
      <c r="AB363" s="216"/>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BA363" s="239"/>
      <c r="BB363" s="135"/>
      <c r="BC363" s="239"/>
      <c r="BD363" s="239"/>
      <c r="BE363" s="239"/>
      <c r="BF363" s="239"/>
      <c r="BG363" s="239"/>
      <c r="BH363" s="239"/>
      <c r="BI363" s="239"/>
      <c r="BJ363" s="239"/>
      <c r="BK363" s="239"/>
      <c r="BL363" s="239"/>
      <c r="BM363" s="239"/>
      <c r="BN363" s="239"/>
      <c r="BO363" s="239"/>
      <c r="BP363" s="239"/>
      <c r="BQ363" s="239"/>
    </row>
    <row r="364" s="131" customFormat="true" ht="15" customHeight="true" x14ac:dyDescent="0.2">
      <c r="B364" s="133"/>
      <c r="R364" s="216"/>
      <c r="S364" s="216"/>
      <c r="T364" s="216"/>
      <c r="U364" s="216"/>
      <c r="V364" s="216"/>
      <c r="W364" s="216"/>
      <c r="X364" s="216"/>
      <c r="Y364" s="216"/>
      <c r="Z364" s="216"/>
      <c r="AA364" s="216"/>
      <c r="AB364" s="216"/>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BA364" s="239"/>
      <c r="BB364" s="135"/>
      <c r="BC364" s="239"/>
      <c r="BD364" s="239"/>
      <c r="BE364" s="239"/>
      <c r="BF364" s="239"/>
      <c r="BG364" s="239"/>
      <c r="BH364" s="239"/>
      <c r="BI364" s="239"/>
      <c r="BJ364" s="239"/>
      <c r="BK364" s="239"/>
      <c r="BL364" s="239"/>
      <c r="BM364" s="239"/>
      <c r="BN364" s="239"/>
      <c r="BO364" s="239"/>
      <c r="BP364" s="239"/>
      <c r="BQ364" s="239"/>
    </row>
    <row r="365" s="131" customFormat="true" ht="15" customHeight="true" x14ac:dyDescent="0.2">
      <c r="B365" s="133"/>
      <c r="R365" s="216"/>
      <c r="S365" s="216"/>
      <c r="T365" s="216"/>
      <c r="U365" s="216"/>
      <c r="V365" s="216"/>
      <c r="W365" s="216"/>
      <c r="X365" s="216"/>
      <c r="Y365" s="216"/>
      <c r="Z365" s="216"/>
      <c r="AA365" s="216"/>
      <c r="AB365" s="216"/>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BA365" s="239"/>
      <c r="BB365" s="135"/>
      <c r="BC365" s="239"/>
      <c r="BD365" s="239"/>
      <c r="BE365" s="239"/>
      <c r="BF365" s="239"/>
      <c r="BG365" s="239"/>
      <c r="BH365" s="239"/>
      <c r="BI365" s="239"/>
      <c r="BJ365" s="239"/>
      <c r="BK365" s="239"/>
      <c r="BL365" s="239"/>
      <c r="BM365" s="239"/>
      <c r="BN365" s="239"/>
      <c r="BO365" s="239"/>
      <c r="BP365" s="239"/>
      <c r="BQ365" s="239"/>
    </row>
    <row r="366" s="131" customFormat="true" ht="15" customHeight="true" x14ac:dyDescent="0.2">
      <c r="B366" s="133"/>
      <c r="R366" s="216"/>
      <c r="S366" s="216"/>
      <c r="T366" s="216"/>
      <c r="U366" s="216"/>
      <c r="V366" s="216"/>
      <c r="W366" s="216"/>
      <c r="X366" s="216"/>
      <c r="Y366" s="216"/>
      <c r="Z366" s="216"/>
      <c r="AA366" s="216"/>
      <c r="AB366" s="216"/>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BA366" s="239"/>
      <c r="BB366" s="135"/>
      <c r="BC366" s="239"/>
      <c r="BD366" s="239"/>
      <c r="BE366" s="239"/>
      <c r="BF366" s="239"/>
      <c r="BG366" s="239"/>
      <c r="BH366" s="239"/>
      <c r="BI366" s="239"/>
      <c r="BJ366" s="239"/>
      <c r="BK366" s="239"/>
      <c r="BL366" s="239"/>
      <c r="BM366" s="239"/>
      <c r="BN366" s="239"/>
      <c r="BO366" s="239"/>
      <c r="BP366" s="239"/>
      <c r="BQ366" s="239"/>
    </row>
    <row r="367" s="131" customFormat="true" ht="15" customHeight="true" x14ac:dyDescent="0.2">
      <c r="B367" s="133"/>
      <c r="R367" s="216"/>
      <c r="S367" s="216"/>
      <c r="T367" s="216"/>
      <c r="U367" s="216"/>
      <c r="V367" s="216"/>
      <c r="W367" s="216"/>
      <c r="X367" s="216"/>
      <c r="Y367" s="216"/>
      <c r="Z367" s="216"/>
      <c r="AA367" s="216"/>
      <c r="AB367" s="216"/>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BA367" s="239"/>
      <c r="BB367" s="135"/>
      <c r="BC367" s="239"/>
      <c r="BD367" s="239"/>
      <c r="BE367" s="239"/>
      <c r="BF367" s="239"/>
      <c r="BG367" s="239"/>
      <c r="BH367" s="239"/>
      <c r="BI367" s="239"/>
      <c r="BJ367" s="239"/>
      <c r="BK367" s="239"/>
      <c r="BL367" s="239"/>
      <c r="BM367" s="239"/>
      <c r="BN367" s="239"/>
      <c r="BO367" s="239"/>
      <c r="BP367" s="239"/>
      <c r="BQ367" s="239"/>
    </row>
    <row r="368" s="131" customFormat="true" ht="15" customHeight="true" x14ac:dyDescent="0.2">
      <c r="B368" s="133"/>
      <c r="R368" s="216"/>
      <c r="S368" s="216"/>
      <c r="T368" s="216"/>
      <c r="U368" s="216"/>
      <c r="V368" s="216"/>
      <c r="W368" s="216"/>
      <c r="X368" s="216"/>
      <c r="Y368" s="216"/>
      <c r="Z368" s="216"/>
      <c r="AA368" s="216"/>
      <c r="AB368" s="216"/>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BA368" s="239"/>
      <c r="BB368" s="135"/>
      <c r="BC368" s="239"/>
      <c r="BD368" s="239"/>
      <c r="BE368" s="239"/>
      <c r="BF368" s="239"/>
      <c r="BG368" s="239"/>
      <c r="BH368" s="239"/>
      <c r="BI368" s="239"/>
      <c r="BJ368" s="239"/>
      <c r="BK368" s="239"/>
      <c r="BL368" s="239"/>
      <c r="BM368" s="239"/>
      <c r="BN368" s="239"/>
      <c r="BO368" s="239"/>
      <c r="BP368" s="239"/>
      <c r="BQ368" s="239"/>
    </row>
    <row r="369" s="131" customFormat="true" ht="15" customHeight="true" x14ac:dyDescent="0.2">
      <c r="B369" s="133"/>
      <c r="R369" s="216"/>
      <c r="S369" s="216"/>
      <c r="T369" s="216"/>
      <c r="U369" s="216"/>
      <c r="V369" s="216"/>
      <c r="W369" s="216"/>
      <c r="X369" s="216"/>
      <c r="Y369" s="216"/>
      <c r="Z369" s="216"/>
      <c r="AA369" s="216"/>
      <c r="AB369" s="216"/>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BA369" s="239"/>
      <c r="BB369" s="135"/>
      <c r="BC369" s="239"/>
      <c r="BD369" s="239"/>
      <c r="BE369" s="239"/>
      <c r="BF369" s="239"/>
      <c r="BG369" s="239"/>
      <c r="BH369" s="239"/>
      <c r="BI369" s="239"/>
      <c r="BJ369" s="239"/>
      <c r="BK369" s="239"/>
      <c r="BL369" s="239"/>
      <c r="BM369" s="239"/>
      <c r="BN369" s="239"/>
      <c r="BO369" s="239"/>
      <c r="BP369" s="239"/>
      <c r="BQ369" s="239"/>
    </row>
    <row r="370" s="131" customFormat="true" ht="15" customHeight="true" x14ac:dyDescent="0.2">
      <c r="B370" s="133"/>
      <c r="R370" s="216"/>
      <c r="S370" s="216"/>
      <c r="T370" s="216"/>
      <c r="U370" s="216"/>
      <c r="V370" s="216"/>
      <c r="W370" s="216"/>
      <c r="X370" s="216"/>
      <c r="Y370" s="216"/>
      <c r="Z370" s="216"/>
      <c r="AA370" s="216"/>
      <c r="AB370" s="216"/>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BA370" s="239"/>
      <c r="BB370" s="135"/>
      <c r="BC370" s="239"/>
      <c r="BD370" s="239"/>
      <c r="BE370" s="239"/>
      <c r="BF370" s="239"/>
      <c r="BG370" s="239"/>
      <c r="BH370" s="239"/>
      <c r="BI370" s="239"/>
      <c r="BJ370" s="239"/>
      <c r="BK370" s="239"/>
      <c r="BL370" s="239"/>
      <c r="BM370" s="239"/>
      <c r="BN370" s="239"/>
      <c r="BO370" s="239"/>
      <c r="BP370" s="239"/>
      <c r="BQ370" s="239"/>
    </row>
    <row r="371" s="131" customFormat="true" ht="15" customHeight="true" x14ac:dyDescent="0.2">
      <c r="B371" s="133"/>
      <c r="R371" s="216"/>
      <c r="S371" s="216"/>
      <c r="T371" s="216"/>
      <c r="U371" s="216"/>
      <c r="V371" s="216"/>
      <c r="W371" s="216"/>
      <c r="X371" s="216"/>
      <c r="Y371" s="216"/>
      <c r="Z371" s="216"/>
      <c r="AA371" s="216"/>
      <c r="AB371" s="216"/>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BA371" s="239"/>
      <c r="BB371" s="135"/>
      <c r="BC371" s="239"/>
      <c r="BD371" s="239"/>
      <c r="BE371" s="239"/>
      <c r="BF371" s="239"/>
      <c r="BG371" s="239"/>
      <c r="BH371" s="239"/>
      <c r="BI371" s="239"/>
      <c r="BJ371" s="239"/>
      <c r="BK371" s="239"/>
      <c r="BL371" s="239"/>
      <c r="BM371" s="239"/>
      <c r="BN371" s="239"/>
      <c r="BO371" s="239"/>
      <c r="BP371" s="239"/>
      <c r="BQ371" s="239"/>
    </row>
    <row r="372" s="131" customFormat="true" ht="15" customHeight="true" x14ac:dyDescent="0.2">
      <c r="B372" s="133"/>
      <c r="R372" s="216"/>
      <c r="S372" s="216"/>
      <c r="T372" s="216"/>
      <c r="U372" s="216"/>
      <c r="V372" s="216"/>
      <c r="W372" s="216"/>
      <c r="X372" s="216"/>
      <c r="Y372" s="216"/>
      <c r="Z372" s="216"/>
      <c r="AA372" s="216"/>
      <c r="AB372" s="216"/>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BA372" s="239"/>
      <c r="BB372" s="135"/>
      <c r="BC372" s="239"/>
      <c r="BD372" s="239"/>
      <c r="BE372" s="239"/>
      <c r="BF372" s="239"/>
      <c r="BG372" s="239"/>
      <c r="BH372" s="239"/>
      <c r="BI372" s="239"/>
      <c r="BJ372" s="239"/>
      <c r="BK372" s="239"/>
      <c r="BL372" s="239"/>
      <c r="BM372" s="239"/>
      <c r="BN372" s="239"/>
      <c r="BO372" s="239"/>
      <c r="BP372" s="239"/>
      <c r="BQ372" s="239"/>
    </row>
    <row r="373" s="131" customFormat="true" ht="15" customHeight="true" x14ac:dyDescent="0.2">
      <c r="B373" s="133"/>
      <c r="R373" s="216"/>
      <c r="S373" s="216"/>
      <c r="T373" s="216"/>
      <c r="U373" s="216"/>
      <c r="V373" s="216"/>
      <c r="W373" s="216"/>
      <c r="X373" s="216"/>
      <c r="Y373" s="216"/>
      <c r="Z373" s="216"/>
      <c r="AA373" s="216"/>
      <c r="AB373" s="216"/>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BA373" s="239"/>
      <c r="BB373" s="135"/>
      <c r="BC373" s="239"/>
      <c r="BD373" s="239"/>
      <c r="BE373" s="239"/>
      <c r="BF373" s="239"/>
      <c r="BG373" s="239"/>
      <c r="BH373" s="239"/>
      <c r="BI373" s="239"/>
      <c r="BJ373" s="239"/>
      <c r="BK373" s="239"/>
      <c r="BL373" s="239"/>
      <c r="BM373" s="239"/>
      <c r="BN373" s="239"/>
      <c r="BO373" s="239"/>
      <c r="BP373" s="239"/>
      <c r="BQ373" s="239"/>
    </row>
    <row r="374" s="131" customFormat="true" ht="15" customHeight="true" x14ac:dyDescent="0.2">
      <c r="B374" s="133"/>
      <c r="R374" s="216"/>
      <c r="S374" s="216"/>
      <c r="T374" s="216"/>
      <c r="U374" s="216"/>
      <c r="V374" s="216"/>
      <c r="W374" s="216"/>
      <c r="X374" s="216"/>
      <c r="Y374" s="216"/>
      <c r="Z374" s="216"/>
      <c r="AA374" s="216"/>
      <c r="AB374" s="216"/>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BA374" s="239"/>
      <c r="BB374" s="135"/>
      <c r="BC374" s="239"/>
      <c r="BD374" s="239"/>
      <c r="BE374" s="239"/>
      <c r="BF374" s="239"/>
      <c r="BG374" s="239"/>
      <c r="BH374" s="239"/>
      <c r="BI374" s="239"/>
      <c r="BJ374" s="239"/>
      <c r="BK374" s="239"/>
      <c r="BL374" s="239"/>
      <c r="BM374" s="239"/>
      <c r="BN374" s="239"/>
      <c r="BO374" s="239"/>
      <c r="BP374" s="239"/>
      <c r="BQ374" s="239"/>
    </row>
    <row r="375" s="131" customFormat="true" ht="15" customHeight="true" x14ac:dyDescent="0.2">
      <c r="B375" s="133"/>
      <c r="R375" s="216"/>
      <c r="S375" s="216"/>
      <c r="T375" s="216"/>
      <c r="U375" s="216"/>
      <c r="V375" s="216"/>
      <c r="W375" s="216"/>
      <c r="X375" s="216"/>
      <c r="Y375" s="216"/>
      <c r="Z375" s="216"/>
      <c r="AA375" s="216"/>
      <c r="AB375" s="216"/>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BA375" s="132"/>
      <c r="BB375" s="130"/>
      <c r="BC375" s="130"/>
      <c r="BD375" s="130"/>
      <c r="BE375" s="130"/>
      <c r="BF375" s="130"/>
      <c r="BG375" s="130"/>
      <c r="BH375" s="130"/>
      <c r="BI375" s="130"/>
      <c r="BJ375" s="130"/>
      <c r="BK375" s="130"/>
      <c r="BL375" s="130"/>
      <c r="BM375" s="130"/>
      <c r="BN375" s="130"/>
      <c r="BO375" s="130"/>
      <c r="BP375" s="130"/>
      <c r="BQ375" s="130"/>
    </row>
    <row r="376" s="131" customFormat="true" ht="15" customHeight="true" x14ac:dyDescent="0.2">
      <c r="B376" s="133"/>
      <c r="R376" s="216"/>
      <c r="S376" s="216"/>
      <c r="T376" s="216"/>
      <c r="U376" s="216"/>
      <c r="V376" s="216"/>
      <c r="W376" s="216"/>
      <c r="X376" s="216"/>
      <c r="Y376" s="216"/>
      <c r="Z376" s="216"/>
      <c r="AA376" s="216"/>
      <c r="AB376" s="216"/>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BA376" s="132"/>
      <c r="BB376" s="130"/>
      <c r="BC376" s="130"/>
      <c r="BD376" s="130"/>
      <c r="BE376" s="130"/>
      <c r="BF376" s="130"/>
      <c r="BG376" s="130"/>
      <c r="BH376" s="130"/>
      <c r="BI376" s="130"/>
      <c r="BJ376" s="130"/>
      <c r="BK376" s="130"/>
      <c r="BL376" s="130"/>
      <c r="BM376" s="130"/>
      <c r="BN376" s="130"/>
      <c r="BO376" s="130"/>
      <c r="BP376" s="130"/>
      <c r="BQ376" s="130"/>
    </row>
    <row r="377" s="131" customFormat="true" ht="15" customHeight="true" x14ac:dyDescent="0.2">
      <c r="B377" s="133"/>
      <c r="R377" s="216"/>
      <c r="S377" s="216"/>
      <c r="T377" s="216"/>
      <c r="U377" s="216"/>
      <c r="V377" s="216"/>
      <c r="W377" s="216"/>
      <c r="X377" s="216"/>
      <c r="Y377" s="216"/>
      <c r="Z377" s="216"/>
      <c r="AA377" s="216"/>
      <c r="AB377" s="216"/>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BA377" s="132"/>
      <c r="BB377" s="130"/>
      <c r="BC377" s="130"/>
      <c r="BD377" s="130"/>
      <c r="BE377" s="130"/>
      <c r="BF377" s="130"/>
      <c r="BG377" s="130"/>
      <c r="BH377" s="130"/>
      <c r="BI377" s="130"/>
      <c r="BJ377" s="130"/>
      <c r="BK377" s="130"/>
      <c r="BL377" s="130"/>
      <c r="BM377" s="130"/>
      <c r="BN377" s="130"/>
      <c r="BO377" s="130"/>
      <c r="BP377" s="130"/>
      <c r="BQ377" s="130"/>
    </row>
    <row r="378" s="131" customFormat="true" ht="15" customHeight="true" x14ac:dyDescent="0.2">
      <c r="B378" s="133"/>
      <c r="R378" s="216"/>
      <c r="S378" s="216"/>
      <c r="T378" s="216"/>
      <c r="U378" s="216"/>
      <c r="V378" s="216"/>
      <c r="W378" s="216"/>
      <c r="X378" s="216"/>
      <c r="Y378" s="216"/>
      <c r="Z378" s="216"/>
      <c r="AA378" s="216"/>
      <c r="AB378" s="216"/>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BA378" s="132"/>
      <c r="BB378" s="130"/>
      <c r="BC378" s="130"/>
      <c r="BD378" s="130"/>
      <c r="BE378" s="130"/>
      <c r="BF378" s="130"/>
      <c r="BG378" s="130"/>
      <c r="BH378" s="130"/>
      <c r="BI378" s="130"/>
      <c r="BJ378" s="130"/>
      <c r="BK378" s="130"/>
      <c r="BL378" s="130"/>
      <c r="BM378" s="130"/>
      <c r="BN378" s="130"/>
      <c r="BO378" s="130"/>
      <c r="BP378" s="130"/>
      <c r="BQ378" s="130"/>
    </row>
    <row r="379" s="131" customFormat="true" ht="15" customHeight="true" x14ac:dyDescent="0.2">
      <c r="B379" s="133"/>
      <c r="R379" s="216"/>
      <c r="S379" s="216"/>
      <c r="T379" s="216"/>
      <c r="U379" s="216"/>
      <c r="V379" s="216"/>
      <c r="W379" s="216"/>
      <c r="X379" s="216"/>
      <c r="Y379" s="216"/>
      <c r="Z379" s="216"/>
      <c r="AA379" s="216"/>
      <c r="AB379" s="216"/>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BA379" s="132"/>
      <c r="BB379" s="130"/>
      <c r="BC379" s="130"/>
      <c r="BD379" s="130"/>
      <c r="BE379" s="130"/>
      <c r="BF379" s="130"/>
      <c r="BG379" s="130"/>
      <c r="BH379" s="130"/>
      <c r="BI379" s="130"/>
      <c r="BJ379" s="130"/>
      <c r="BK379" s="130"/>
      <c r="BL379" s="130"/>
      <c r="BM379" s="130"/>
      <c r="BN379" s="130"/>
      <c r="BO379" s="130"/>
      <c r="BP379" s="130"/>
      <c r="BQ379" s="130"/>
    </row>
    <row r="380" s="131" customFormat="true" ht="15" customHeight="true" x14ac:dyDescent="0.2">
      <c r="B380" s="133"/>
      <c r="R380" s="216"/>
      <c r="S380" s="216"/>
      <c r="T380" s="216"/>
      <c r="U380" s="216"/>
      <c r="V380" s="216"/>
      <c r="W380" s="216"/>
      <c r="X380" s="216"/>
      <c r="Y380" s="216"/>
      <c r="Z380" s="216"/>
      <c r="AA380" s="216"/>
      <c r="AB380" s="216"/>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BA380" s="132"/>
      <c r="BB380" s="130"/>
      <c r="BC380" s="130"/>
      <c r="BD380" s="130"/>
      <c r="BE380" s="130"/>
      <c r="BF380" s="130"/>
      <c r="BG380" s="130"/>
      <c r="BH380" s="130"/>
      <c r="BI380" s="130"/>
      <c r="BJ380" s="130"/>
      <c r="BK380" s="130"/>
      <c r="BL380" s="130"/>
      <c r="BM380" s="130"/>
      <c r="BN380" s="130"/>
      <c r="BO380" s="130"/>
      <c r="BP380" s="130"/>
      <c r="BQ380" s="130"/>
    </row>
    <row r="381" s="131" customFormat="true" ht="15" customHeight="true" x14ac:dyDescent="0.2">
      <c r="B381" s="133"/>
      <c r="R381" s="216"/>
      <c r="S381" s="216"/>
      <c r="T381" s="216"/>
      <c r="U381" s="216"/>
      <c r="V381" s="216"/>
      <c r="W381" s="216"/>
      <c r="X381" s="216"/>
      <c r="Y381" s="216"/>
      <c r="Z381" s="216"/>
      <c r="AA381" s="216"/>
      <c r="AB381" s="216"/>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BA381" s="132"/>
      <c r="BB381" s="130"/>
      <c r="BC381" s="130"/>
      <c r="BD381" s="130"/>
      <c r="BE381" s="130"/>
      <c r="BF381" s="130"/>
      <c r="BG381" s="130"/>
      <c r="BH381" s="130"/>
      <c r="BI381" s="130"/>
      <c r="BJ381" s="130"/>
      <c r="BK381" s="130"/>
      <c r="BL381" s="130"/>
      <c r="BM381" s="130"/>
      <c r="BN381" s="130"/>
      <c r="BO381" s="130"/>
      <c r="BP381" s="130"/>
      <c r="BQ381" s="130"/>
    </row>
    <row r="382" s="131" customFormat="true" ht="15" customHeight="true" x14ac:dyDescent="0.2">
      <c r="B382" s="133"/>
      <c r="R382" s="216"/>
      <c r="S382" s="216"/>
      <c r="T382" s="216"/>
      <c r="U382" s="216"/>
      <c r="V382" s="216"/>
      <c r="W382" s="216"/>
      <c r="X382" s="216"/>
      <c r="Y382" s="216"/>
      <c r="Z382" s="216"/>
      <c r="AA382" s="216"/>
      <c r="AB382" s="216"/>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BA382" s="132"/>
      <c r="BB382" s="130"/>
      <c r="BC382" s="130"/>
      <c r="BD382" s="130"/>
      <c r="BE382" s="130"/>
      <c r="BF382" s="130"/>
      <c r="BG382" s="130"/>
      <c r="BH382" s="130"/>
      <c r="BI382" s="130"/>
      <c r="BJ382" s="130"/>
      <c r="BK382" s="130"/>
      <c r="BL382" s="130"/>
      <c r="BM382" s="130"/>
      <c r="BN382" s="130"/>
      <c r="BO382" s="130"/>
      <c r="BP382" s="130"/>
      <c r="BQ382" s="130"/>
    </row>
    <row r="383" s="131" customFormat="true" ht="15" customHeight="true" x14ac:dyDescent="0.2">
      <c r="B383" s="133"/>
      <c r="R383" s="216"/>
      <c r="S383" s="216"/>
      <c r="T383" s="216"/>
      <c r="U383" s="216"/>
      <c r="V383" s="216"/>
      <c r="W383" s="216"/>
      <c r="X383" s="216"/>
      <c r="Y383" s="216"/>
      <c r="Z383" s="216"/>
      <c r="AA383" s="216"/>
      <c r="AB383" s="216"/>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BA383" s="132"/>
      <c r="BB383" s="130"/>
      <c r="BC383" s="130"/>
      <c r="BD383" s="130"/>
      <c r="BE383" s="130"/>
      <c r="BF383" s="130"/>
      <c r="BG383" s="130"/>
      <c r="BH383" s="130"/>
      <c r="BI383" s="130"/>
      <c r="BJ383" s="130"/>
      <c r="BK383" s="130"/>
      <c r="BL383" s="130"/>
      <c r="BM383" s="130"/>
      <c r="BN383" s="130"/>
      <c r="BO383" s="130"/>
      <c r="BP383" s="130"/>
      <c r="BQ383" s="130"/>
    </row>
    <row r="384" s="131" customFormat="true" ht="15" customHeight="true" x14ac:dyDescent="0.2">
      <c r="B384" s="133"/>
      <c r="R384" s="216"/>
      <c r="S384" s="216"/>
      <c r="T384" s="216"/>
      <c r="U384" s="216"/>
      <c r="V384" s="216"/>
      <c r="W384" s="216"/>
      <c r="X384" s="216"/>
      <c r="Y384" s="216"/>
      <c r="Z384" s="216"/>
      <c r="AA384" s="216"/>
      <c r="AB384" s="216"/>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BA384" s="132"/>
      <c r="BB384" s="130"/>
      <c r="BC384" s="130"/>
      <c r="BD384" s="130"/>
      <c r="BE384" s="130"/>
      <c r="BF384" s="130"/>
      <c r="BG384" s="130"/>
      <c r="BH384" s="130"/>
      <c r="BI384" s="130"/>
      <c r="BJ384" s="130"/>
      <c r="BK384" s="130"/>
      <c r="BL384" s="130"/>
      <c r="BM384" s="130"/>
      <c r="BN384" s="130"/>
      <c r="BO384" s="130"/>
      <c r="BP384" s="130"/>
      <c r="BQ384" s="130"/>
    </row>
    <row r="385" s="131" customFormat="true" ht="15" customHeight="true" x14ac:dyDescent="0.2">
      <c r="B385" s="133"/>
      <c r="R385" s="216"/>
      <c r="S385" s="216"/>
      <c r="T385" s="216"/>
      <c r="U385" s="216"/>
      <c r="V385" s="216"/>
      <c r="W385" s="216"/>
      <c r="X385" s="216"/>
      <c r="Y385" s="216"/>
      <c r="Z385" s="216"/>
      <c r="AA385" s="216"/>
      <c r="AB385" s="216"/>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BA385" s="132"/>
      <c r="BB385" s="130"/>
      <c r="BC385" s="130"/>
      <c r="BD385" s="130"/>
      <c r="BE385" s="130"/>
      <c r="BF385" s="130"/>
      <c r="BG385" s="130"/>
      <c r="BH385" s="130"/>
      <c r="BI385" s="130"/>
      <c r="BJ385" s="130"/>
      <c r="BK385" s="130"/>
      <c r="BL385" s="130"/>
      <c r="BM385" s="130"/>
      <c r="BN385" s="130"/>
      <c r="BO385" s="130"/>
      <c r="BP385" s="130"/>
      <c r="BQ385" s="130"/>
    </row>
    <row r="386" s="131" customFormat="true" ht="15" customHeight="true" x14ac:dyDescent="0.2">
      <c r="B386" s="133"/>
      <c r="R386" s="216"/>
      <c r="S386" s="216"/>
      <c r="T386" s="216"/>
      <c r="U386" s="216"/>
      <c r="V386" s="216"/>
      <c r="W386" s="216"/>
      <c r="X386" s="216"/>
      <c r="Y386" s="216"/>
      <c r="Z386" s="216"/>
      <c r="AA386" s="216"/>
      <c r="AB386" s="216"/>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BA386" s="132"/>
      <c r="BB386" s="130"/>
      <c r="BC386" s="130"/>
      <c r="BD386" s="130"/>
      <c r="BE386" s="130"/>
      <c r="BF386" s="130"/>
      <c r="BG386" s="130"/>
      <c r="BH386" s="130"/>
      <c r="BI386" s="130"/>
      <c r="BJ386" s="130"/>
      <c r="BK386" s="130"/>
      <c r="BL386" s="130"/>
      <c r="BM386" s="130"/>
      <c r="BN386" s="130"/>
      <c r="BO386" s="130"/>
      <c r="BP386" s="130"/>
      <c r="BQ386" s="130"/>
    </row>
    <row r="387" s="131" customFormat="true" ht="15" customHeight="true" x14ac:dyDescent="0.2">
      <c r="B387" s="133"/>
      <c r="R387" s="216"/>
      <c r="S387" s="216"/>
      <c r="T387" s="216"/>
      <c r="U387" s="216"/>
      <c r="V387" s="216"/>
      <c r="W387" s="216"/>
      <c r="X387" s="216"/>
      <c r="Y387" s="216"/>
      <c r="Z387" s="216"/>
      <c r="AA387" s="216"/>
      <c r="AB387" s="216"/>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BA387" s="132"/>
      <c r="BB387" s="130"/>
      <c r="BC387" s="130"/>
      <c r="BD387" s="130"/>
      <c r="BE387" s="130"/>
      <c r="BF387" s="130"/>
      <c r="BG387" s="130"/>
      <c r="BH387" s="130"/>
      <c r="BI387" s="130"/>
      <c r="BJ387" s="130"/>
      <c r="BK387" s="130"/>
      <c r="BL387" s="130"/>
      <c r="BM387" s="130"/>
      <c r="BN387" s="130"/>
      <c r="BO387" s="130"/>
      <c r="BP387" s="130"/>
      <c r="BQ387" s="130"/>
    </row>
    <row r="388" s="131" customFormat="true" ht="15" customHeight="true" x14ac:dyDescent="0.2">
      <c r="B388" s="133"/>
      <c r="R388" s="216"/>
      <c r="S388" s="216"/>
      <c r="T388" s="216"/>
      <c r="U388" s="216"/>
      <c r="V388" s="216"/>
      <c r="W388" s="216"/>
      <c r="X388" s="216"/>
      <c r="Y388" s="216"/>
      <c r="Z388" s="216"/>
      <c r="AA388" s="216"/>
      <c r="AB388" s="216"/>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BA388" s="132"/>
      <c r="BB388" s="130"/>
      <c r="BC388" s="130"/>
      <c r="BD388" s="130"/>
      <c r="BE388" s="130"/>
      <c r="BF388" s="130"/>
      <c r="BG388" s="130"/>
      <c r="BH388" s="130"/>
      <c r="BI388" s="130"/>
      <c r="BJ388" s="130"/>
      <c r="BK388" s="130"/>
      <c r="BL388" s="130"/>
      <c r="BM388" s="130"/>
      <c r="BN388" s="130"/>
      <c r="BO388" s="130"/>
      <c r="BP388" s="130"/>
      <c r="BQ388" s="130"/>
    </row>
    <row r="389" s="131" customFormat="true" ht="15" customHeight="true" x14ac:dyDescent="0.2">
      <c r="B389" s="133"/>
      <c r="R389" s="216"/>
      <c r="S389" s="216"/>
      <c r="T389" s="216"/>
      <c r="U389" s="216"/>
      <c r="V389" s="216"/>
      <c r="W389" s="216"/>
      <c r="X389" s="216"/>
      <c r="Y389" s="216"/>
      <c r="Z389" s="216"/>
      <c r="AA389" s="216"/>
      <c r="AB389" s="216"/>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BA389" s="132"/>
      <c r="BB389" s="130"/>
      <c r="BC389" s="130"/>
      <c r="BD389" s="130"/>
      <c r="BE389" s="130"/>
      <c r="BF389" s="130"/>
      <c r="BG389" s="130"/>
      <c r="BH389" s="130"/>
      <c r="BI389" s="130"/>
      <c r="BJ389" s="130"/>
      <c r="BK389" s="130"/>
      <c r="BL389" s="130"/>
      <c r="BM389" s="130"/>
      <c r="BN389" s="130"/>
      <c r="BO389" s="130"/>
      <c r="BP389" s="130"/>
      <c r="BQ389" s="130"/>
    </row>
    <row r="390" s="439" customFormat="true" ht="15" customHeight="true" x14ac:dyDescent="0.2">
      <c r="B390" s="438"/>
      <c r="R390" s="216"/>
      <c r="S390" s="216"/>
      <c r="T390" s="216"/>
      <c r="U390" s="216"/>
      <c r="V390" s="216"/>
      <c r="W390" s="216"/>
      <c r="X390" s="216"/>
      <c r="Y390" s="216"/>
      <c r="Z390" s="216"/>
      <c r="AA390" s="216"/>
      <c r="AB390" s="216"/>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BA390" s="132"/>
      <c r="BB390" s="130"/>
      <c r="BC390" s="130"/>
      <c r="BD390" s="130"/>
      <c r="BE390" s="130"/>
      <c r="BF390" s="130"/>
      <c r="BG390" s="130"/>
      <c r="BH390" s="130"/>
      <c r="BI390" s="130"/>
      <c r="BJ390" s="130"/>
      <c r="BK390" s="130"/>
      <c r="BL390" s="130"/>
      <c r="BM390" s="130"/>
      <c r="BN390" s="130"/>
      <c r="BO390" s="130"/>
      <c r="BP390" s="130"/>
      <c r="BQ390" s="130"/>
    </row>
    <row r="391" s="439" customFormat="true" ht="15" customHeight="true" x14ac:dyDescent="0.2">
      <c r="B391" s="438"/>
      <c r="R391" s="216"/>
      <c r="S391" s="216"/>
      <c r="T391" s="216"/>
      <c r="U391" s="216"/>
      <c r="V391" s="216"/>
      <c r="W391" s="216"/>
      <c r="X391" s="216"/>
      <c r="Y391" s="216"/>
      <c r="Z391" s="216"/>
      <c r="AA391" s="216"/>
      <c r="AB391" s="216"/>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BA391" s="132"/>
      <c r="BB391" s="130"/>
      <c r="BC391" s="130"/>
      <c r="BD391" s="130"/>
      <c r="BE391" s="130"/>
      <c r="BF391" s="130"/>
      <c r="BG391" s="130"/>
      <c r="BH391" s="130"/>
      <c r="BI391" s="130"/>
      <c r="BJ391" s="130"/>
      <c r="BK391" s="130"/>
      <c r="BL391" s="130"/>
      <c r="BM391" s="130"/>
      <c r="BN391" s="130"/>
      <c r="BO391" s="130"/>
      <c r="BP391" s="130"/>
      <c r="BQ391" s="130"/>
    </row>
    <row r="392" s="439" customFormat="true" ht="15" customHeight="true" x14ac:dyDescent="0.2">
      <c r="R392" s="216"/>
      <c r="S392" s="216"/>
      <c r="T392" s="216"/>
      <c r="U392" s="216"/>
      <c r="V392" s="216"/>
      <c r="W392" s="216"/>
      <c r="X392" s="216"/>
      <c r="Y392" s="216"/>
      <c r="Z392" s="216"/>
      <c r="AA392" s="216"/>
      <c r="AB392" s="216"/>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BA392" s="132"/>
      <c r="BB392" s="130"/>
      <c r="BC392" s="130"/>
      <c r="BD392" s="130"/>
      <c r="BE392" s="130"/>
      <c r="BF392" s="130"/>
      <c r="BG392" s="130"/>
      <c r="BH392" s="130"/>
      <c r="BI392" s="130"/>
      <c r="BJ392" s="130"/>
      <c r="BK392" s="130"/>
      <c r="BL392" s="130"/>
      <c r="BM392" s="130"/>
      <c r="BN392" s="130"/>
      <c r="BO392" s="130"/>
      <c r="BP392" s="130"/>
      <c r="BQ392" s="130"/>
    </row>
    <row r="393" s="439" customFormat="true" ht="15" customHeight="true" x14ac:dyDescent="0.2">
      <c r="R393" s="216"/>
      <c r="S393" s="216"/>
      <c r="T393" s="216"/>
      <c r="U393" s="216"/>
      <c r="V393" s="216"/>
      <c r="W393" s="216"/>
      <c r="X393" s="216"/>
      <c r="Y393" s="216"/>
      <c r="Z393" s="216"/>
      <c r="AA393" s="216"/>
      <c r="AB393" s="216"/>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BA393" s="132"/>
      <c r="BB393" s="130"/>
      <c r="BC393" s="130"/>
      <c r="BD393" s="130"/>
      <c r="BE393" s="130"/>
      <c r="BF393" s="130"/>
      <c r="BG393" s="130"/>
      <c r="BH393" s="130"/>
      <c r="BI393" s="130"/>
      <c r="BJ393" s="130"/>
      <c r="BK393" s="130"/>
      <c r="BL393" s="130"/>
      <c r="BM393" s="130"/>
      <c r="BN393" s="130"/>
      <c r="BO393" s="130"/>
      <c r="BP393" s="130"/>
      <c r="BQ393" s="130"/>
    </row>
    <row r="394" s="439" customFormat="true" ht="15" customHeight="true" x14ac:dyDescent="0.2">
      <c r="R394" s="216"/>
      <c r="S394" s="216"/>
      <c r="T394" s="216"/>
      <c r="U394" s="216"/>
      <c r="V394" s="216"/>
      <c r="W394" s="216"/>
      <c r="X394" s="216"/>
      <c r="Y394" s="216"/>
      <c r="Z394" s="216"/>
      <c r="AA394" s="216"/>
      <c r="AB394" s="216"/>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BA394" s="132"/>
      <c r="BB394" s="130"/>
      <c r="BC394" s="130"/>
      <c r="BD394" s="130"/>
      <c r="BE394" s="130"/>
      <c r="BF394" s="130"/>
      <c r="BG394" s="130"/>
      <c r="BH394" s="130"/>
      <c r="BI394" s="130"/>
      <c r="BJ394" s="130"/>
      <c r="BK394" s="130"/>
      <c r="BL394" s="130"/>
      <c r="BM394" s="130"/>
      <c r="BN394" s="130"/>
      <c r="BO394" s="130"/>
      <c r="BP394" s="130"/>
      <c r="BQ394" s="130"/>
    </row>
    <row r="395" s="439" customFormat="true" ht="15" customHeight="true" x14ac:dyDescent="0.2">
      <c r="R395" s="216"/>
      <c r="S395" s="216"/>
      <c r="T395" s="216"/>
      <c r="U395" s="216"/>
      <c r="V395" s="216"/>
      <c r="W395" s="216"/>
      <c r="X395" s="216"/>
      <c r="Y395" s="216"/>
      <c r="Z395" s="216"/>
      <c r="AA395" s="216"/>
      <c r="AB395" s="216"/>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BA395" s="132"/>
      <c r="BB395" s="130"/>
      <c r="BC395" s="130"/>
      <c r="BD395" s="130"/>
      <c r="BE395" s="130"/>
      <c r="BF395" s="130"/>
      <c r="BG395" s="130"/>
      <c r="BH395" s="130"/>
      <c r="BI395" s="130"/>
      <c r="BJ395" s="130"/>
      <c r="BK395" s="130"/>
      <c r="BL395" s="130"/>
      <c r="BM395" s="130"/>
      <c r="BN395" s="130"/>
      <c r="BO395" s="130"/>
      <c r="BP395" s="130"/>
      <c r="BQ395" s="130"/>
    </row>
    <row r="396" s="439" customFormat="true" ht="15" customHeight="true" x14ac:dyDescent="0.2">
      <c r="R396" s="216"/>
      <c r="S396" s="216"/>
      <c r="T396" s="216"/>
      <c r="U396" s="216"/>
      <c r="V396" s="216"/>
      <c r="W396" s="216"/>
      <c r="X396" s="216"/>
      <c r="Y396" s="216"/>
      <c r="Z396" s="216"/>
      <c r="AA396" s="216"/>
      <c r="AB396" s="216"/>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BA396" s="132"/>
      <c r="BB396" s="130"/>
      <c r="BC396" s="130"/>
      <c r="BD396" s="130"/>
      <c r="BE396" s="130"/>
      <c r="BF396" s="130"/>
      <c r="BG396" s="130"/>
      <c r="BH396" s="130"/>
      <c r="BI396" s="130"/>
      <c r="BJ396" s="130"/>
      <c r="BK396" s="130"/>
      <c r="BL396" s="130"/>
      <c r="BM396" s="130"/>
      <c r="BN396" s="130"/>
      <c r="BO396" s="130"/>
      <c r="BP396" s="130"/>
      <c r="BQ396" s="130"/>
    </row>
    <row r="397" s="439" customFormat="true" ht="15" customHeight="true" x14ac:dyDescent="0.2">
      <c r="R397" s="216"/>
      <c r="S397" s="216"/>
      <c r="T397" s="216"/>
      <c r="U397" s="216"/>
      <c r="V397" s="216"/>
      <c r="W397" s="216"/>
      <c r="X397" s="216"/>
      <c r="Y397" s="216"/>
      <c r="Z397" s="216"/>
      <c r="AA397" s="216"/>
      <c r="AB397" s="216"/>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BA397" s="132"/>
      <c r="BB397" s="130"/>
      <c r="BC397" s="130"/>
      <c r="BD397" s="130"/>
      <c r="BE397" s="130"/>
      <c r="BF397" s="130"/>
      <c r="BG397" s="130"/>
      <c r="BH397" s="130"/>
      <c r="BI397" s="130"/>
      <c r="BJ397" s="130"/>
      <c r="BK397" s="130"/>
      <c r="BL397" s="130"/>
      <c r="BM397" s="130"/>
      <c r="BN397" s="130"/>
      <c r="BO397" s="130"/>
      <c r="BP397" s="130"/>
      <c r="BQ397" s="130"/>
    </row>
    <row r="398" s="439" customFormat="true" ht="15" customHeight="true" x14ac:dyDescent="0.2">
      <c r="R398" s="216"/>
      <c r="S398" s="216"/>
      <c r="T398" s="216"/>
      <c r="U398" s="216"/>
      <c r="V398" s="216"/>
      <c r="W398" s="216"/>
      <c r="X398" s="216"/>
      <c r="Y398" s="216"/>
      <c r="Z398" s="216"/>
      <c r="AA398" s="216"/>
      <c r="AB398" s="216"/>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BA398" s="132"/>
      <c r="BB398" s="130"/>
      <c r="BC398" s="130"/>
      <c r="BD398" s="130"/>
      <c r="BE398" s="130"/>
      <c r="BF398" s="130"/>
      <c r="BG398" s="130"/>
      <c r="BH398" s="130"/>
      <c r="BI398" s="130"/>
      <c r="BJ398" s="130"/>
      <c r="BK398" s="130"/>
      <c r="BL398" s="130"/>
      <c r="BM398" s="130"/>
      <c r="BN398" s="130"/>
      <c r="BO398" s="130"/>
      <c r="BP398" s="130"/>
      <c r="BQ398" s="130"/>
    </row>
    <row r="399" s="416" customFormat="true" ht="15" customHeight="true" x14ac:dyDescent="0.25">
      <c r="A399" s="136"/>
      <c r="B399" s="136"/>
      <c r="C399" s="2393" t="s">
        <v>128</v>
      </c>
      <c r="D399" s="2394"/>
      <c r="E399" s="2394"/>
      <c r="F399" s="2394"/>
      <c r="G399" s="136"/>
      <c r="H399" s="2395" t="s">
        <v>129</v>
      </c>
      <c r="I399" s="2396"/>
      <c r="J399" s="2396"/>
      <c r="K399" s="2396"/>
      <c r="M399" s="2395" t="s">
        <v>130</v>
      </c>
      <c r="N399" s="2396"/>
      <c r="O399" s="2396"/>
      <c r="P399" s="2396"/>
      <c r="R399" s="211"/>
      <c r="S399" s="211"/>
      <c r="T399" s="211"/>
      <c r="U399" s="211"/>
      <c r="V399" s="211"/>
      <c r="W399" s="211"/>
      <c r="X399" s="211"/>
      <c r="Y399" s="211"/>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row>
    <row r="400" s="218" customFormat="true" ht="15" customHeight="true" x14ac:dyDescent="0.2">
      <c r="C400" s="2389" t="s">
        <v>180</v>
      </c>
      <c r="D400" s="2390"/>
      <c r="E400" s="2390"/>
      <c r="F400" s="397"/>
      <c r="G400" s="397"/>
      <c r="H400" s="2391" t="s">
        <v>180</v>
      </c>
      <c r="I400" s="2391"/>
      <c r="J400" s="2391"/>
      <c r="K400" s="397"/>
      <c r="L400" s="397"/>
      <c r="M400" s="2391" t="s">
        <v>180</v>
      </c>
      <c r="N400" s="2391"/>
      <c r="O400" s="2391"/>
      <c r="P400" s="397"/>
      <c r="Q400" s="397"/>
      <c r="R400" s="211"/>
      <c r="S400" s="211"/>
      <c r="T400" s="211"/>
      <c r="U400" s="211"/>
      <c r="V400" s="211"/>
      <c r="W400" s="211"/>
      <c r="X400" s="211"/>
      <c r="Y400" s="211"/>
      <c r="Z400" s="211"/>
      <c r="AA400" s="211"/>
      <c r="AB400" s="211"/>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BA400" s="416"/>
      <c r="BB400" s="136"/>
      <c r="BC400" s="416"/>
      <c r="BD400" s="416"/>
      <c r="BE400" s="416"/>
      <c r="BF400" s="416"/>
      <c r="BG400" s="416"/>
      <c r="BH400" s="416"/>
      <c r="BI400" s="416"/>
      <c r="BJ400" s="416"/>
      <c r="BK400" s="416"/>
      <c r="BL400" s="416"/>
      <c r="BM400" s="416"/>
      <c r="BN400" s="416"/>
      <c r="BO400" s="416"/>
      <c r="BP400" s="416"/>
      <c r="BQ400" s="416"/>
    </row>
    <row r="401" s="218" customFormat="true" ht="25.15" customHeight="true" x14ac:dyDescent="0.2">
      <c r="C401" s="2389"/>
      <c r="D401" s="2390"/>
      <c r="E401" s="417" t="s">
        <v>181</v>
      </c>
      <c r="F401" s="397"/>
      <c r="G401" s="397"/>
      <c r="H401" s="2391"/>
      <c r="I401" s="2391"/>
      <c r="J401" s="418" t="s">
        <v>181</v>
      </c>
      <c r="K401" s="397"/>
      <c r="L401" s="397"/>
      <c r="M401" s="2391"/>
      <c r="N401" s="2391"/>
      <c r="O401" s="419" t="s">
        <v>181</v>
      </c>
      <c r="P401" s="397"/>
      <c r="Q401" s="397"/>
      <c r="R401" s="211"/>
      <c r="S401" s="211"/>
      <c r="T401" s="211"/>
      <c r="U401" s="211"/>
      <c r="V401" s="211"/>
      <c r="W401" s="211"/>
      <c r="X401" s="211"/>
      <c r="Y401" s="211"/>
      <c r="Z401" s="211"/>
      <c r="AA401" s="211"/>
      <c r="AB401" s="211"/>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BA401" s="416"/>
      <c r="BB401" s="136"/>
      <c r="BC401" s="416"/>
      <c r="BD401" s="416"/>
      <c r="BE401" s="416"/>
      <c r="BF401" s="416"/>
      <c r="BG401" s="416"/>
      <c r="BH401" s="416"/>
      <c r="BI401" s="416"/>
      <c r="BJ401" s="416"/>
      <c r="BK401" s="416"/>
      <c r="BL401" s="416"/>
      <c r="BM401" s="416"/>
      <c r="BN401" s="416"/>
      <c r="BO401" s="416"/>
      <c r="BP401" s="416"/>
      <c r="BQ401" s="416"/>
    </row>
    <row r="402" s="218" customFormat="true" ht="25.15" customHeight="true" x14ac:dyDescent="0.2">
      <c r="B402" s="2392" t="s">
        <v>134</v>
      </c>
      <c r="C402" s="2390"/>
      <c r="D402" s="2390"/>
      <c r="E402" s="420" t="s">
        <v>182</v>
      </c>
      <c r="F402" s="397"/>
      <c r="G402" s="397"/>
      <c r="H402" s="2391"/>
      <c r="I402" s="2391"/>
      <c r="J402" s="421" t="s">
        <v>182</v>
      </c>
      <c r="K402" s="397"/>
      <c r="L402" s="397"/>
      <c r="M402" s="2391"/>
      <c r="N402" s="2391"/>
      <c r="O402" s="422" t="s">
        <v>182</v>
      </c>
      <c r="P402" s="397"/>
      <c r="Q402" s="397"/>
      <c r="R402" s="211"/>
      <c r="S402" s="211"/>
      <c r="T402" s="211"/>
      <c r="U402" s="211"/>
      <c r="V402" s="211"/>
      <c r="W402" s="211"/>
      <c r="X402" s="211"/>
      <c r="Y402" s="211"/>
      <c r="Z402" s="211"/>
      <c r="AA402" s="211"/>
      <c r="AB402" s="211"/>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BA402" s="416"/>
      <c r="BB402" s="136"/>
      <c r="BC402" s="416"/>
      <c r="BD402" s="416"/>
      <c r="BE402" s="416"/>
      <c r="BF402" s="416"/>
      <c r="BG402" s="416"/>
      <c r="BH402" s="416"/>
      <c r="BI402" s="416"/>
      <c r="BJ402" s="416"/>
      <c r="BK402" s="416"/>
      <c r="BL402" s="416"/>
      <c r="BM402" s="416"/>
      <c r="BN402" s="416"/>
      <c r="BO402" s="416"/>
      <c r="BP402" s="416"/>
      <c r="BQ402" s="416"/>
    </row>
    <row r="403" s="218" customFormat="true" ht="25.15" customHeight="true" x14ac:dyDescent="0.2">
      <c r="B403" s="2390"/>
      <c r="C403" s="2355" t="s">
        <v>183</v>
      </c>
      <c r="D403" s="2354"/>
      <c r="E403" s="493">
        <v>0.72559517825904252</v>
      </c>
      <c r="F403" s="492"/>
      <c r="G403" s="492"/>
      <c r="H403" s="2354" t="s">
        <v>183</v>
      </c>
      <c r="I403" s="2354"/>
      <c r="J403" s="494">
        <v>0.63939170882033836</v>
      </c>
      <c r="K403" s="492"/>
      <c r="L403" s="492"/>
      <c r="M403" s="2354" t="s">
        <v>184</v>
      </c>
      <c r="N403" s="2354"/>
      <c r="O403" s="495">
        <v>0.8187481428591038</v>
      </c>
      <c r="P403" s="492"/>
      <c r="Q403" s="492"/>
      <c r="R403" s="211"/>
      <c r="S403" s="211"/>
      <c r="T403" s="211"/>
      <c r="U403" s="211"/>
      <c r="V403" s="211"/>
      <c r="W403" s="211"/>
      <c r="X403" s="211"/>
      <c r="Y403" s="211"/>
      <c r="Z403" s="211"/>
      <c r="AA403" s="211"/>
      <c r="AB403" s="211"/>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BA403" s="213"/>
      <c r="BB403" s="288"/>
      <c r="BC403" s="213"/>
      <c r="BD403" s="213"/>
      <c r="BE403" s="213"/>
      <c r="BF403" s="213"/>
      <c r="BG403" s="213"/>
      <c r="BH403" s="213"/>
      <c r="BI403" s="213"/>
      <c r="BJ403" s="213"/>
      <c r="BK403" s="213"/>
      <c r="BL403" s="213"/>
      <c r="BM403" s="213"/>
      <c r="BN403" s="213"/>
      <c r="BO403" s="213"/>
      <c r="BP403" s="213"/>
      <c r="BQ403" s="213"/>
    </row>
    <row r="404" s="218" customFormat="true" ht="25.15" customHeight="true" x14ac:dyDescent="0.2">
      <c r="B404" s="2390"/>
      <c r="C404" s="2355" t="s">
        <v>185</v>
      </c>
      <c r="D404" s="2354"/>
      <c r="E404" s="496">
        <v>0.69461847012264777</v>
      </c>
      <c r="F404" s="492"/>
      <c r="G404" s="492"/>
      <c r="H404" s="2354" t="s">
        <v>186</v>
      </c>
      <c r="I404" s="2354"/>
      <c r="J404" s="497">
        <v>-0.59726341517262582</v>
      </c>
      <c r="K404" s="492"/>
      <c r="L404" s="492"/>
      <c r="M404" s="2354" t="s">
        <v>185</v>
      </c>
      <c r="N404" s="2354"/>
      <c r="O404" s="498">
        <v>0.79581177807879733</v>
      </c>
      <c r="P404" s="492"/>
      <c r="Q404" s="492"/>
      <c r="R404" s="211"/>
      <c r="S404" s="211"/>
      <c r="T404" s="211"/>
      <c r="U404" s="211"/>
      <c r="V404" s="211"/>
      <c r="W404" s="211"/>
      <c r="X404" s="211"/>
      <c r="Y404" s="211"/>
      <c r="Z404" s="211"/>
      <c r="AA404" s="211"/>
      <c r="AB404" s="211"/>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BA404" s="213"/>
      <c r="BB404" s="288"/>
      <c r="BC404" s="213"/>
      <c r="BD404" s="213"/>
      <c r="BE404" s="213"/>
      <c r="BF404" s="213"/>
      <c r="BG404" s="213"/>
      <c r="BH404" s="213"/>
      <c r="BI404" s="213"/>
      <c r="BJ404" s="213"/>
      <c r="BK404" s="213"/>
      <c r="BL404" s="213"/>
      <c r="BM404" s="213"/>
      <c r="BN404" s="213"/>
      <c r="BO404" s="213"/>
      <c r="BP404" s="213"/>
      <c r="BQ404" s="213"/>
    </row>
    <row r="405" s="218" customFormat="true" ht="25.15" customHeight="true" x14ac:dyDescent="0.2">
      <c r="B405" s="2390"/>
      <c r="C405" s="2355" t="s">
        <v>187</v>
      </c>
      <c r="D405" s="2354"/>
      <c r="E405" s="496">
        <v>0.67047871471861131</v>
      </c>
      <c r="F405" s="492"/>
      <c r="G405" s="492"/>
      <c r="H405" s="2354" t="s">
        <v>185</v>
      </c>
      <c r="I405" s="2354"/>
      <c r="J405" s="497">
        <v>0.59073322655572247</v>
      </c>
      <c r="K405" s="492"/>
      <c r="L405" s="492"/>
      <c r="M405" s="2354" t="s">
        <v>188</v>
      </c>
      <c r="N405" s="2354"/>
      <c r="O405" s="498">
        <v>0.78481411747723828</v>
      </c>
      <c r="P405" s="492"/>
      <c r="Q405" s="492"/>
      <c r="R405" s="211"/>
      <c r="S405" s="211"/>
      <c r="T405" s="211"/>
      <c r="U405" s="211"/>
      <c r="V405" s="211"/>
      <c r="W405" s="211"/>
      <c r="X405" s="211"/>
      <c r="Y405" s="211"/>
      <c r="Z405" s="211"/>
      <c r="AA405" s="211"/>
      <c r="AB405" s="211"/>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BA405" s="213"/>
      <c r="BB405" s="288"/>
      <c r="BC405" s="213"/>
      <c r="BD405" s="213"/>
      <c r="BE405" s="213"/>
      <c r="BF405" s="213"/>
      <c r="BG405" s="213"/>
      <c r="BH405" s="213"/>
      <c r="BI405" s="213"/>
      <c r="BJ405" s="213"/>
      <c r="BK405" s="213"/>
      <c r="BL405" s="213"/>
      <c r="BM405" s="213"/>
      <c r="BN405" s="213"/>
      <c r="BO405" s="213"/>
      <c r="BP405" s="213"/>
      <c r="BQ405" s="213"/>
    </row>
    <row r="406" s="218" customFormat="true" ht="25.15" customHeight="true" x14ac:dyDescent="0.2">
      <c r="B406" s="2390"/>
      <c r="C406" s="2355" t="s">
        <v>186</v>
      </c>
      <c r="D406" s="2354"/>
      <c r="E406" s="496">
        <v>-0.67007548550949725</v>
      </c>
      <c r="F406" s="492"/>
      <c r="G406" s="492"/>
      <c r="H406" s="2354" t="s">
        <v>184</v>
      </c>
      <c r="I406" s="2354"/>
      <c r="J406" s="497">
        <v>0.58691583676417769</v>
      </c>
      <c r="K406" s="492"/>
      <c r="L406" s="492"/>
      <c r="M406" s="2354" t="s">
        <v>189</v>
      </c>
      <c r="N406" s="2354"/>
      <c r="O406" s="498">
        <v>0.77013959284142364</v>
      </c>
      <c r="P406" s="492"/>
      <c r="Q406" s="492"/>
      <c r="R406" s="211"/>
      <c r="S406" s="211"/>
      <c r="T406" s="211"/>
      <c r="U406" s="211"/>
      <c r="V406" s="211"/>
      <c r="W406" s="211"/>
      <c r="X406" s="211"/>
      <c r="Y406" s="211"/>
      <c r="Z406" s="211"/>
      <c r="AA406" s="211"/>
      <c r="AB406" s="211"/>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BA406" s="213"/>
      <c r="BB406" s="288"/>
      <c r="BC406" s="213"/>
      <c r="BD406" s="213"/>
      <c r="BE406" s="213"/>
      <c r="BF406" s="213"/>
      <c r="BG406" s="213"/>
      <c r="BH406" s="213"/>
      <c r="BI406" s="213"/>
      <c r="BJ406" s="213"/>
      <c r="BK406" s="213"/>
      <c r="BL406" s="213"/>
      <c r="BM406" s="213"/>
      <c r="BN406" s="213"/>
      <c r="BO406" s="213"/>
      <c r="BP406" s="213"/>
      <c r="BQ406" s="213"/>
    </row>
    <row r="407" s="218" customFormat="true" ht="25.15" customHeight="true" x14ac:dyDescent="0.2">
      <c r="B407" s="2390"/>
      <c r="C407" s="2355" t="s">
        <v>184</v>
      </c>
      <c r="D407" s="2354"/>
      <c r="E407" s="496">
        <v>0.63588757838053656</v>
      </c>
      <c r="F407" s="492"/>
      <c r="G407" s="492"/>
      <c r="H407" s="2354" t="s">
        <v>190</v>
      </c>
      <c r="I407" s="2354"/>
      <c r="J407" s="497">
        <v>0.56994781645696746</v>
      </c>
      <c r="K407" s="492"/>
      <c r="L407" s="492"/>
      <c r="M407" s="2354" t="s">
        <v>191</v>
      </c>
      <c r="N407" s="2354"/>
      <c r="O407" s="498">
        <v>0.62744515865261685</v>
      </c>
      <c r="P407" s="492"/>
      <c r="Q407" s="492"/>
      <c r="R407" s="211"/>
      <c r="S407" s="211"/>
      <c r="T407" s="211"/>
      <c r="U407" s="211"/>
      <c r="V407" s="211"/>
      <c r="W407" s="211"/>
      <c r="X407" s="211"/>
      <c r="Y407" s="211"/>
      <c r="Z407" s="211"/>
      <c r="AA407" s="211"/>
      <c r="AB407" s="211"/>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BA407" s="213"/>
      <c r="BB407" s="288"/>
      <c r="BC407" s="213"/>
      <c r="BD407" s="213"/>
      <c r="BE407" s="213"/>
      <c r="BF407" s="213"/>
      <c r="BG407" s="213"/>
      <c r="BH407" s="213"/>
      <c r="BI407" s="213"/>
      <c r="BJ407" s="213"/>
      <c r="BK407" s="213"/>
      <c r="BL407" s="213"/>
      <c r="BM407" s="213"/>
      <c r="BN407" s="213"/>
      <c r="BO407" s="213"/>
      <c r="BP407" s="213"/>
      <c r="BQ407" s="213"/>
    </row>
    <row r="408" s="218" customFormat="true" ht="25.15" customHeight="true" x14ac:dyDescent="0.2">
      <c r="B408" s="2390"/>
      <c r="C408" s="2355" t="s">
        <v>192</v>
      </c>
      <c r="D408" s="2354"/>
      <c r="E408" s="496">
        <v>0.56370559576212709</v>
      </c>
      <c r="F408" s="492"/>
      <c r="G408" s="492"/>
      <c r="H408" s="2354" t="s">
        <v>187</v>
      </c>
      <c r="I408" s="2354"/>
      <c r="J408" s="497">
        <v>0.55362142429406569</v>
      </c>
      <c r="K408" s="492"/>
      <c r="L408" s="492"/>
      <c r="M408" s="2354" t="s">
        <v>187</v>
      </c>
      <c r="N408" s="2354"/>
      <c r="O408" s="498">
        <v>0.51152809289260537</v>
      </c>
      <c r="P408" s="492"/>
      <c r="Q408" s="492"/>
      <c r="R408" s="211"/>
      <c r="S408" s="211"/>
      <c r="T408" s="211"/>
      <c r="U408" s="211"/>
      <c r="V408" s="211"/>
      <c r="W408" s="211"/>
      <c r="X408" s="211"/>
      <c r="Y408" s="211"/>
      <c r="Z408" s="211"/>
      <c r="AA408" s="211"/>
      <c r="AB408" s="211"/>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BA408" s="213"/>
      <c r="BB408" s="288"/>
      <c r="BC408" s="213"/>
      <c r="BD408" s="213"/>
      <c r="BE408" s="213"/>
      <c r="BF408" s="213"/>
      <c r="BG408" s="213"/>
      <c r="BH408" s="213"/>
      <c r="BI408" s="213"/>
      <c r="BJ408" s="213"/>
      <c r="BK408" s="213"/>
      <c r="BL408" s="213"/>
      <c r="BM408" s="213"/>
      <c r="BN408" s="213"/>
      <c r="BO408" s="213"/>
      <c r="BP408" s="213"/>
      <c r="BQ408" s="213"/>
    </row>
    <row r="409" s="218" customFormat="true" ht="25.15" customHeight="true" x14ac:dyDescent="0.2">
      <c r="B409" s="2390"/>
      <c r="C409" s="2355" t="s">
        <v>193</v>
      </c>
      <c r="D409" s="2354"/>
      <c r="E409" s="496">
        <v>0.52666334545675775</v>
      </c>
      <c r="F409" s="492"/>
      <c r="G409" s="492"/>
      <c r="H409" s="2354" t="s">
        <v>192</v>
      </c>
      <c r="I409" s="2354"/>
      <c r="J409" s="497">
        <v>0.50954913163167215</v>
      </c>
      <c r="K409" s="492"/>
      <c r="L409" s="492"/>
      <c r="M409" s="2354" t="s">
        <v>194</v>
      </c>
      <c r="N409" s="2354"/>
      <c r="O409" s="498">
        <v>0.51122763699785245</v>
      </c>
      <c r="P409" s="492"/>
      <c r="Q409" s="492"/>
      <c r="R409" s="211"/>
      <c r="S409" s="211"/>
      <c r="T409" s="211"/>
      <c r="U409" s="211"/>
      <c r="V409" s="211"/>
      <c r="W409" s="211"/>
      <c r="X409" s="211"/>
      <c r="Y409" s="211"/>
      <c r="Z409" s="211"/>
      <c r="AA409" s="211"/>
      <c r="AB409" s="211"/>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BA409" s="213"/>
      <c r="BB409" s="288"/>
      <c r="BC409" s="213"/>
      <c r="BD409" s="213"/>
      <c r="BE409" s="213"/>
      <c r="BF409" s="213"/>
      <c r="BG409" s="213"/>
      <c r="BH409" s="213"/>
      <c r="BI409" s="213"/>
      <c r="BJ409" s="213"/>
      <c r="BK409" s="213"/>
      <c r="BL409" s="213"/>
      <c r="BM409" s="213"/>
      <c r="BN409" s="213"/>
      <c r="BO409" s="213"/>
      <c r="BP409" s="213"/>
      <c r="BQ409" s="213"/>
    </row>
    <row r="410" s="218" customFormat="true" ht="25.15" customHeight="true" x14ac:dyDescent="0.2">
      <c r="B410" s="2390"/>
      <c r="C410" s="2355" t="s">
        <v>195</v>
      </c>
      <c r="D410" s="2354"/>
      <c r="E410" s="496">
        <v>-0.50580393944480739</v>
      </c>
      <c r="F410" s="492"/>
      <c r="G410" s="492"/>
      <c r="H410" s="2354" t="s">
        <v>196</v>
      </c>
      <c r="I410" s="2354"/>
      <c r="J410" s="497">
        <v>0.45778042415675424</v>
      </c>
      <c r="K410" s="492"/>
      <c r="L410" s="492"/>
      <c r="M410" s="2354" t="s">
        <v>197</v>
      </c>
      <c r="N410" s="2354"/>
      <c r="O410" s="498">
        <v>0.46031863202586365</v>
      </c>
      <c r="P410" s="492"/>
      <c r="Q410" s="492"/>
      <c r="R410" s="211"/>
      <c r="S410" s="211"/>
      <c r="T410" s="211"/>
      <c r="U410" s="211"/>
      <c r="V410" s="211"/>
      <c r="W410" s="211"/>
      <c r="X410" s="211"/>
      <c r="Y410" s="211"/>
      <c r="Z410" s="211"/>
      <c r="AA410" s="211"/>
      <c r="AB410" s="211"/>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BA410" s="213"/>
      <c r="BB410" s="288"/>
      <c r="BC410" s="213"/>
      <c r="BD410" s="213"/>
      <c r="BE410" s="213"/>
      <c r="BF410" s="213"/>
      <c r="BG410" s="213"/>
      <c r="BH410" s="213"/>
      <c r="BI410" s="213"/>
      <c r="BJ410" s="213"/>
      <c r="BK410" s="213"/>
      <c r="BL410" s="213"/>
      <c r="BM410" s="213"/>
      <c r="BN410" s="213"/>
      <c r="BO410" s="213"/>
      <c r="BP410" s="213"/>
      <c r="BQ410" s="213"/>
    </row>
    <row r="411" s="218" customFormat="true" ht="25.15" customHeight="true" x14ac:dyDescent="0.2">
      <c r="B411" s="2390"/>
      <c r="C411" s="2355" t="s">
        <v>188</v>
      </c>
      <c r="D411" s="2354"/>
      <c r="E411" s="496">
        <v>0.49419253816959768</v>
      </c>
      <c r="F411" s="492"/>
      <c r="G411" s="492"/>
      <c r="H411" s="2354" t="s">
        <v>195</v>
      </c>
      <c r="I411" s="2354"/>
      <c r="J411" s="497">
        <v>-0.45581685253709947</v>
      </c>
      <c r="K411" s="492"/>
      <c r="L411" s="492"/>
      <c r="M411" s="2354" t="s">
        <v>198</v>
      </c>
      <c r="N411" s="2354"/>
      <c r="O411" s="498">
        <v>-0.36510812741983656</v>
      </c>
      <c r="P411" s="492"/>
      <c r="Q411" s="492"/>
      <c r="R411" s="211"/>
      <c r="S411" s="211"/>
      <c r="T411" s="211"/>
      <c r="U411" s="211"/>
      <c r="V411" s="211"/>
      <c r="W411" s="211"/>
      <c r="X411" s="211"/>
      <c r="Y411" s="211"/>
      <c r="Z411" s="211"/>
      <c r="AA411" s="211"/>
      <c r="AB411" s="211"/>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BA411" s="213"/>
      <c r="BB411" s="288"/>
      <c r="BC411" s="213"/>
      <c r="BD411" s="213"/>
      <c r="BE411" s="213"/>
      <c r="BF411" s="213"/>
      <c r="BG411" s="213"/>
      <c r="BH411" s="213"/>
      <c r="BI411" s="213"/>
      <c r="BJ411" s="213"/>
      <c r="BK411" s="213"/>
      <c r="BL411" s="213"/>
      <c r="BM411" s="213"/>
      <c r="BN411" s="213"/>
      <c r="BO411" s="213"/>
      <c r="BP411" s="213"/>
      <c r="BQ411" s="213"/>
    </row>
    <row r="412" s="218" customFormat="true" ht="25.15" customHeight="true" x14ac:dyDescent="0.2">
      <c r="B412" s="2390"/>
      <c r="C412" s="2355" t="s">
        <v>199</v>
      </c>
      <c r="D412" s="2354"/>
      <c r="E412" s="496">
        <v>0.48956894755313185</v>
      </c>
      <c r="F412" s="492"/>
      <c r="G412" s="492"/>
      <c r="H412" s="2354" t="s">
        <v>200</v>
      </c>
      <c r="I412" s="2354"/>
      <c r="J412" s="497">
        <v>0.45319885730437781</v>
      </c>
      <c r="K412" s="492"/>
      <c r="L412" s="492"/>
      <c r="M412" s="2354" t="s">
        <v>199</v>
      </c>
      <c r="N412" s="2354"/>
      <c r="O412" s="498">
        <v>0.27882487898320729</v>
      </c>
      <c r="P412" s="492"/>
      <c r="Q412" s="492"/>
      <c r="R412" s="211"/>
      <c r="S412" s="211"/>
      <c r="T412" s="211"/>
      <c r="U412" s="211"/>
      <c r="V412" s="211"/>
      <c r="W412" s="211"/>
      <c r="X412" s="211"/>
      <c r="Y412" s="211"/>
      <c r="Z412" s="211"/>
      <c r="AA412" s="211"/>
      <c r="AB412" s="211"/>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BA412" s="213"/>
      <c r="BB412" s="288"/>
      <c r="BC412" s="213"/>
      <c r="BD412" s="213"/>
      <c r="BE412" s="213"/>
      <c r="BF412" s="213"/>
      <c r="BG412" s="213"/>
      <c r="BH412" s="213"/>
      <c r="BI412" s="213"/>
      <c r="BJ412" s="213"/>
      <c r="BK412" s="213"/>
      <c r="BL412" s="213"/>
      <c r="BM412" s="213"/>
      <c r="BN412" s="213"/>
      <c r="BO412" s="213"/>
      <c r="BP412" s="213"/>
      <c r="BQ412" s="213"/>
    </row>
    <row r="413" s="218" customFormat="true" ht="25.15" customHeight="true" x14ac:dyDescent="0.2">
      <c r="B413" s="2390"/>
      <c r="C413" s="2355" t="s">
        <v>196</v>
      </c>
      <c r="D413" s="2354"/>
      <c r="E413" s="496">
        <v>0.4865980069498102</v>
      </c>
      <c r="F413" s="492"/>
      <c r="G413" s="492"/>
      <c r="H413" s="2354" t="s">
        <v>199</v>
      </c>
      <c r="I413" s="2354"/>
      <c r="J413" s="497">
        <v>0.44293996688385573</v>
      </c>
      <c r="K413" s="492"/>
      <c r="L413" s="492"/>
      <c r="M413" s="2354" t="s">
        <v>192</v>
      </c>
      <c r="N413" s="2354"/>
      <c r="O413" s="498">
        <v>0.22492711606144189</v>
      </c>
      <c r="P413" s="492"/>
      <c r="Q413" s="492"/>
      <c r="R413" s="211"/>
      <c r="S413" s="211"/>
      <c r="T413" s="211"/>
      <c r="U413" s="211"/>
      <c r="V413" s="211"/>
      <c r="W413" s="211"/>
      <c r="X413" s="211"/>
      <c r="Y413" s="211"/>
      <c r="Z413" s="211"/>
      <c r="AA413" s="211"/>
      <c r="AB413" s="211"/>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BA413" s="213"/>
      <c r="BB413" s="288"/>
      <c r="BC413" s="213"/>
      <c r="BD413" s="213"/>
      <c r="BE413" s="213"/>
      <c r="BF413" s="213"/>
      <c r="BG413" s="213"/>
      <c r="BH413" s="213"/>
      <c r="BI413" s="213"/>
      <c r="BJ413" s="213"/>
      <c r="BK413" s="213"/>
      <c r="BL413" s="213"/>
      <c r="BM413" s="213"/>
      <c r="BN413" s="213"/>
      <c r="BO413" s="213"/>
      <c r="BP413" s="213"/>
      <c r="BQ413" s="213"/>
    </row>
    <row r="414" s="218" customFormat="true" ht="25.15" customHeight="true" x14ac:dyDescent="0.2">
      <c r="B414" s="2390"/>
      <c r="C414" s="2355" t="s">
        <v>201</v>
      </c>
      <c r="D414" s="2354"/>
      <c r="E414" s="496">
        <v>-0.48391607774525791</v>
      </c>
      <c r="F414" s="492"/>
      <c r="G414" s="492"/>
      <c r="H414" s="2354" t="s">
        <v>202</v>
      </c>
      <c r="I414" s="2354"/>
      <c r="J414" s="497">
        <v>0.44053759151997623</v>
      </c>
      <c r="K414" s="492"/>
      <c r="L414" s="492"/>
      <c r="M414" s="2354" t="s">
        <v>203</v>
      </c>
      <c r="N414" s="2354"/>
      <c r="O414" s="498">
        <v>0.21714136919474786</v>
      </c>
      <c r="P414" s="492"/>
      <c r="Q414" s="492"/>
      <c r="R414" s="211"/>
      <c r="S414" s="211"/>
      <c r="T414" s="211"/>
      <c r="U414" s="211"/>
      <c r="V414" s="211"/>
      <c r="W414" s="211"/>
      <c r="X414" s="211"/>
      <c r="Y414" s="211"/>
      <c r="Z414" s="211"/>
      <c r="AA414" s="211"/>
      <c r="AB414" s="211"/>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BA414" s="213"/>
      <c r="BB414" s="288"/>
      <c r="BC414" s="213"/>
      <c r="BD414" s="213"/>
      <c r="BE414" s="213"/>
      <c r="BF414" s="213"/>
      <c r="BG414" s="213"/>
      <c r="BH414" s="213"/>
      <c r="BI414" s="213"/>
      <c r="BJ414" s="213"/>
      <c r="BK414" s="213"/>
      <c r="BL414" s="213"/>
      <c r="BM414" s="213"/>
      <c r="BN414" s="213"/>
      <c r="BO414" s="213"/>
      <c r="BP414" s="213"/>
      <c r="BQ414" s="213"/>
    </row>
    <row r="415" s="218" customFormat="true" ht="25.15" customHeight="true" x14ac:dyDescent="0.2">
      <c r="B415" s="2390"/>
      <c r="C415" s="2355" t="s">
        <v>202</v>
      </c>
      <c r="D415" s="2354"/>
      <c r="E415" s="496">
        <v>0.46148309402746679</v>
      </c>
      <c r="F415" s="492"/>
      <c r="G415" s="492"/>
      <c r="H415" s="2354" t="s">
        <v>201</v>
      </c>
      <c r="I415" s="2354"/>
      <c r="J415" s="497">
        <v>-0.42745700916786727</v>
      </c>
      <c r="K415" s="492"/>
      <c r="L415" s="492"/>
      <c r="M415" s="2354" t="s">
        <v>204</v>
      </c>
      <c r="N415" s="2354"/>
      <c r="O415" s="498">
        <v>0.21366739127378417</v>
      </c>
      <c r="P415" s="492"/>
      <c r="Q415" s="492"/>
      <c r="R415" s="211"/>
      <c r="S415" s="211"/>
      <c r="T415" s="211"/>
      <c r="U415" s="211"/>
      <c r="V415" s="211"/>
      <c r="W415" s="211"/>
      <c r="X415" s="211"/>
      <c r="Y415" s="211"/>
      <c r="Z415" s="211"/>
      <c r="AA415" s="211"/>
      <c r="AB415" s="211"/>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BA415" s="213"/>
      <c r="BB415" s="288"/>
      <c r="BC415" s="213"/>
      <c r="BD415" s="213"/>
      <c r="BE415" s="213"/>
      <c r="BF415" s="213"/>
      <c r="BG415" s="213"/>
      <c r="BH415" s="213"/>
      <c r="BI415" s="213"/>
      <c r="BJ415" s="213"/>
      <c r="BK415" s="213"/>
      <c r="BL415" s="213"/>
      <c r="BM415" s="213"/>
      <c r="BN415" s="213"/>
      <c r="BO415" s="213"/>
      <c r="BP415" s="213"/>
      <c r="BQ415" s="213"/>
    </row>
    <row r="416" s="218" customFormat="true" ht="25.15" customHeight="true" x14ac:dyDescent="0.2">
      <c r="B416" s="2390"/>
      <c r="C416" s="2355" t="s">
        <v>205</v>
      </c>
      <c r="D416" s="2354"/>
      <c r="E416" s="496">
        <v>0.43625040187833342</v>
      </c>
      <c r="F416" s="492"/>
      <c r="G416" s="492"/>
      <c r="H416" s="2354" t="s">
        <v>188</v>
      </c>
      <c r="I416" s="2354"/>
      <c r="J416" s="497">
        <v>0.41817739571259632</v>
      </c>
      <c r="K416" s="492"/>
      <c r="L416" s="492"/>
      <c r="M416" s="2354" t="s">
        <v>206</v>
      </c>
      <c r="N416" s="2354"/>
      <c r="O416" s="498">
        <v>0.21118242677145596</v>
      </c>
      <c r="P416" s="492"/>
      <c r="Q416" s="492"/>
      <c r="R416" s="211"/>
      <c r="S416" s="211"/>
      <c r="T416" s="211"/>
      <c r="U416" s="211"/>
      <c r="V416" s="211"/>
      <c r="W416" s="211"/>
      <c r="X416" s="211"/>
      <c r="Y416" s="211"/>
      <c r="Z416" s="211"/>
      <c r="AA416" s="211"/>
      <c r="AB416" s="211"/>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BA416" s="213"/>
      <c r="BB416" s="288"/>
      <c r="BC416" s="213"/>
      <c r="BD416" s="213"/>
      <c r="BE416" s="213"/>
      <c r="BF416" s="213"/>
      <c r="BG416" s="213"/>
      <c r="BH416" s="213"/>
      <c r="BI416" s="213"/>
      <c r="BJ416" s="213"/>
      <c r="BK416" s="213"/>
      <c r="BL416" s="213"/>
      <c r="BM416" s="213"/>
      <c r="BN416" s="213"/>
      <c r="BO416" s="213"/>
      <c r="BP416" s="213"/>
      <c r="BQ416" s="213"/>
    </row>
    <row r="417" s="218" customFormat="true" ht="25.15" customHeight="true" x14ac:dyDescent="0.2">
      <c r="B417" s="2390"/>
      <c r="C417" s="2355" t="s">
        <v>204</v>
      </c>
      <c r="D417" s="2354"/>
      <c r="E417" s="496">
        <v>0.40891210756353752</v>
      </c>
      <c r="F417" s="492"/>
      <c r="G417" s="492"/>
      <c r="H417" s="2354" t="s">
        <v>193</v>
      </c>
      <c r="I417" s="2354"/>
      <c r="J417" s="497">
        <v>0.4172876502614597</v>
      </c>
      <c r="K417" s="492"/>
      <c r="L417" s="492"/>
      <c r="M417" s="2354" t="s">
        <v>207</v>
      </c>
      <c r="N417" s="2354"/>
      <c r="O417" s="498">
        <v>0.20779627316661886</v>
      </c>
      <c r="P417" s="492"/>
      <c r="Q417" s="492"/>
      <c r="R417" s="211"/>
      <c r="S417" s="211"/>
      <c r="T417" s="211"/>
      <c r="U417" s="211"/>
      <c r="V417" s="211"/>
      <c r="W417" s="211"/>
      <c r="X417" s="211"/>
      <c r="Y417" s="211"/>
      <c r="Z417" s="211"/>
      <c r="AA417" s="211"/>
      <c r="AB417" s="211"/>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BA417" s="213"/>
      <c r="BB417" s="288"/>
      <c r="BC417" s="213"/>
      <c r="BD417" s="213"/>
      <c r="BE417" s="213"/>
      <c r="BF417" s="213"/>
      <c r="BG417" s="213"/>
      <c r="BH417" s="213"/>
      <c r="BI417" s="213"/>
      <c r="BJ417" s="213"/>
      <c r="BK417" s="213"/>
      <c r="BL417" s="213"/>
      <c r="BM417" s="213"/>
      <c r="BN417" s="213"/>
      <c r="BO417" s="213"/>
      <c r="BP417" s="213"/>
      <c r="BQ417" s="213"/>
    </row>
    <row r="418" s="218" customFormat="true" ht="25.15" customHeight="true" x14ac:dyDescent="0.2">
      <c r="B418" s="2390"/>
      <c r="C418" s="2355" t="s">
        <v>208</v>
      </c>
      <c r="D418" s="2354"/>
      <c r="E418" s="496">
        <v>0.40256588397840931</v>
      </c>
      <c r="F418" s="492"/>
      <c r="G418" s="492"/>
      <c r="H418" s="2354" t="s">
        <v>208</v>
      </c>
      <c r="I418" s="2354"/>
      <c r="J418" s="497">
        <v>0.39167228660290693</v>
      </c>
      <c r="K418" s="492"/>
      <c r="L418" s="492"/>
      <c r="M418" s="2354" t="s">
        <v>209</v>
      </c>
      <c r="N418" s="2354"/>
      <c r="O418" s="498">
        <v>0.16517444799504377</v>
      </c>
      <c r="P418" s="492"/>
      <c r="Q418" s="492"/>
      <c r="R418" s="211"/>
      <c r="S418" s="211"/>
      <c r="T418" s="211"/>
      <c r="U418" s="211"/>
      <c r="V418" s="211"/>
      <c r="W418" s="211"/>
      <c r="X418" s="211"/>
      <c r="Y418" s="211"/>
      <c r="Z418" s="211"/>
      <c r="AA418" s="211"/>
      <c r="AB418" s="211"/>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BA418" s="213"/>
      <c r="BB418" s="288"/>
      <c r="BC418" s="213"/>
      <c r="BD418" s="213"/>
      <c r="BE418" s="213"/>
      <c r="BF418" s="213"/>
      <c r="BG418" s="213"/>
      <c r="BH418" s="213"/>
      <c r="BI418" s="213"/>
      <c r="BJ418" s="213"/>
      <c r="BK418" s="213"/>
      <c r="BL418" s="213"/>
      <c r="BM418" s="213"/>
      <c r="BN418" s="213"/>
      <c r="BO418" s="213"/>
      <c r="BP418" s="213"/>
      <c r="BQ418" s="213"/>
    </row>
    <row r="419" s="218" customFormat="true" ht="25.15" customHeight="true" x14ac:dyDescent="0.2">
      <c r="B419" s="2390"/>
      <c r="C419" s="2355" t="s">
        <v>200</v>
      </c>
      <c r="D419" s="2354"/>
      <c r="E419" s="496">
        <v>0.37530255913499971</v>
      </c>
      <c r="F419" s="492"/>
      <c r="G419" s="492"/>
      <c r="H419" s="2354" t="s">
        <v>210</v>
      </c>
      <c r="I419" s="2354"/>
      <c r="J419" s="497">
        <v>0.35515765066668997</v>
      </c>
      <c r="K419" s="492"/>
      <c r="L419" s="492"/>
      <c r="M419" s="2354" t="s">
        <v>186</v>
      </c>
      <c r="N419" s="2354"/>
      <c r="O419" s="498">
        <v>-0.14934068944899212</v>
      </c>
      <c r="P419" s="492"/>
      <c r="Q419" s="492"/>
      <c r="R419" s="211"/>
      <c r="S419" s="211"/>
      <c r="T419" s="211"/>
      <c r="U419" s="211"/>
      <c r="V419" s="211"/>
      <c r="W419" s="211"/>
      <c r="X419" s="211"/>
      <c r="Y419" s="211"/>
      <c r="Z419" s="211"/>
      <c r="AA419" s="211"/>
      <c r="AB419" s="211"/>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BA419" s="213"/>
      <c r="BB419" s="288"/>
      <c r="BC419" s="213"/>
      <c r="BD419" s="213"/>
      <c r="BE419" s="213"/>
      <c r="BF419" s="213"/>
      <c r="BG419" s="213"/>
      <c r="BH419" s="213"/>
      <c r="BI419" s="213"/>
      <c r="BJ419" s="213"/>
      <c r="BK419" s="213"/>
      <c r="BL419" s="213"/>
      <c r="BM419" s="213"/>
      <c r="BN419" s="213"/>
      <c r="BO419" s="213"/>
      <c r="BP419" s="213"/>
      <c r="BQ419" s="213"/>
    </row>
    <row r="420" s="218" customFormat="true" ht="25.15" customHeight="true" x14ac:dyDescent="0.2">
      <c r="B420" s="2390"/>
      <c r="C420" s="2355" t="s">
        <v>211</v>
      </c>
      <c r="D420" s="2354"/>
      <c r="E420" s="496">
        <v>0.36532116058590475</v>
      </c>
      <c r="F420" s="492"/>
      <c r="G420" s="492"/>
      <c r="H420" s="2354" t="s">
        <v>204</v>
      </c>
      <c r="I420" s="2354"/>
      <c r="J420" s="497">
        <v>0.33176078977701928</v>
      </c>
      <c r="K420" s="492"/>
      <c r="L420" s="492"/>
      <c r="M420" s="2354" t="s">
        <v>196</v>
      </c>
      <c r="N420" s="2354"/>
      <c r="O420" s="498">
        <v>0.145894598189726</v>
      </c>
      <c r="P420" s="492"/>
      <c r="Q420" s="492"/>
      <c r="R420" s="211"/>
      <c r="S420" s="211"/>
      <c r="T420" s="211"/>
      <c r="U420" s="211"/>
      <c r="V420" s="211"/>
      <c r="W420" s="211"/>
      <c r="X420" s="211"/>
      <c r="Y420" s="211"/>
      <c r="Z420" s="211"/>
      <c r="AA420" s="211"/>
      <c r="AB420" s="211"/>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BA420" s="213"/>
      <c r="BB420" s="288"/>
      <c r="BC420" s="213"/>
      <c r="BD420" s="213"/>
      <c r="BE420" s="213"/>
      <c r="BF420" s="213"/>
      <c r="BG420" s="213"/>
      <c r="BH420" s="213"/>
      <c r="BI420" s="213"/>
      <c r="BJ420" s="213"/>
      <c r="BK420" s="213"/>
      <c r="BL420" s="213"/>
      <c r="BM420" s="213"/>
      <c r="BN420" s="213"/>
      <c r="BO420" s="213"/>
      <c r="BP420" s="213"/>
      <c r="BQ420" s="213"/>
    </row>
    <row r="421" s="218" customFormat="true" ht="25.15" customHeight="true" x14ac:dyDescent="0.2">
      <c r="B421" s="2390"/>
      <c r="C421" s="2355" t="s">
        <v>207</v>
      </c>
      <c r="D421" s="2354"/>
      <c r="E421" s="496">
        <v>0.36133948889602852</v>
      </c>
      <c r="F421" s="492"/>
      <c r="G421" s="492"/>
      <c r="H421" s="2354" t="s">
        <v>207</v>
      </c>
      <c r="I421" s="2354"/>
      <c r="J421" s="497">
        <v>0.32754389575743226</v>
      </c>
      <c r="K421" s="492"/>
      <c r="L421" s="492"/>
      <c r="M421" s="2354" t="s">
        <v>200</v>
      </c>
      <c r="N421" s="2354"/>
      <c r="O421" s="498">
        <v>0.11051174796959366</v>
      </c>
      <c r="P421" s="492"/>
      <c r="Q421" s="492"/>
      <c r="R421" s="211"/>
      <c r="S421" s="211"/>
      <c r="T421" s="211"/>
      <c r="U421" s="211"/>
      <c r="V421" s="211"/>
      <c r="W421" s="211"/>
      <c r="X421" s="211"/>
      <c r="Y421" s="211"/>
      <c r="Z421" s="211"/>
      <c r="AA421" s="211"/>
      <c r="AB421" s="211"/>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BA421" s="213"/>
      <c r="BB421" s="288"/>
      <c r="BC421" s="213"/>
      <c r="BD421" s="213"/>
      <c r="BE421" s="213"/>
      <c r="BF421" s="213"/>
      <c r="BG421" s="213"/>
      <c r="BH421" s="213"/>
      <c r="BI421" s="213"/>
      <c r="BJ421" s="213"/>
      <c r="BK421" s="213"/>
      <c r="BL421" s="213"/>
      <c r="BM421" s="213"/>
      <c r="BN421" s="213"/>
      <c r="BO421" s="213"/>
      <c r="BP421" s="213"/>
      <c r="BQ421" s="213"/>
    </row>
    <row r="422" s="218" customFormat="true" ht="25.15" customHeight="true" x14ac:dyDescent="0.2">
      <c r="B422" s="2390"/>
      <c r="C422" s="2355" t="s">
        <v>194</v>
      </c>
      <c r="D422" s="2354"/>
      <c r="E422" s="496">
        <v>0.34916829163107588</v>
      </c>
      <c r="F422" s="492"/>
      <c r="G422" s="492"/>
      <c r="H422" s="2354" t="s">
        <v>212</v>
      </c>
      <c r="I422" s="2354"/>
      <c r="J422" s="497">
        <v>0.28957662604634438</v>
      </c>
      <c r="K422" s="492"/>
      <c r="L422" s="492"/>
      <c r="M422" s="2354" t="s">
        <v>202</v>
      </c>
      <c r="N422" s="2354"/>
      <c r="O422" s="498">
        <v>0.10301518286894572</v>
      </c>
      <c r="P422" s="492"/>
      <c r="Q422" s="492"/>
      <c r="R422" s="211"/>
      <c r="S422" s="211"/>
      <c r="T422" s="211"/>
      <c r="U422" s="211"/>
      <c r="V422" s="211"/>
      <c r="W422" s="211"/>
      <c r="X422" s="211"/>
      <c r="Y422" s="211"/>
      <c r="Z422" s="211"/>
      <c r="AA422" s="211"/>
      <c r="AB422" s="211"/>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BA422" s="213"/>
      <c r="BB422" s="288"/>
      <c r="BC422" s="213"/>
      <c r="BD422" s="213"/>
      <c r="BE422" s="213"/>
      <c r="BF422" s="213"/>
      <c r="BG422" s="213"/>
      <c r="BH422" s="213"/>
      <c r="BI422" s="213"/>
      <c r="BJ422" s="213"/>
      <c r="BK422" s="213"/>
      <c r="BL422" s="213"/>
      <c r="BM422" s="213"/>
      <c r="BN422" s="213"/>
      <c r="BO422" s="213"/>
      <c r="BP422" s="213"/>
      <c r="BQ422" s="213"/>
    </row>
    <row r="423" s="218" customFormat="true" ht="25.15" customHeight="true" x14ac:dyDescent="0.2">
      <c r="B423" s="2390"/>
      <c r="C423" s="2355" t="s">
        <v>191</v>
      </c>
      <c r="D423" s="2354"/>
      <c r="E423" s="496">
        <v>0.27252052860913806</v>
      </c>
      <c r="F423" s="492"/>
      <c r="G423" s="492"/>
      <c r="H423" s="2354" t="s">
        <v>213</v>
      </c>
      <c r="I423" s="2354"/>
      <c r="J423" s="497">
        <v>0.28667592750656823</v>
      </c>
      <c r="K423" s="492"/>
      <c r="L423" s="492"/>
      <c r="M423" s="2354" t="s">
        <v>214</v>
      </c>
      <c r="N423" s="2354"/>
      <c r="O423" s="498">
        <v>-0.10194037511441253</v>
      </c>
      <c r="P423" s="492"/>
      <c r="Q423" s="492"/>
      <c r="R423" s="211"/>
      <c r="S423" s="211"/>
      <c r="T423" s="211"/>
      <c r="U423" s="211"/>
      <c r="V423" s="211"/>
      <c r="W423" s="211"/>
      <c r="X423" s="211"/>
      <c r="Y423" s="211"/>
      <c r="Z423" s="211"/>
      <c r="AA423" s="211"/>
      <c r="AB423" s="211"/>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BA423" s="213"/>
      <c r="BB423" s="288"/>
      <c r="BC423" s="213"/>
      <c r="BD423" s="213"/>
      <c r="BE423" s="213"/>
      <c r="BF423" s="213"/>
      <c r="BG423" s="213"/>
      <c r="BH423" s="213"/>
      <c r="BI423" s="213"/>
      <c r="BJ423" s="213"/>
      <c r="BK423" s="213"/>
      <c r="BL423" s="213"/>
      <c r="BM423" s="213"/>
      <c r="BN423" s="213"/>
      <c r="BO423" s="213"/>
      <c r="BP423" s="213"/>
      <c r="BQ423" s="213"/>
    </row>
    <row r="424" s="218" customFormat="true" ht="25.15" customHeight="true" x14ac:dyDescent="0.2">
      <c r="B424" s="2390"/>
      <c r="C424" s="2355" t="s">
        <v>206</v>
      </c>
      <c r="D424" s="2354"/>
      <c r="E424" s="496">
        <v>0.2623570100122648</v>
      </c>
      <c r="F424" s="492"/>
      <c r="G424" s="492"/>
      <c r="H424" s="2354" t="s">
        <v>194</v>
      </c>
      <c r="I424" s="2354"/>
      <c r="J424" s="497">
        <v>0.28593207884142308</v>
      </c>
      <c r="K424" s="492"/>
      <c r="L424" s="492"/>
      <c r="M424" s="2354" t="s">
        <v>215</v>
      </c>
      <c r="N424" s="2354"/>
      <c r="O424" s="498">
        <v>-9.7595390181137553E-2</v>
      </c>
      <c r="P424" s="492"/>
      <c r="Q424" s="492"/>
      <c r="R424" s="211"/>
      <c r="S424" s="211"/>
      <c r="T424" s="211"/>
      <c r="U424" s="211"/>
      <c r="V424" s="211"/>
      <c r="W424" s="211"/>
      <c r="X424" s="211"/>
      <c r="Y424" s="211"/>
      <c r="Z424" s="211"/>
      <c r="AA424" s="211"/>
      <c r="AB424" s="211"/>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BA424" s="213"/>
      <c r="BB424" s="288"/>
      <c r="BC424" s="213"/>
      <c r="BD424" s="213"/>
      <c r="BE424" s="213"/>
      <c r="BF424" s="213"/>
      <c r="BG424" s="213"/>
      <c r="BH424" s="213"/>
      <c r="BI424" s="213"/>
      <c r="BJ424" s="213"/>
      <c r="BK424" s="213"/>
      <c r="BL424" s="213"/>
      <c r="BM424" s="213"/>
      <c r="BN424" s="213"/>
      <c r="BO424" s="213"/>
      <c r="BP424" s="213"/>
      <c r="BQ424" s="213"/>
    </row>
    <row r="425" s="218" customFormat="true" ht="25.15" customHeight="true" x14ac:dyDescent="0.2">
      <c r="B425" s="2390"/>
      <c r="C425" s="2355" t="s">
        <v>189</v>
      </c>
      <c r="D425" s="2354"/>
      <c r="E425" s="496">
        <v>0.24007419482960149</v>
      </c>
      <c r="F425" s="492"/>
      <c r="G425" s="492"/>
      <c r="H425" s="2354" t="s">
        <v>206</v>
      </c>
      <c r="I425" s="2354"/>
      <c r="J425" s="497">
        <v>0.28549502221959872</v>
      </c>
      <c r="K425" s="492"/>
      <c r="L425" s="492"/>
      <c r="M425" s="2354" t="s">
        <v>216</v>
      </c>
      <c r="N425" s="2354"/>
      <c r="O425" s="498">
        <v>-9.0146227432861173E-2</v>
      </c>
      <c r="P425" s="492"/>
      <c r="Q425" s="492"/>
      <c r="R425" s="211"/>
      <c r="S425" s="211"/>
      <c r="T425" s="211"/>
      <c r="U425" s="211"/>
      <c r="V425" s="211"/>
      <c r="W425" s="211"/>
      <c r="X425" s="211"/>
      <c r="Y425" s="211"/>
      <c r="Z425" s="211"/>
      <c r="AA425" s="211"/>
      <c r="AB425" s="211"/>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BA425" s="213"/>
      <c r="BB425" s="288"/>
      <c r="BC425" s="213"/>
      <c r="BD425" s="213"/>
      <c r="BE425" s="213"/>
      <c r="BF425" s="213"/>
      <c r="BG425" s="213"/>
      <c r="BH425" s="213"/>
      <c r="BI425" s="213"/>
      <c r="BJ425" s="213"/>
      <c r="BK425" s="213"/>
      <c r="BL425" s="213"/>
      <c r="BM425" s="213"/>
      <c r="BN425" s="213"/>
      <c r="BO425" s="213"/>
      <c r="BP425" s="213"/>
      <c r="BQ425" s="213"/>
    </row>
    <row r="426" s="218" customFormat="true" ht="25.15" customHeight="true" x14ac:dyDescent="0.2">
      <c r="B426" s="2390"/>
      <c r="C426" s="2355" t="s">
        <v>217</v>
      </c>
      <c r="D426" s="2354"/>
      <c r="E426" s="496">
        <v>-0.22917366852063062</v>
      </c>
      <c r="F426" s="492"/>
      <c r="G426" s="492"/>
      <c r="H426" s="2354" t="s">
        <v>218</v>
      </c>
      <c r="I426" s="2354"/>
      <c r="J426" s="497">
        <v>0.21592257651247274</v>
      </c>
      <c r="K426" s="492"/>
      <c r="L426" s="492"/>
      <c r="M426" s="2354" t="s">
        <v>217</v>
      </c>
      <c r="N426" s="2354"/>
      <c r="O426" s="498">
        <v>8.9464480173327782E-2</v>
      </c>
      <c r="P426" s="492"/>
      <c r="Q426" s="492"/>
      <c r="R426" s="211"/>
      <c r="S426" s="211"/>
      <c r="T426" s="211"/>
      <c r="U426" s="211"/>
      <c r="V426" s="211"/>
      <c r="W426" s="211"/>
      <c r="X426" s="211"/>
      <c r="Y426" s="211"/>
      <c r="Z426" s="211"/>
      <c r="AA426" s="211"/>
      <c r="AB426" s="211"/>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BA426" s="213"/>
      <c r="BB426" s="288"/>
      <c r="BC426" s="213"/>
      <c r="BD426" s="213"/>
      <c r="BE426" s="213"/>
      <c r="BF426" s="213"/>
      <c r="BG426" s="213"/>
      <c r="BH426" s="213"/>
      <c r="BI426" s="213"/>
      <c r="BJ426" s="213"/>
      <c r="BK426" s="213"/>
      <c r="BL426" s="213"/>
      <c r="BM426" s="213"/>
      <c r="BN426" s="213"/>
      <c r="BO426" s="213"/>
      <c r="BP426" s="213"/>
      <c r="BQ426" s="213"/>
    </row>
    <row r="427" s="218" customFormat="true" ht="25.15" customHeight="true" x14ac:dyDescent="0.2">
      <c r="B427" s="2390"/>
      <c r="C427" s="2355" t="s">
        <v>218</v>
      </c>
      <c r="D427" s="2354"/>
      <c r="E427" s="496">
        <v>0.19805172521447142</v>
      </c>
      <c r="F427" s="492"/>
      <c r="G427" s="492"/>
      <c r="H427" s="2354" t="s">
        <v>191</v>
      </c>
      <c r="I427" s="2354"/>
      <c r="J427" s="497">
        <v>0.192552507730963</v>
      </c>
      <c r="K427" s="492"/>
      <c r="L427" s="492"/>
      <c r="M427" s="2354" t="s">
        <v>193</v>
      </c>
      <c r="N427" s="2354"/>
      <c r="O427" s="498">
        <v>8.5340299861824245E-2</v>
      </c>
      <c r="P427" s="492"/>
      <c r="Q427" s="492"/>
      <c r="R427" s="211"/>
      <c r="S427" s="211"/>
      <c r="T427" s="211"/>
      <c r="U427" s="211"/>
      <c r="V427" s="211"/>
      <c r="W427" s="211"/>
      <c r="X427" s="211"/>
      <c r="Y427" s="211"/>
      <c r="Z427" s="211"/>
      <c r="AA427" s="211"/>
      <c r="AB427" s="211"/>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BA427" s="213"/>
      <c r="BB427" s="288"/>
      <c r="BC427" s="213"/>
      <c r="BD427" s="213"/>
      <c r="BE427" s="213"/>
      <c r="BF427" s="213"/>
      <c r="BG427" s="213"/>
      <c r="BH427" s="213"/>
      <c r="BI427" s="213"/>
      <c r="BJ427" s="213"/>
      <c r="BK427" s="213"/>
      <c r="BL427" s="213"/>
      <c r="BM427" s="213"/>
      <c r="BN427" s="213"/>
      <c r="BO427" s="213"/>
      <c r="BP427" s="213"/>
      <c r="BQ427" s="213"/>
    </row>
    <row r="428" s="218" customFormat="true" ht="25.15" customHeight="true" x14ac:dyDescent="0.2">
      <c r="B428" s="2390"/>
      <c r="C428" s="2355" t="s">
        <v>219</v>
      </c>
      <c r="D428" s="2354"/>
      <c r="E428" s="496">
        <v>0.14887669084688082</v>
      </c>
      <c r="F428" s="492"/>
      <c r="G428" s="492"/>
      <c r="H428" s="2354" t="s">
        <v>220</v>
      </c>
      <c r="I428" s="2354"/>
      <c r="J428" s="497">
        <v>0.15595800216072517</v>
      </c>
      <c r="K428" s="492"/>
      <c r="L428" s="492"/>
      <c r="M428" s="2354" t="s">
        <v>190</v>
      </c>
      <c r="N428" s="2354"/>
      <c r="O428" s="498">
        <v>7.7275119550018964E-2</v>
      </c>
      <c r="P428" s="492"/>
      <c r="Q428" s="492"/>
      <c r="R428" s="211"/>
      <c r="S428" s="211"/>
      <c r="T428" s="211"/>
      <c r="U428" s="211"/>
      <c r="V428" s="211"/>
      <c r="W428" s="211"/>
      <c r="X428" s="211"/>
      <c r="Y428" s="211"/>
      <c r="Z428" s="211"/>
      <c r="AA428" s="211"/>
      <c r="AB428" s="211"/>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BA428" s="213"/>
      <c r="BB428" s="288"/>
      <c r="BC428" s="213"/>
      <c r="BD428" s="213"/>
      <c r="BE428" s="213"/>
      <c r="BF428" s="213"/>
      <c r="BG428" s="213"/>
      <c r="BH428" s="213"/>
      <c r="BI428" s="213"/>
      <c r="BJ428" s="213"/>
      <c r="BK428" s="213"/>
      <c r="BL428" s="213"/>
      <c r="BM428" s="213"/>
      <c r="BN428" s="213"/>
      <c r="BO428" s="213"/>
      <c r="BP428" s="213"/>
      <c r="BQ428" s="213"/>
    </row>
    <row r="429" s="218" customFormat="true" ht="25.15" customHeight="true" x14ac:dyDescent="0.2">
      <c r="B429" s="2390"/>
      <c r="C429" s="2355" t="s">
        <v>221</v>
      </c>
      <c r="D429" s="2354"/>
      <c r="E429" s="496">
        <v>0.13738109443455013</v>
      </c>
      <c r="F429" s="492"/>
      <c r="G429" s="492"/>
      <c r="H429" s="2354" t="s">
        <v>221</v>
      </c>
      <c r="I429" s="2354"/>
      <c r="J429" s="497">
        <v>0.15373878562826346</v>
      </c>
      <c r="K429" s="492"/>
      <c r="L429" s="492"/>
      <c r="M429" s="2354" t="s">
        <v>195</v>
      </c>
      <c r="N429" s="2354"/>
      <c r="O429" s="498">
        <v>-7.6003481081336352E-2</v>
      </c>
      <c r="P429" s="492"/>
      <c r="Q429" s="492"/>
      <c r="R429" s="211"/>
      <c r="S429" s="211"/>
      <c r="T429" s="211"/>
      <c r="U429" s="211"/>
      <c r="V429" s="211"/>
      <c r="W429" s="211"/>
      <c r="X429" s="211"/>
      <c r="Y429" s="211"/>
      <c r="Z429" s="211"/>
      <c r="AA429" s="211"/>
      <c r="AB429" s="211"/>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BA429" s="213"/>
      <c r="BB429" s="288"/>
      <c r="BC429" s="213"/>
      <c r="BD429" s="213"/>
      <c r="BE429" s="213"/>
      <c r="BF429" s="213"/>
      <c r="BG429" s="213"/>
      <c r="BH429" s="213"/>
      <c r="BI429" s="213"/>
      <c r="BJ429" s="213"/>
      <c r="BK429" s="213"/>
      <c r="BL429" s="213"/>
      <c r="BM429" s="213"/>
      <c r="BN429" s="213"/>
      <c r="BO429" s="213"/>
      <c r="BP429" s="213"/>
      <c r="BQ429" s="213"/>
    </row>
    <row r="430" s="218" customFormat="true" ht="25.15" customHeight="true" x14ac:dyDescent="0.2">
      <c r="B430" s="2390"/>
      <c r="C430" s="2355" t="s">
        <v>197</v>
      </c>
      <c r="D430" s="2354"/>
      <c r="E430" s="496">
        <v>0.13647914987814314</v>
      </c>
      <c r="F430" s="492"/>
      <c r="G430" s="492"/>
      <c r="H430" s="2354" t="s">
        <v>189</v>
      </c>
      <c r="I430" s="2354"/>
      <c r="J430" s="497">
        <v>0.14081109395948313</v>
      </c>
      <c r="K430" s="492"/>
      <c r="L430" s="492"/>
      <c r="M430" s="2354" t="s">
        <v>218</v>
      </c>
      <c r="N430" s="2354"/>
      <c r="O430" s="498">
        <v>-5.0038668369925973E-2</v>
      </c>
      <c r="P430" s="492"/>
      <c r="Q430" s="492"/>
      <c r="R430" s="211"/>
      <c r="S430" s="211"/>
      <c r="T430" s="211"/>
      <c r="U430" s="211"/>
      <c r="V430" s="211"/>
      <c r="W430" s="211"/>
      <c r="X430" s="211"/>
      <c r="Y430" s="211"/>
      <c r="Z430" s="211"/>
      <c r="AA430" s="211"/>
      <c r="AB430" s="211"/>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BA430" s="213"/>
      <c r="BB430" s="288"/>
      <c r="BC430" s="213"/>
      <c r="BD430" s="213"/>
      <c r="BE430" s="213"/>
      <c r="BF430" s="213"/>
      <c r="BG430" s="213"/>
      <c r="BH430" s="213"/>
      <c r="BI430" s="213"/>
      <c r="BJ430" s="213"/>
      <c r="BK430" s="213"/>
      <c r="BL430" s="213"/>
      <c r="BM430" s="213"/>
      <c r="BN430" s="213"/>
      <c r="BO430" s="213"/>
      <c r="BP430" s="213"/>
      <c r="BQ430" s="213"/>
    </row>
    <row r="431" s="218" customFormat="true" ht="25.15" customHeight="true" x14ac:dyDescent="0.2">
      <c r="B431" s="2390"/>
      <c r="C431" s="2355" t="s">
        <v>222</v>
      </c>
      <c r="D431" s="2354"/>
      <c r="E431" s="496">
        <v>-0.12772703222288151</v>
      </c>
      <c r="F431" s="492"/>
      <c r="G431" s="492"/>
      <c r="H431" s="2354" t="s">
        <v>223</v>
      </c>
      <c r="I431" s="2354"/>
      <c r="J431" s="497">
        <v>0.13969528346761118</v>
      </c>
      <c r="K431" s="492"/>
      <c r="L431" s="492"/>
      <c r="M431" s="2354" t="s">
        <v>219</v>
      </c>
      <c r="N431" s="2354"/>
      <c r="O431" s="498">
        <v>4.591179266623973E-2</v>
      </c>
      <c r="P431" s="492"/>
      <c r="Q431" s="492"/>
      <c r="R431" s="211"/>
      <c r="S431" s="211"/>
      <c r="T431" s="211"/>
      <c r="U431" s="211"/>
      <c r="V431" s="211"/>
      <c r="W431" s="211"/>
      <c r="X431" s="211"/>
      <c r="Y431" s="211"/>
      <c r="Z431" s="211"/>
      <c r="AA431" s="211"/>
      <c r="AB431" s="211"/>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BA431" s="213"/>
      <c r="BB431" s="288"/>
      <c r="BC431" s="213"/>
      <c r="BD431" s="213"/>
      <c r="BE431" s="213"/>
      <c r="BF431" s="213"/>
      <c r="BG431" s="213"/>
      <c r="BH431" s="213"/>
      <c r="BI431" s="213"/>
      <c r="BJ431" s="213"/>
      <c r="BK431" s="213"/>
      <c r="BL431" s="213"/>
      <c r="BM431" s="213"/>
      <c r="BN431" s="213"/>
      <c r="BO431" s="213"/>
      <c r="BP431" s="213"/>
      <c r="BQ431" s="213"/>
    </row>
    <row r="432" s="218" customFormat="true" ht="25.15" customHeight="true" x14ac:dyDescent="0.2">
      <c r="B432" s="2390"/>
      <c r="C432" s="2355" t="s">
        <v>220</v>
      </c>
      <c r="D432" s="2354"/>
      <c r="E432" s="496">
        <v>0.11574061051455294</v>
      </c>
      <c r="F432" s="492"/>
      <c r="G432" s="492"/>
      <c r="H432" s="2354" t="s">
        <v>215</v>
      </c>
      <c r="I432" s="2354"/>
      <c r="J432" s="497">
        <v>0.12842837922485262</v>
      </c>
      <c r="K432" s="492"/>
      <c r="L432" s="492"/>
      <c r="M432" s="2354" t="s">
        <v>183</v>
      </c>
      <c r="N432" s="2354"/>
      <c r="O432" s="498">
        <v>4.3964063478228739E-2</v>
      </c>
      <c r="P432" s="492"/>
      <c r="Q432" s="492"/>
      <c r="R432" s="211"/>
      <c r="S432" s="211"/>
      <c r="T432" s="211"/>
      <c r="U432" s="211"/>
      <c r="V432" s="211"/>
      <c r="W432" s="211"/>
      <c r="X432" s="211"/>
      <c r="Y432" s="211"/>
      <c r="Z432" s="211"/>
      <c r="AA432" s="211"/>
      <c r="AB432" s="211"/>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BA432" s="213"/>
      <c r="BB432" s="288"/>
      <c r="BC432" s="213"/>
      <c r="BD432" s="213"/>
      <c r="BE432" s="213"/>
      <c r="BF432" s="213"/>
      <c r="BG432" s="213"/>
      <c r="BH432" s="213"/>
      <c r="BI432" s="213"/>
      <c r="BJ432" s="213"/>
      <c r="BK432" s="213"/>
      <c r="BL432" s="213"/>
      <c r="BM432" s="213"/>
      <c r="BN432" s="213"/>
      <c r="BO432" s="213"/>
      <c r="BP432" s="213"/>
      <c r="BQ432" s="213"/>
    </row>
    <row r="433" s="218" customFormat="true" ht="25.15" customHeight="true" x14ac:dyDescent="0.2">
      <c r="B433" s="2390"/>
      <c r="C433" s="2355" t="s">
        <v>224</v>
      </c>
      <c r="D433" s="2354"/>
      <c r="E433" s="496">
        <v>-0.11542637093104466</v>
      </c>
      <c r="F433" s="492"/>
      <c r="G433" s="492"/>
      <c r="H433" s="2354" t="s">
        <v>225</v>
      </c>
      <c r="I433" s="2354"/>
      <c r="J433" s="497">
        <v>0.10832661607846414</v>
      </c>
      <c r="K433" s="492"/>
      <c r="L433" s="492"/>
      <c r="M433" s="2354" t="s">
        <v>200</v>
      </c>
      <c r="N433" s="2354"/>
      <c r="O433" s="498">
        <v>-4.0120051925499972E-2</v>
      </c>
      <c r="P433" s="492"/>
      <c r="Q433" s="492"/>
      <c r="R433" s="211"/>
      <c r="S433" s="211"/>
      <c r="T433" s="211"/>
      <c r="U433" s="211"/>
      <c r="V433" s="211"/>
      <c r="W433" s="211"/>
      <c r="X433" s="211"/>
      <c r="Y433" s="211"/>
      <c r="Z433" s="211"/>
      <c r="AA433" s="211"/>
      <c r="AB433" s="211"/>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BA433" s="213"/>
      <c r="BB433" s="288"/>
      <c r="BC433" s="213"/>
      <c r="BD433" s="213"/>
      <c r="BE433" s="213"/>
      <c r="BF433" s="213"/>
      <c r="BG433" s="213"/>
      <c r="BH433" s="213"/>
      <c r="BI433" s="213"/>
      <c r="BJ433" s="213"/>
      <c r="BK433" s="213"/>
      <c r="BL433" s="213"/>
      <c r="BM433" s="213"/>
      <c r="BN433" s="213"/>
      <c r="BO433" s="213"/>
      <c r="BP433" s="213"/>
      <c r="BQ433" s="213"/>
    </row>
    <row r="434" s="218" customFormat="true" ht="25.15" customHeight="true" x14ac:dyDescent="0.2">
      <c r="B434" s="2390"/>
      <c r="C434" s="2355" t="s">
        <v>216</v>
      </c>
      <c r="D434" s="2354"/>
      <c r="E434" s="496">
        <v>-9.1967951206919571E-2</v>
      </c>
      <c r="F434" s="492"/>
      <c r="G434" s="492"/>
      <c r="H434" s="2354" t="s">
        <v>224</v>
      </c>
      <c r="I434" s="2354"/>
      <c r="J434" s="497">
        <v>-0.10730334715778614</v>
      </c>
      <c r="K434" s="492"/>
      <c r="L434" s="492"/>
      <c r="M434" s="2354" t="s">
        <v>226</v>
      </c>
      <c r="N434" s="2354"/>
      <c r="O434" s="498">
        <v>-2.9171081350601341E-2</v>
      </c>
      <c r="P434" s="492"/>
      <c r="Q434" s="492"/>
      <c r="R434" s="211"/>
      <c r="S434" s="211"/>
      <c r="T434" s="211"/>
      <c r="U434" s="211"/>
      <c r="V434" s="211"/>
      <c r="W434" s="211"/>
      <c r="X434" s="211"/>
      <c r="Y434" s="211"/>
      <c r="Z434" s="211"/>
      <c r="AA434" s="211"/>
      <c r="AB434" s="211"/>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BA434" s="213"/>
      <c r="BB434" s="288"/>
      <c r="BC434" s="213"/>
      <c r="BD434" s="213"/>
      <c r="BE434" s="213"/>
      <c r="BF434" s="213"/>
      <c r="BG434" s="213"/>
      <c r="BH434" s="213"/>
      <c r="BI434" s="213"/>
      <c r="BJ434" s="213"/>
      <c r="BK434" s="213"/>
      <c r="BL434" s="213"/>
      <c r="BM434" s="213"/>
      <c r="BN434" s="213"/>
      <c r="BO434" s="213"/>
      <c r="BP434" s="213"/>
      <c r="BQ434" s="213"/>
    </row>
    <row r="435" s="218" customFormat="true" ht="25.15" customHeight="true" x14ac:dyDescent="0.2">
      <c r="B435" s="2390"/>
      <c r="C435" s="2355" t="s">
        <v>198</v>
      </c>
      <c r="D435" s="2354"/>
      <c r="E435" s="496">
        <v>-8.1753113562857971E-2</v>
      </c>
      <c r="F435" s="492"/>
      <c r="G435" s="492"/>
      <c r="H435" s="2354" t="s">
        <v>197</v>
      </c>
      <c r="I435" s="2354"/>
      <c r="J435" s="497">
        <v>0.10377997837646115</v>
      </c>
      <c r="K435" s="492"/>
      <c r="L435" s="492"/>
      <c r="M435" s="2354" t="s">
        <v>201</v>
      </c>
      <c r="N435" s="2354"/>
      <c r="O435" s="498">
        <v>-2.5889110911557645E-2</v>
      </c>
      <c r="P435" s="492"/>
      <c r="Q435" s="492"/>
      <c r="R435" s="211"/>
      <c r="S435" s="211"/>
      <c r="T435" s="211"/>
      <c r="U435" s="211"/>
      <c r="V435" s="211"/>
      <c r="W435" s="211"/>
      <c r="X435" s="211"/>
      <c r="Y435" s="211"/>
      <c r="Z435" s="211"/>
      <c r="AA435" s="211"/>
      <c r="AB435" s="211"/>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BA435" s="213"/>
      <c r="BB435" s="288"/>
      <c r="BC435" s="213"/>
      <c r="BD435" s="213"/>
      <c r="BE435" s="213"/>
      <c r="BF435" s="213"/>
      <c r="BG435" s="213"/>
      <c r="BH435" s="213"/>
      <c r="BI435" s="213"/>
      <c r="BJ435" s="213"/>
      <c r="BK435" s="213"/>
      <c r="BL435" s="213"/>
      <c r="BM435" s="213"/>
      <c r="BN435" s="213"/>
      <c r="BO435" s="213"/>
      <c r="BP435" s="213"/>
      <c r="BQ435" s="213"/>
    </row>
    <row r="436" s="218" customFormat="true" ht="25.15" customHeight="true" x14ac:dyDescent="0.2">
      <c r="B436" s="2390"/>
      <c r="C436" s="2355" t="s">
        <v>210</v>
      </c>
      <c r="D436" s="2354"/>
      <c r="E436" s="496">
        <v>6.7582224578892763E-2</v>
      </c>
      <c r="F436" s="492"/>
      <c r="G436" s="492"/>
      <c r="H436" s="2354" t="s">
        <v>214</v>
      </c>
      <c r="I436" s="2354"/>
      <c r="J436" s="497">
        <v>8.2693201090352636E-2</v>
      </c>
      <c r="K436" s="492"/>
      <c r="L436" s="492"/>
      <c r="M436" s="2354" t="s">
        <v>212</v>
      </c>
      <c r="N436" s="2354"/>
      <c r="O436" s="498">
        <v>2.5853247930932351E-2</v>
      </c>
      <c r="P436" s="492"/>
      <c r="Q436" s="492"/>
      <c r="R436" s="211"/>
      <c r="S436" s="211"/>
      <c r="T436" s="211"/>
      <c r="U436" s="211"/>
      <c r="V436" s="211"/>
      <c r="W436" s="211"/>
      <c r="X436" s="211"/>
      <c r="Y436" s="211"/>
      <c r="Z436" s="211"/>
      <c r="AA436" s="211"/>
      <c r="AB436" s="211"/>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BA436" s="213"/>
      <c r="BB436" s="288"/>
      <c r="BC436" s="213"/>
      <c r="BD436" s="213"/>
      <c r="BE436" s="213"/>
      <c r="BF436" s="213"/>
      <c r="BG436" s="213"/>
      <c r="BH436" s="213"/>
      <c r="BI436" s="213"/>
      <c r="BJ436" s="213"/>
      <c r="BK436" s="213"/>
      <c r="BL436" s="213"/>
      <c r="BM436" s="213"/>
      <c r="BN436" s="213"/>
      <c r="BO436" s="213"/>
      <c r="BP436" s="213"/>
      <c r="BQ436" s="213"/>
    </row>
    <row r="437" s="218" customFormat="true" ht="25.15" customHeight="true" x14ac:dyDescent="0.2">
      <c r="B437" s="2390"/>
      <c r="C437" s="2355" t="s">
        <v>227</v>
      </c>
      <c r="D437" s="2354"/>
      <c r="E437" s="496">
        <v>-5.9628485301917125E-2</v>
      </c>
      <c r="F437" s="492"/>
      <c r="G437" s="492"/>
      <c r="H437" s="2354" t="s">
        <v>228</v>
      </c>
      <c r="I437" s="2354"/>
      <c r="J437" s="497">
        <v>6.8160795248938491E-2</v>
      </c>
      <c r="K437" s="492"/>
      <c r="L437" s="492"/>
      <c r="M437" s="2354" t="s">
        <v>223</v>
      </c>
      <c r="N437" s="2354"/>
      <c r="O437" s="498">
        <v>2.2519261173905587E-2</v>
      </c>
      <c r="P437" s="492"/>
      <c r="Q437" s="492"/>
      <c r="R437" s="211"/>
      <c r="S437" s="211"/>
      <c r="T437" s="211"/>
      <c r="U437" s="211"/>
      <c r="V437" s="211"/>
      <c r="W437" s="211"/>
      <c r="X437" s="211"/>
      <c r="Y437" s="211"/>
      <c r="Z437" s="211"/>
      <c r="AA437" s="211"/>
      <c r="AB437" s="211"/>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BA437" s="213"/>
      <c r="BB437" s="288"/>
      <c r="BC437" s="213"/>
      <c r="BD437" s="213"/>
      <c r="BE437" s="213"/>
      <c r="BF437" s="213"/>
      <c r="BG437" s="213"/>
      <c r="BH437" s="213"/>
      <c r="BI437" s="213"/>
      <c r="BJ437" s="213"/>
      <c r="BK437" s="213"/>
      <c r="BL437" s="213"/>
      <c r="BM437" s="213"/>
      <c r="BN437" s="213"/>
      <c r="BO437" s="213"/>
      <c r="BP437" s="213"/>
      <c r="BQ437" s="213"/>
    </row>
    <row r="438" s="218" customFormat="true" ht="25.15" customHeight="true" x14ac:dyDescent="0.2">
      <c r="B438" s="2390"/>
      <c r="C438" s="2355" t="s">
        <v>225</v>
      </c>
      <c r="D438" s="2354"/>
      <c r="E438" s="496">
        <v>5.8701381736854102E-2</v>
      </c>
      <c r="F438" s="492"/>
      <c r="G438" s="492"/>
      <c r="H438" s="2354" t="s">
        <v>229</v>
      </c>
      <c r="I438" s="2354"/>
      <c r="J438" s="497">
        <v>-6.4116514840173444E-2</v>
      </c>
      <c r="K438" s="492"/>
      <c r="L438" s="492"/>
      <c r="M438" s="2354" t="s">
        <v>230</v>
      </c>
      <c r="N438" s="2354"/>
      <c r="O438" s="498">
        <v>1.8284154747898393E-2</v>
      </c>
      <c r="P438" s="492"/>
      <c r="Q438" s="492"/>
      <c r="R438" s="211"/>
      <c r="S438" s="211"/>
      <c r="T438" s="211"/>
      <c r="U438" s="211"/>
      <c r="V438" s="211"/>
      <c r="W438" s="211"/>
      <c r="X438" s="211"/>
      <c r="Y438" s="211"/>
      <c r="Z438" s="211"/>
      <c r="AA438" s="211"/>
      <c r="AB438" s="211"/>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BA438" s="213"/>
      <c r="BB438" s="288"/>
      <c r="BC438" s="213"/>
      <c r="BD438" s="213"/>
      <c r="BE438" s="213"/>
      <c r="BF438" s="213"/>
      <c r="BG438" s="213"/>
      <c r="BH438" s="213"/>
      <c r="BI438" s="213"/>
      <c r="BJ438" s="213"/>
      <c r="BK438" s="213"/>
      <c r="BL438" s="213"/>
      <c r="BM438" s="213"/>
      <c r="BN438" s="213"/>
      <c r="BO438" s="213"/>
      <c r="BP438" s="213"/>
      <c r="BQ438" s="213"/>
    </row>
    <row r="439" s="218" customFormat="true" ht="25.15" customHeight="true" x14ac:dyDescent="0.2">
      <c r="B439" s="2390"/>
      <c r="C439" s="2355" t="s">
        <v>215</v>
      </c>
      <c r="D439" s="2354"/>
      <c r="E439" s="496">
        <v>5.8570761861404634E-2</v>
      </c>
      <c r="F439" s="492"/>
      <c r="G439" s="492"/>
      <c r="H439" s="2354" t="s">
        <v>222</v>
      </c>
      <c r="I439" s="2354"/>
      <c r="J439" s="497">
        <v>-6.0616701156020455E-2</v>
      </c>
      <c r="K439" s="492"/>
      <c r="L439" s="492"/>
      <c r="M439" s="2354" t="s">
        <v>210</v>
      </c>
      <c r="N439" s="2354"/>
      <c r="O439" s="498">
        <v>-1.7609106921610433E-2</v>
      </c>
      <c r="P439" s="492"/>
      <c r="Q439" s="492"/>
      <c r="R439" s="211"/>
      <c r="S439" s="211"/>
      <c r="T439" s="211"/>
      <c r="U439" s="211"/>
      <c r="V439" s="211"/>
      <c r="W439" s="211"/>
      <c r="X439" s="211"/>
      <c r="Y439" s="211"/>
      <c r="Z439" s="211"/>
      <c r="AA439" s="211"/>
      <c r="AB439" s="211"/>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BA439" s="213"/>
      <c r="BB439" s="288"/>
      <c r="BC439" s="213"/>
      <c r="BD439" s="213"/>
      <c r="BE439" s="213"/>
      <c r="BF439" s="213"/>
      <c r="BG439" s="213"/>
      <c r="BH439" s="213"/>
      <c r="BI439" s="213"/>
      <c r="BJ439" s="213"/>
      <c r="BK439" s="213"/>
      <c r="BL439" s="213"/>
      <c r="BM439" s="213"/>
      <c r="BN439" s="213"/>
      <c r="BO439" s="213"/>
      <c r="BP439" s="213"/>
      <c r="BQ439" s="213"/>
    </row>
    <row r="440" s="218" customFormat="true" ht="25.15" customHeight="true" x14ac:dyDescent="0.2">
      <c r="B440" s="2390"/>
      <c r="C440" s="2355" t="s">
        <v>200</v>
      </c>
      <c r="D440" s="2354"/>
      <c r="E440" s="496">
        <v>-5.4803707721603714E-2</v>
      </c>
      <c r="F440" s="492"/>
      <c r="G440" s="492"/>
      <c r="H440" s="2354" t="s">
        <v>217</v>
      </c>
      <c r="I440" s="2354"/>
      <c r="J440" s="497">
        <v>-6.054232720349241E-2</v>
      </c>
      <c r="K440" s="492"/>
      <c r="L440" s="492"/>
      <c r="M440" s="2354" t="s">
        <v>223</v>
      </c>
      <c r="N440" s="2354"/>
      <c r="O440" s="498">
        <v>-1.6339977398020733E-2</v>
      </c>
      <c r="P440" s="492"/>
      <c r="Q440" s="492"/>
      <c r="R440" s="211"/>
      <c r="S440" s="211"/>
      <c r="T440" s="211"/>
      <c r="U440" s="211"/>
      <c r="V440" s="211"/>
      <c r="W440" s="211"/>
      <c r="X440" s="211"/>
      <c r="Y440" s="211"/>
      <c r="Z440" s="211"/>
      <c r="AA440" s="211"/>
      <c r="AB440" s="211"/>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BA440" s="213"/>
      <c r="BB440" s="288"/>
      <c r="BC440" s="213"/>
      <c r="BD440" s="213"/>
      <c r="BE440" s="213"/>
      <c r="BF440" s="213"/>
      <c r="BG440" s="213"/>
      <c r="BH440" s="213"/>
      <c r="BI440" s="213"/>
      <c r="BJ440" s="213"/>
      <c r="BK440" s="213"/>
      <c r="BL440" s="213"/>
      <c r="BM440" s="213"/>
      <c r="BN440" s="213"/>
      <c r="BO440" s="213"/>
      <c r="BP440" s="213"/>
      <c r="BQ440" s="213"/>
    </row>
    <row r="441" s="218" customFormat="true" ht="25.15" customHeight="true" x14ac:dyDescent="0.2">
      <c r="B441" s="2390"/>
      <c r="C441" s="2355" t="s">
        <v>209</v>
      </c>
      <c r="D441" s="2354"/>
      <c r="E441" s="496">
        <v>-5.4208943002768149E-2</v>
      </c>
      <c r="F441" s="492"/>
      <c r="G441" s="492"/>
      <c r="H441" s="2354" t="s">
        <v>216</v>
      </c>
      <c r="I441" s="2354"/>
      <c r="J441" s="497">
        <v>4.3826686864763924E-2</v>
      </c>
      <c r="K441" s="492"/>
      <c r="L441" s="492"/>
      <c r="M441" s="2354" t="s">
        <v>221</v>
      </c>
      <c r="N441" s="2354"/>
      <c r="O441" s="498">
        <v>1.446536536106616E-2</v>
      </c>
      <c r="P441" s="492"/>
      <c r="Q441" s="492"/>
      <c r="R441" s="211"/>
      <c r="S441" s="211"/>
      <c r="T441" s="211"/>
      <c r="U441" s="211"/>
      <c r="V441" s="211"/>
      <c r="W441" s="211"/>
      <c r="X441" s="211"/>
      <c r="Y441" s="211"/>
      <c r="Z441" s="211"/>
      <c r="AA441" s="211"/>
      <c r="AB441" s="211"/>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BA441" s="213"/>
      <c r="BB441" s="288"/>
      <c r="BC441" s="213"/>
      <c r="BD441" s="213"/>
      <c r="BE441" s="213"/>
      <c r="BF441" s="213"/>
      <c r="BG441" s="213"/>
      <c r="BH441" s="213"/>
      <c r="BI441" s="213"/>
      <c r="BJ441" s="213"/>
      <c r="BK441" s="213"/>
      <c r="BL441" s="213"/>
      <c r="BM441" s="213"/>
      <c r="BN441" s="213"/>
      <c r="BO441" s="213"/>
      <c r="BP441" s="213"/>
      <c r="BQ441" s="213"/>
    </row>
    <row r="442" s="218" customFormat="true" ht="25.15" customHeight="true" x14ac:dyDescent="0.2">
      <c r="B442" s="2390"/>
      <c r="C442" s="2355" t="s">
        <v>214</v>
      </c>
      <c r="D442" s="2354"/>
      <c r="E442" s="496">
        <v>5.014751400797425E-2</v>
      </c>
      <c r="F442" s="492"/>
      <c r="G442" s="492"/>
      <c r="H442" s="2354" t="s">
        <v>227</v>
      </c>
      <c r="I442" s="2354"/>
      <c r="J442" s="497">
        <v>-3.6460600262745675E-2</v>
      </c>
      <c r="K442" s="492"/>
      <c r="L442" s="492"/>
      <c r="M442" s="2354" t="s">
        <v>231</v>
      </c>
      <c r="N442" s="2354"/>
      <c r="O442" s="498">
        <v>1.3740640482827401E-2</v>
      </c>
      <c r="P442" s="492"/>
      <c r="Q442" s="492"/>
      <c r="R442" s="211"/>
      <c r="S442" s="211"/>
      <c r="T442" s="211"/>
      <c r="U442" s="211"/>
      <c r="V442" s="211"/>
      <c r="W442" s="211"/>
      <c r="X442" s="211"/>
      <c r="Y442" s="211"/>
      <c r="Z442" s="211"/>
      <c r="AA442" s="211"/>
      <c r="AB442" s="211"/>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BA442" s="213"/>
      <c r="BB442" s="288"/>
      <c r="BC442" s="213"/>
      <c r="BD442" s="213"/>
      <c r="BE442" s="213"/>
      <c r="BF442" s="213"/>
      <c r="BG442" s="213"/>
      <c r="BH442" s="213"/>
      <c r="BI442" s="213"/>
      <c r="BJ442" s="213"/>
      <c r="BK442" s="213"/>
      <c r="BL442" s="213"/>
      <c r="BM442" s="213"/>
      <c r="BN442" s="213"/>
      <c r="BO442" s="213"/>
      <c r="BP442" s="213"/>
      <c r="BQ442" s="213"/>
    </row>
    <row r="443" s="218" customFormat="true" ht="25.15" customHeight="true" x14ac:dyDescent="0.2">
      <c r="B443" s="2390"/>
      <c r="C443" s="2355" t="s">
        <v>226</v>
      </c>
      <c r="D443" s="2354"/>
      <c r="E443" s="496">
        <v>-4.1622909093612909E-2</v>
      </c>
      <c r="F443" s="492"/>
      <c r="G443" s="492"/>
      <c r="H443" s="2354" t="s">
        <v>226</v>
      </c>
      <c r="I443" s="2354"/>
      <c r="J443" s="497">
        <v>-3.0488159491370664E-2</v>
      </c>
      <c r="K443" s="492"/>
      <c r="L443" s="492"/>
      <c r="M443" s="2354" t="s">
        <v>208</v>
      </c>
      <c r="N443" s="2354"/>
      <c r="O443" s="498">
        <v>1.1869004533298051E-2</v>
      </c>
      <c r="P443" s="492"/>
      <c r="Q443" s="492"/>
      <c r="R443" s="211"/>
      <c r="S443" s="211"/>
      <c r="T443" s="211"/>
      <c r="U443" s="211"/>
      <c r="V443" s="211"/>
      <c r="W443" s="211"/>
      <c r="X443" s="211"/>
      <c r="Y443" s="211"/>
      <c r="Z443" s="211"/>
      <c r="AA443" s="211"/>
      <c r="AB443" s="211"/>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BA443" s="213"/>
      <c r="BB443" s="288"/>
      <c r="BC443" s="213"/>
      <c r="BD443" s="213"/>
      <c r="BE443" s="213"/>
      <c r="BF443" s="213"/>
      <c r="BG443" s="213"/>
      <c r="BH443" s="213"/>
      <c r="BI443" s="213"/>
      <c r="BJ443" s="213"/>
      <c r="BK443" s="213"/>
      <c r="BL443" s="213"/>
      <c r="BM443" s="213"/>
      <c r="BN443" s="213"/>
      <c r="BO443" s="213"/>
      <c r="BP443" s="213"/>
      <c r="BQ443" s="213"/>
    </row>
    <row r="444" s="218" customFormat="true" ht="25.15" customHeight="true" x14ac:dyDescent="0.2">
      <c r="B444" s="2390"/>
      <c r="C444" s="2355" t="s">
        <v>228</v>
      </c>
      <c r="D444" s="2354"/>
      <c r="E444" s="496">
        <v>4.0131440394295864E-2</v>
      </c>
      <c r="F444" s="492"/>
      <c r="G444" s="492"/>
      <c r="H444" s="2354" t="s">
        <v>203</v>
      </c>
      <c r="I444" s="2354"/>
      <c r="J444" s="497">
        <v>-2.9406418112024997E-2</v>
      </c>
      <c r="K444" s="492"/>
      <c r="L444" s="492"/>
      <c r="M444" s="2354" t="s">
        <v>222</v>
      </c>
      <c r="N444" s="2354"/>
      <c r="O444" s="498">
        <v>-1.1610075262585211E-2</v>
      </c>
      <c r="P444" s="492"/>
      <c r="Q444" s="492"/>
      <c r="R444" s="211"/>
      <c r="S444" s="211"/>
      <c r="T444" s="211"/>
      <c r="U444" s="211"/>
      <c r="V444" s="211"/>
      <c r="W444" s="211"/>
      <c r="X444" s="211"/>
      <c r="Y444" s="211"/>
      <c r="Z444" s="211"/>
      <c r="AA444" s="211"/>
      <c r="AB444" s="211"/>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BA444" s="213"/>
      <c r="BB444" s="288"/>
      <c r="BC444" s="213"/>
      <c r="BD444" s="213"/>
      <c r="BE444" s="213"/>
      <c r="BF444" s="213"/>
      <c r="BG444" s="213"/>
      <c r="BH444" s="213"/>
      <c r="BI444" s="213"/>
      <c r="BJ444" s="213"/>
      <c r="BK444" s="213"/>
      <c r="BL444" s="213"/>
      <c r="BM444" s="213"/>
      <c r="BN444" s="213"/>
      <c r="BO444" s="213"/>
      <c r="BP444" s="213"/>
      <c r="BQ444" s="213"/>
    </row>
    <row r="445" s="218" customFormat="true" ht="25.15" customHeight="true" x14ac:dyDescent="0.2">
      <c r="B445" s="2390"/>
      <c r="C445" s="2355" t="s">
        <v>223</v>
      </c>
      <c r="D445" s="2354"/>
      <c r="E445" s="496">
        <v>3.3225751684900114E-2</v>
      </c>
      <c r="F445" s="492"/>
      <c r="G445" s="492"/>
      <c r="H445" s="2354" t="s">
        <v>209</v>
      </c>
      <c r="I445" s="2354"/>
      <c r="J445" s="497">
        <v>2.3440683380142577E-2</v>
      </c>
      <c r="K445" s="492"/>
      <c r="L445" s="492"/>
      <c r="M445" s="2354" t="s">
        <v>227</v>
      </c>
      <c r="N445" s="2354"/>
      <c r="O445" s="498">
        <v>-6.6377942234826176E-3</v>
      </c>
      <c r="P445" s="492"/>
      <c r="Q445" s="492"/>
      <c r="R445" s="211"/>
      <c r="S445" s="211"/>
      <c r="T445" s="211"/>
      <c r="U445" s="211"/>
      <c r="V445" s="211"/>
      <c r="W445" s="211"/>
      <c r="X445" s="211"/>
      <c r="Y445" s="211"/>
      <c r="Z445" s="211"/>
      <c r="AA445" s="211"/>
      <c r="AB445" s="211"/>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BA445" s="213"/>
      <c r="BB445" s="288"/>
      <c r="BC445" s="213"/>
      <c r="BD445" s="213"/>
      <c r="BE445" s="213"/>
      <c r="BF445" s="213"/>
      <c r="BG445" s="213"/>
      <c r="BH445" s="213"/>
      <c r="BI445" s="213"/>
      <c r="BJ445" s="213"/>
      <c r="BK445" s="213"/>
      <c r="BL445" s="213"/>
      <c r="BM445" s="213"/>
      <c r="BN445" s="213"/>
      <c r="BO445" s="213"/>
      <c r="BP445" s="213"/>
      <c r="BQ445" s="213"/>
    </row>
    <row r="446" s="218" customFormat="true" ht="25.15" customHeight="true" x14ac:dyDescent="0.2">
      <c r="C446" s="2355" t="s">
        <v>229</v>
      </c>
      <c r="D446" s="2354"/>
      <c r="E446" s="496">
        <v>-3.2016548065974135E-2</v>
      </c>
      <c r="F446" s="492"/>
      <c r="G446" s="492"/>
      <c r="H446" s="2354" t="s">
        <v>218</v>
      </c>
      <c r="I446" s="2354"/>
      <c r="J446" s="497">
        <v>2.047463772444191E-2</v>
      </c>
      <c r="K446" s="492"/>
      <c r="L446" s="492"/>
      <c r="M446" s="2354" t="s">
        <v>220</v>
      </c>
      <c r="N446" s="2354"/>
      <c r="O446" s="498">
        <v>5.5985255596757762E-3</v>
      </c>
      <c r="P446" s="492"/>
      <c r="Q446" s="492"/>
      <c r="R446" s="211"/>
      <c r="S446" s="211"/>
      <c r="T446" s="211"/>
      <c r="U446" s="211"/>
      <c r="V446" s="211"/>
      <c r="W446" s="211"/>
      <c r="X446" s="211"/>
      <c r="Y446" s="211"/>
      <c r="Z446" s="211"/>
      <c r="AA446" s="211"/>
      <c r="AB446" s="211"/>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BA446" s="213"/>
      <c r="BB446" s="288"/>
      <c r="BC446" s="213"/>
      <c r="BD446" s="213"/>
      <c r="BE446" s="213"/>
      <c r="BF446" s="213"/>
      <c r="BG446" s="213"/>
      <c r="BH446" s="213"/>
      <c r="BI446" s="213"/>
      <c r="BJ446" s="213"/>
      <c r="BK446" s="213"/>
      <c r="BL446" s="213"/>
      <c r="BM446" s="213"/>
      <c r="BN446" s="213"/>
      <c r="BO446" s="213"/>
      <c r="BP446" s="213"/>
      <c r="BQ446" s="213"/>
    </row>
    <row r="447" s="218" customFormat="true" ht="25.15" customHeight="true" x14ac:dyDescent="0.2">
      <c r="C447" s="2355" t="s">
        <v>230</v>
      </c>
      <c r="D447" s="2354"/>
      <c r="E447" s="496">
        <v>2.9683693636044183E-2</v>
      </c>
      <c r="F447" s="492"/>
      <c r="G447" s="492"/>
      <c r="H447" s="2354" t="s">
        <v>223</v>
      </c>
      <c r="I447" s="2354"/>
      <c r="J447" s="497">
        <v>-1.7028981856923239E-2</v>
      </c>
      <c r="K447" s="492"/>
      <c r="L447" s="492"/>
      <c r="M447" s="2354" t="s">
        <v>225</v>
      </c>
      <c r="N447" s="2354"/>
      <c r="O447" s="498">
        <v>-3.5679180302953264E-3</v>
      </c>
      <c r="P447" s="492"/>
      <c r="Q447" s="492"/>
      <c r="R447" s="211"/>
      <c r="S447" s="211"/>
      <c r="T447" s="211"/>
      <c r="U447" s="211"/>
      <c r="V447" s="211"/>
      <c r="W447" s="211"/>
      <c r="X447" s="211"/>
      <c r="Y447" s="211"/>
      <c r="Z447" s="211"/>
      <c r="AA447" s="211"/>
      <c r="AB447" s="211"/>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BA447" s="213"/>
      <c r="BB447" s="288"/>
      <c r="BC447" s="213"/>
      <c r="BD447" s="213"/>
      <c r="BE447" s="213"/>
      <c r="BF447" s="213"/>
      <c r="BG447" s="213"/>
      <c r="BH447" s="213"/>
      <c r="BI447" s="213"/>
      <c r="BJ447" s="213"/>
      <c r="BK447" s="213"/>
      <c r="BL447" s="213"/>
      <c r="BM447" s="213"/>
      <c r="BN447" s="213"/>
      <c r="BO447" s="213"/>
      <c r="BP447" s="213"/>
      <c r="BQ447" s="213"/>
    </row>
    <row r="448" s="218" customFormat="true" ht="25.15" customHeight="true" x14ac:dyDescent="0.2">
      <c r="C448" s="2355" t="s">
        <v>232</v>
      </c>
      <c r="D448" s="2354"/>
      <c r="E448" s="496">
        <v>2.6615552923636772E-2</v>
      </c>
      <c r="F448" s="492"/>
      <c r="G448" s="492"/>
      <c r="H448" s="2354" t="s">
        <v>233</v>
      </c>
      <c r="I448" s="2354"/>
      <c r="J448" s="497">
        <v>1.5706102032675705E-2</v>
      </c>
      <c r="K448" s="492"/>
      <c r="L448" s="492"/>
      <c r="M448" s="2354" t="s">
        <v>218</v>
      </c>
      <c r="N448" s="2354"/>
      <c r="O448" s="498">
        <v>-2.7459452518464557E-3</v>
      </c>
      <c r="P448" s="492"/>
      <c r="Q448" s="492"/>
      <c r="R448" s="211"/>
      <c r="S448" s="211"/>
      <c r="T448" s="211"/>
      <c r="U448" s="211"/>
      <c r="V448" s="211"/>
      <c r="W448" s="211"/>
      <c r="X448" s="211"/>
      <c r="Y448" s="211"/>
      <c r="Z448" s="211"/>
      <c r="AA448" s="211"/>
      <c r="AB448" s="211"/>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BA448" s="213"/>
      <c r="BB448" s="288"/>
      <c r="BC448" s="213"/>
      <c r="BD448" s="213"/>
      <c r="BE448" s="213"/>
      <c r="BF448" s="213"/>
      <c r="BG448" s="213"/>
      <c r="BH448" s="213"/>
      <c r="BI448" s="213"/>
      <c r="BJ448" s="213"/>
      <c r="BK448" s="213"/>
      <c r="BL448" s="213"/>
      <c r="BM448" s="213"/>
      <c r="BN448" s="213"/>
      <c r="BO448" s="213"/>
      <c r="BP448" s="213"/>
      <c r="BQ448" s="213"/>
    </row>
    <row r="449" s="218" customFormat="true" ht="25.15" customHeight="true" x14ac:dyDescent="0.2">
      <c r="C449" s="2355" t="s">
        <v>203</v>
      </c>
      <c r="D449" s="2354"/>
      <c r="E449" s="496">
        <v>-2.2775841830657277E-2</v>
      </c>
      <c r="F449" s="492"/>
      <c r="G449" s="492"/>
      <c r="H449" s="2354" t="s">
        <v>200</v>
      </c>
      <c r="I449" s="2354"/>
      <c r="J449" s="497">
        <v>1.3337367015123405E-2</v>
      </c>
      <c r="K449" s="492"/>
      <c r="L449" s="492"/>
      <c r="M449" s="2354" t="s">
        <v>213</v>
      </c>
      <c r="N449" s="2354"/>
      <c r="O449" s="498">
        <v>2.6274650252857299E-3</v>
      </c>
      <c r="P449" s="492"/>
      <c r="Q449" s="492"/>
      <c r="R449" s="211"/>
      <c r="S449" s="211"/>
      <c r="T449" s="211"/>
      <c r="U449" s="211"/>
      <c r="V449" s="211"/>
      <c r="W449" s="211"/>
      <c r="X449" s="211"/>
      <c r="Y449" s="211"/>
      <c r="Z449" s="211"/>
      <c r="AA449" s="211"/>
      <c r="AB449" s="211"/>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BA449" s="213"/>
      <c r="BB449" s="288"/>
      <c r="BC449" s="213"/>
      <c r="BD449" s="213"/>
      <c r="BE449" s="213"/>
      <c r="BF449" s="213"/>
      <c r="BG449" s="213"/>
      <c r="BH449" s="213"/>
      <c r="BI449" s="213"/>
      <c r="BJ449" s="213"/>
      <c r="BK449" s="213"/>
      <c r="BL449" s="213"/>
      <c r="BM449" s="213"/>
      <c r="BN449" s="213"/>
      <c r="BO449" s="213"/>
      <c r="BP449" s="213"/>
      <c r="BQ449" s="213"/>
    </row>
    <row r="450" s="218" customFormat="true" ht="25.15" customHeight="true" x14ac:dyDescent="0.2">
      <c r="C450" s="2355" t="s">
        <v>234</v>
      </c>
      <c r="D450" s="2354"/>
      <c r="E450" s="496">
        <v>1.8477411077068569E-2</v>
      </c>
      <c r="F450" s="492"/>
      <c r="G450" s="492"/>
      <c r="H450" s="2354" t="s">
        <v>198</v>
      </c>
      <c r="I450" s="2354"/>
      <c r="J450" s="497">
        <v>-8.3573196000196661E-3</v>
      </c>
      <c r="K450" s="492"/>
      <c r="L450" s="492"/>
      <c r="M450" s="2354" t="s">
        <v>228</v>
      </c>
      <c r="N450" s="2354"/>
      <c r="O450" s="498">
        <v>1.0077219091894278E-3</v>
      </c>
      <c r="P450" s="492"/>
      <c r="Q450" s="492"/>
      <c r="R450" s="211"/>
      <c r="S450" s="211"/>
      <c r="T450" s="211"/>
      <c r="U450" s="211"/>
      <c r="V450" s="211"/>
      <c r="W450" s="211"/>
      <c r="X450" s="211"/>
      <c r="Y450" s="211"/>
      <c r="Z450" s="211"/>
      <c r="AA450" s="211"/>
      <c r="AB450" s="211"/>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BA450" s="213"/>
      <c r="BB450" s="288"/>
      <c r="BC450" s="213"/>
      <c r="BD450" s="213"/>
      <c r="BE450" s="213"/>
      <c r="BF450" s="213"/>
      <c r="BG450" s="213"/>
      <c r="BH450" s="213"/>
      <c r="BI450" s="213"/>
      <c r="BJ450" s="213"/>
      <c r="BK450" s="213"/>
      <c r="BL450" s="213"/>
      <c r="BM450" s="213"/>
      <c r="BN450" s="213"/>
      <c r="BO450" s="213"/>
      <c r="BP450" s="213"/>
      <c r="BQ450" s="213"/>
    </row>
    <row r="451" s="218" customFormat="true" ht="25.15" customHeight="true" x14ac:dyDescent="0.2">
      <c r="C451" s="2355" t="s">
        <v>235</v>
      </c>
      <c r="D451" s="2354"/>
      <c r="E451" s="496">
        <v>1.1522434366095402E-2</v>
      </c>
      <c r="F451" s="492"/>
      <c r="G451" s="492"/>
      <c r="H451" s="2354" t="s">
        <v>231</v>
      </c>
      <c r="I451" s="2354"/>
      <c r="J451" s="499">
        <v>7.5887915844249955E-3</v>
      </c>
      <c r="K451" s="492"/>
      <c r="L451" s="492"/>
      <c r="M451" s="2354" t="s">
        <v>234</v>
      </c>
      <c r="N451" s="2354"/>
      <c r="O451" s="500">
        <v>5.0107629377431828E-4</v>
      </c>
      <c r="P451" s="492"/>
      <c r="Q451" s="492"/>
      <c r="R451" s="211"/>
      <c r="S451" s="211"/>
      <c r="T451" s="211"/>
      <c r="U451" s="211"/>
      <c r="V451" s="211"/>
      <c r="W451" s="211"/>
      <c r="X451" s="211"/>
      <c r="Y451" s="211"/>
      <c r="Z451" s="211"/>
      <c r="AA451" s="211"/>
      <c r="AB451" s="211"/>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BA451" s="213"/>
      <c r="BB451" s="288"/>
      <c r="BC451" s="213"/>
      <c r="BD451" s="213"/>
      <c r="BE451" s="213"/>
      <c r="BF451" s="213"/>
      <c r="BG451" s="213"/>
      <c r="BH451" s="213"/>
      <c r="BI451" s="213"/>
      <c r="BJ451" s="213"/>
      <c r="BK451" s="213"/>
      <c r="BL451" s="213"/>
      <c r="BM451" s="213"/>
      <c r="BN451" s="213"/>
      <c r="BO451" s="213"/>
      <c r="BP451" s="213"/>
      <c r="BQ451" s="213"/>
    </row>
    <row r="452" s="218" customFormat="true" ht="25.15" customHeight="true" x14ac:dyDescent="0.2">
      <c r="C452" s="2355" t="s">
        <v>233</v>
      </c>
      <c r="D452" s="2354"/>
      <c r="E452" s="496">
        <v>-8.8291386639386769E-3</v>
      </c>
      <c r="F452" s="492"/>
      <c r="G452" s="492"/>
      <c r="H452" s="2354"/>
      <c r="I452" s="2354"/>
      <c r="J452" s="492"/>
      <c r="K452" s="492"/>
      <c r="L452" s="492"/>
      <c r="M452" s="2354"/>
      <c r="N452" s="2354"/>
      <c r="O452" s="492"/>
      <c r="P452" s="492"/>
      <c r="Q452" s="492"/>
      <c r="R452" s="211"/>
      <c r="S452" s="211"/>
      <c r="T452" s="211"/>
      <c r="U452" s="211"/>
      <c r="V452" s="211"/>
      <c r="W452" s="211"/>
      <c r="X452" s="211"/>
      <c r="Y452" s="211"/>
      <c r="Z452" s="211"/>
      <c r="AA452" s="211"/>
      <c r="AB452" s="211"/>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BA452" s="213"/>
      <c r="BB452" s="288"/>
      <c r="BC452" s="213"/>
      <c r="BD452" s="213"/>
      <c r="BE452" s="213"/>
      <c r="BF452" s="213"/>
      <c r="BG452" s="213"/>
      <c r="BH452" s="213"/>
      <c r="BI452" s="213"/>
      <c r="BJ452" s="213"/>
      <c r="BK452" s="213"/>
      <c r="BL452" s="213"/>
      <c r="BM452" s="213"/>
      <c r="BN452" s="213"/>
      <c r="BO452" s="213"/>
      <c r="BP452" s="213"/>
      <c r="BQ452" s="213"/>
    </row>
    <row r="453" s="218" customFormat="true" ht="25.15" customHeight="true" x14ac:dyDescent="0.2">
      <c r="C453" s="2355" t="s">
        <v>223</v>
      </c>
      <c r="D453" s="2354"/>
      <c r="E453" s="496">
        <v>-7.6245771641383457E-3</v>
      </c>
      <c r="F453" s="492"/>
      <c r="G453" s="492"/>
      <c r="H453" s="2354"/>
      <c r="I453" s="2354"/>
      <c r="J453" s="492"/>
      <c r="K453" s="492"/>
      <c r="L453" s="492"/>
      <c r="M453" s="2354"/>
      <c r="N453" s="2354"/>
      <c r="O453" s="492"/>
      <c r="P453" s="492"/>
      <c r="Q453" s="492"/>
      <c r="R453" s="211"/>
      <c r="S453" s="211"/>
      <c r="T453" s="211"/>
      <c r="U453" s="211"/>
      <c r="V453" s="211"/>
      <c r="W453" s="211"/>
      <c r="X453" s="211"/>
      <c r="Y453" s="211"/>
      <c r="Z453" s="211"/>
      <c r="AA453" s="211"/>
      <c r="AB453" s="211"/>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BA453" s="213"/>
      <c r="BB453" s="288"/>
      <c r="BC453" s="213"/>
      <c r="BD453" s="213"/>
      <c r="BE453" s="213"/>
      <c r="BF453" s="213"/>
      <c r="BG453" s="213"/>
      <c r="BH453" s="213"/>
      <c r="BI453" s="213"/>
      <c r="BJ453" s="213"/>
      <c r="BK453" s="213"/>
      <c r="BL453" s="213"/>
      <c r="BM453" s="213"/>
      <c r="BN453" s="213"/>
      <c r="BO453" s="213"/>
      <c r="BP453" s="213"/>
      <c r="BQ453" s="213"/>
    </row>
    <row r="454" s="218" customFormat="true" ht="25.15" customHeight="true" x14ac:dyDescent="0.2">
      <c r="C454" s="2355" t="s">
        <v>231</v>
      </c>
      <c r="D454" s="2354"/>
      <c r="E454" s="496">
        <v>6.7556421198483683E-3</v>
      </c>
      <c r="F454" s="492"/>
      <c r="G454" s="492"/>
      <c r="H454" s="2354"/>
      <c r="I454" s="2354"/>
      <c r="J454" s="492"/>
      <c r="K454" s="492"/>
      <c r="L454" s="492"/>
      <c r="M454" s="2354"/>
      <c r="N454" s="2354"/>
      <c r="O454" s="492"/>
      <c r="P454" s="492"/>
      <c r="Q454" s="492"/>
      <c r="R454" s="211"/>
      <c r="S454" s="211"/>
      <c r="T454" s="211"/>
      <c r="U454" s="211"/>
      <c r="V454" s="211"/>
      <c r="W454" s="211"/>
      <c r="X454" s="211"/>
      <c r="Y454" s="211"/>
      <c r="Z454" s="211"/>
      <c r="AA454" s="211"/>
      <c r="AB454" s="211"/>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BA454" s="213"/>
      <c r="BB454" s="288"/>
      <c r="BC454" s="213"/>
      <c r="BD454" s="213"/>
      <c r="BE454" s="213"/>
      <c r="BF454" s="213"/>
      <c r="BG454" s="213"/>
      <c r="BH454" s="213"/>
      <c r="BI454" s="213"/>
      <c r="BJ454" s="213"/>
      <c r="BK454" s="213"/>
      <c r="BL454" s="213"/>
      <c r="BM454" s="213"/>
      <c r="BN454" s="213"/>
      <c r="BO454" s="213"/>
      <c r="BP454" s="213"/>
      <c r="BQ454" s="213"/>
    </row>
    <row r="455" s="218" customFormat="true" ht="25.15" customHeight="true" x14ac:dyDescent="0.2">
      <c r="C455" s="2355" t="s">
        <v>236</v>
      </c>
      <c r="D455" s="2354"/>
      <c r="E455" s="496">
        <v>-6.6007919803459563E-3</v>
      </c>
      <c r="F455" s="492"/>
      <c r="G455" s="492"/>
      <c r="H455" s="2354" t="s">
        <v>237</v>
      </c>
      <c r="I455" s="2354"/>
      <c r="J455" s="2354"/>
      <c r="K455" s="492"/>
      <c r="L455" s="492"/>
      <c r="M455" s="2354" t="s">
        <v>237</v>
      </c>
      <c r="N455" s="2354"/>
      <c r="O455" s="2354"/>
      <c r="P455" s="492"/>
      <c r="Q455" s="492"/>
      <c r="R455" s="211"/>
      <c r="S455" s="211"/>
      <c r="T455" s="211"/>
      <c r="U455" s="211"/>
      <c r="V455" s="211"/>
      <c r="W455" s="211"/>
      <c r="X455" s="211"/>
      <c r="Y455" s="211"/>
      <c r="Z455" s="211"/>
      <c r="AA455" s="211"/>
      <c r="AB455" s="211"/>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BA455" s="213"/>
      <c r="BB455" s="288"/>
      <c r="BC455" s="213"/>
      <c r="BD455" s="213"/>
      <c r="BE455" s="213"/>
      <c r="BF455" s="213"/>
      <c r="BG455" s="213"/>
      <c r="BH455" s="213"/>
      <c r="BI455" s="213"/>
      <c r="BJ455" s="213"/>
      <c r="BK455" s="213"/>
      <c r="BL455" s="213"/>
      <c r="BM455" s="213"/>
      <c r="BN455" s="213"/>
      <c r="BO455" s="213"/>
      <c r="BP455" s="213"/>
      <c r="BQ455" s="213"/>
    </row>
    <row r="456" s="218" customFormat="true" ht="25.15" customHeight="true" x14ac:dyDescent="0.2">
      <c r="C456" s="2355" t="s">
        <v>218</v>
      </c>
      <c r="D456" s="2354"/>
      <c r="E456" s="496">
        <v>-5.6779074887595661E-3</v>
      </c>
      <c r="F456" s="492"/>
      <c r="G456" s="492"/>
      <c r="H456" s="2354"/>
      <c r="I456" s="2354"/>
      <c r="J456" s="476" t="s">
        <v>238</v>
      </c>
      <c r="K456" s="492"/>
      <c r="L456" s="492"/>
      <c r="M456" s="2354"/>
      <c r="N456" s="2354"/>
      <c r="O456" s="477" t="s">
        <v>238</v>
      </c>
      <c r="P456" s="492"/>
      <c r="Q456" s="492"/>
      <c r="R456" s="211"/>
      <c r="S456" s="211"/>
      <c r="T456" s="211"/>
      <c r="U456" s="211"/>
      <c r="V456" s="211"/>
      <c r="W456" s="211"/>
      <c r="X456" s="211"/>
      <c r="Y456" s="211"/>
      <c r="Z456" s="211"/>
      <c r="AA456" s="211"/>
      <c r="AB456" s="211"/>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BA456" s="213"/>
      <c r="BB456" s="288"/>
      <c r="BC456" s="213"/>
      <c r="BD456" s="213"/>
      <c r="BE456" s="213"/>
      <c r="BF456" s="213"/>
      <c r="BG456" s="213"/>
      <c r="BH456" s="213"/>
      <c r="BI456" s="213"/>
      <c r="BJ456" s="213"/>
      <c r="BK456" s="213"/>
      <c r="BL456" s="213"/>
      <c r="BM456" s="213"/>
      <c r="BN456" s="213"/>
      <c r="BO456" s="213"/>
      <c r="BP456" s="213"/>
      <c r="BQ456" s="213"/>
    </row>
    <row r="457" s="218" customFormat="true" ht="25.15" customHeight="true" x14ac:dyDescent="0.2">
      <c r="C457" s="2355" t="s">
        <v>239</v>
      </c>
      <c r="D457" s="2354"/>
      <c r="E457" s="501">
        <v>-6.3222977681147831E-4</v>
      </c>
      <c r="F457" s="492"/>
      <c r="G457" s="492"/>
      <c r="H457" s="2354" t="s">
        <v>195</v>
      </c>
      <c r="I457" s="2354"/>
      <c r="J457" s="494">
        <v>0.20776900305682788</v>
      </c>
      <c r="K457" s="492"/>
      <c r="L457" s="492"/>
      <c r="M457" s="2354" t="s">
        <v>195</v>
      </c>
      <c r="N457" s="2354"/>
      <c r="O457" s="495">
        <v>5.7765291364810529E-3</v>
      </c>
      <c r="P457" s="492"/>
      <c r="Q457" s="492"/>
      <c r="R457" s="211"/>
      <c r="S457" s="211"/>
      <c r="T457" s="211"/>
      <c r="U457" s="211"/>
      <c r="V457" s="211"/>
      <c r="W457" s="211"/>
      <c r="X457" s="211"/>
      <c r="Y457" s="211"/>
      <c r="Z457" s="211"/>
      <c r="AA457" s="211"/>
      <c r="AB457" s="211"/>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BA457" s="213"/>
      <c r="BB457" s="288"/>
      <c r="BC457" s="213"/>
      <c r="BD457" s="213"/>
      <c r="BE457" s="213"/>
      <c r="BF457" s="213"/>
      <c r="BG457" s="213"/>
      <c r="BH457" s="213"/>
      <c r="BI457" s="213"/>
      <c r="BJ457" s="213"/>
      <c r="BK457" s="213"/>
      <c r="BL457" s="213"/>
      <c r="BM457" s="213"/>
      <c r="BN457" s="213"/>
      <c r="BO457" s="213"/>
      <c r="BP457" s="213"/>
      <c r="BQ457" s="213"/>
    </row>
    <row r="458" s="218" customFormat="true" ht="25.15" customHeight="true" x14ac:dyDescent="0.2">
      <c r="C458" s="2355"/>
      <c r="D458" s="2354"/>
      <c r="E458" s="492"/>
      <c r="F458" s="492"/>
      <c r="G458" s="492"/>
      <c r="H458" s="2354" t="s">
        <v>196</v>
      </c>
      <c r="I458" s="2354"/>
      <c r="J458" s="497">
        <v>0.20956291674113783</v>
      </c>
      <c r="K458" s="492"/>
      <c r="L458" s="492"/>
      <c r="M458" s="2354" t="s">
        <v>196</v>
      </c>
      <c r="N458" s="2354"/>
      <c r="O458" s="498">
        <v>2.12852337809416E-2</v>
      </c>
      <c r="P458" s="492"/>
      <c r="Q458" s="492"/>
      <c r="R458" s="211"/>
      <c r="S458" s="211"/>
      <c r="T458" s="211"/>
      <c r="U458" s="211"/>
      <c r="V458" s="211"/>
      <c r="W458" s="211"/>
      <c r="X458" s="211"/>
      <c r="Y458" s="211"/>
      <c r="Z458" s="211"/>
      <c r="AA458" s="211"/>
      <c r="AB458" s="211"/>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BA458" s="213"/>
      <c r="BB458" s="288"/>
      <c r="BC458" s="213"/>
      <c r="BD458" s="213"/>
      <c r="BE458" s="213"/>
      <c r="BF458" s="213"/>
      <c r="BG458" s="213"/>
      <c r="BH458" s="213"/>
      <c r="BI458" s="213"/>
      <c r="BJ458" s="213"/>
      <c r="BK458" s="213"/>
      <c r="BL458" s="213"/>
      <c r="BM458" s="213"/>
      <c r="BN458" s="213"/>
      <c r="BO458" s="213"/>
      <c r="BP458" s="213"/>
      <c r="BQ458" s="213"/>
    </row>
    <row r="459" s="218" customFormat="true" ht="25.15" customHeight="true" x14ac:dyDescent="0.2">
      <c r="C459" s="2355"/>
      <c r="D459" s="2354"/>
      <c r="E459" s="492"/>
      <c r="F459" s="492"/>
      <c r="G459" s="492"/>
      <c r="H459" s="2354" t="s">
        <v>201</v>
      </c>
      <c r="I459" s="2354"/>
      <c r="J459" s="497">
        <v>0.18271949468673818</v>
      </c>
      <c r="K459" s="492"/>
      <c r="L459" s="492"/>
      <c r="M459" s="2354" t="s">
        <v>201</v>
      </c>
      <c r="N459" s="2354"/>
      <c r="O459" s="498">
        <v>6.7024606379093314E-4</v>
      </c>
      <c r="P459" s="492"/>
      <c r="Q459" s="492"/>
      <c r="R459" s="211"/>
      <c r="S459" s="211"/>
      <c r="T459" s="211"/>
      <c r="U459" s="211"/>
      <c r="V459" s="211"/>
      <c r="W459" s="211"/>
      <c r="X459" s="211"/>
      <c r="Y459" s="211"/>
      <c r="Z459" s="211"/>
      <c r="AA459" s="211"/>
      <c r="AB459" s="211"/>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BA459" s="213"/>
      <c r="BB459" s="288"/>
      <c r="BC459" s="213"/>
      <c r="BD459" s="213"/>
      <c r="BE459" s="213"/>
      <c r="BF459" s="213"/>
      <c r="BG459" s="213"/>
      <c r="BH459" s="213"/>
      <c r="BI459" s="213"/>
      <c r="BJ459" s="213"/>
      <c r="BK459" s="213"/>
      <c r="BL459" s="213"/>
      <c r="BM459" s="213"/>
      <c r="BN459" s="213"/>
      <c r="BO459" s="213"/>
      <c r="BP459" s="213"/>
      <c r="BQ459" s="213"/>
    </row>
    <row r="460" s="218" customFormat="true" ht="25.15" customHeight="true" x14ac:dyDescent="0.2">
      <c r="C460" s="2355"/>
      <c r="D460" s="2354"/>
      <c r="E460" s="492"/>
      <c r="F460" s="492"/>
      <c r="G460" s="492"/>
      <c r="H460" s="2354" t="s">
        <v>208</v>
      </c>
      <c r="I460" s="2354"/>
      <c r="J460" s="497">
        <v>0.15340718009274967</v>
      </c>
      <c r="K460" s="492"/>
      <c r="L460" s="492"/>
      <c r="M460" s="2354" t="s">
        <v>208</v>
      </c>
      <c r="N460" s="2354"/>
      <c r="O460" s="498">
        <v>1.4087326861144967E-4</v>
      </c>
      <c r="P460" s="492"/>
      <c r="Q460" s="492"/>
      <c r="R460" s="211"/>
      <c r="S460" s="211"/>
      <c r="T460" s="211"/>
      <c r="U460" s="211"/>
      <c r="V460" s="211"/>
      <c r="W460" s="211"/>
      <c r="X460" s="211"/>
      <c r="Y460" s="211"/>
      <c r="Z460" s="211"/>
      <c r="AA460" s="211"/>
      <c r="AB460" s="211"/>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BA460" s="213"/>
      <c r="BB460" s="288"/>
      <c r="BC460" s="213"/>
      <c r="BD460" s="213"/>
      <c r="BE460" s="213"/>
      <c r="BF460" s="213"/>
      <c r="BG460" s="213"/>
      <c r="BH460" s="213"/>
      <c r="BI460" s="213"/>
      <c r="BJ460" s="213"/>
      <c r="BK460" s="213"/>
      <c r="BL460" s="213"/>
      <c r="BM460" s="213"/>
      <c r="BN460" s="213"/>
      <c r="BO460" s="213"/>
      <c r="BP460" s="213"/>
      <c r="BQ460" s="213"/>
    </row>
    <row r="461" s="218" customFormat="true" ht="25.15" customHeight="true" x14ac:dyDescent="0.2">
      <c r="C461" s="2355" t="s">
        <v>237</v>
      </c>
      <c r="D461" s="2354"/>
      <c r="E461" s="2354"/>
      <c r="F461" s="492"/>
      <c r="G461" s="492"/>
      <c r="H461" s="2354" t="s">
        <v>220</v>
      </c>
      <c r="I461" s="2354"/>
      <c r="J461" s="497">
        <v>2.4322898437964757E-2</v>
      </c>
      <c r="K461" s="492"/>
      <c r="L461" s="492"/>
      <c r="M461" s="2354" t="s">
        <v>220</v>
      </c>
      <c r="N461" s="2354"/>
      <c r="O461" s="498">
        <v>3.1343488442342963E-5</v>
      </c>
      <c r="P461" s="492"/>
      <c r="Q461" s="492"/>
      <c r="R461" s="211"/>
      <c r="S461" s="211"/>
      <c r="T461" s="211"/>
      <c r="U461" s="211"/>
      <c r="V461" s="211"/>
      <c r="W461" s="211"/>
      <c r="X461" s="211"/>
      <c r="Y461" s="211"/>
      <c r="Z461" s="211"/>
      <c r="AA461" s="211"/>
      <c r="AB461" s="211"/>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BA461" s="213"/>
      <c r="BB461" s="288"/>
      <c r="BC461" s="213"/>
      <c r="BD461" s="213"/>
      <c r="BE461" s="213"/>
      <c r="BF461" s="213"/>
      <c r="BG461" s="213"/>
      <c r="BH461" s="213"/>
      <c r="BI461" s="213"/>
      <c r="BJ461" s="213"/>
      <c r="BK461" s="213"/>
      <c r="BL461" s="213"/>
      <c r="BM461" s="213"/>
      <c r="BN461" s="213"/>
      <c r="BO461" s="213"/>
      <c r="BP461" s="213"/>
      <c r="BQ461" s="213"/>
    </row>
    <row r="462" s="218" customFormat="true" ht="25.15" customHeight="true" x14ac:dyDescent="0.2">
      <c r="C462" s="2355"/>
      <c r="D462" s="2354"/>
      <c r="E462" s="478" t="s">
        <v>238</v>
      </c>
      <c r="F462" s="492"/>
      <c r="G462" s="492"/>
      <c r="H462" s="2354" t="s">
        <v>225</v>
      </c>
      <c r="I462" s="2354"/>
      <c r="J462" s="497">
        <v>1.1734655751010965E-2</v>
      </c>
      <c r="K462" s="492"/>
      <c r="L462" s="492"/>
      <c r="M462" s="2354" t="s">
        <v>225</v>
      </c>
      <c r="N462" s="2354"/>
      <c r="O462" s="498">
        <v>1.2730039070906482E-5</v>
      </c>
      <c r="P462" s="492"/>
      <c r="Q462" s="492"/>
      <c r="R462" s="211"/>
      <c r="S462" s="211"/>
      <c r="T462" s="211"/>
      <c r="U462" s="211"/>
      <c r="V462" s="211"/>
      <c r="W462" s="211"/>
      <c r="X462" s="211"/>
      <c r="Y462" s="211"/>
      <c r="Z462" s="211"/>
      <c r="AA462" s="211"/>
      <c r="AB462" s="211"/>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BA462" s="213"/>
      <c r="BB462" s="288"/>
      <c r="BC462" s="213"/>
      <c r="BD462" s="213"/>
      <c r="BE462" s="213"/>
      <c r="BF462" s="213"/>
      <c r="BG462" s="213"/>
      <c r="BH462" s="213"/>
      <c r="BI462" s="213"/>
      <c r="BJ462" s="213"/>
      <c r="BK462" s="213"/>
      <c r="BL462" s="213"/>
      <c r="BM462" s="213"/>
      <c r="BN462" s="213"/>
      <c r="BO462" s="213"/>
      <c r="BP462" s="213"/>
      <c r="BQ462" s="213"/>
    </row>
    <row r="463" s="218" customFormat="true" ht="25.15" customHeight="true" x14ac:dyDescent="0.2">
      <c r="C463" s="2355" t="s">
        <v>195</v>
      </c>
      <c r="D463" s="2354"/>
      <c r="E463" s="493">
        <v>0.25583762515788638</v>
      </c>
      <c r="F463" s="492"/>
      <c r="G463" s="492"/>
      <c r="H463" s="2354" t="s">
        <v>228</v>
      </c>
      <c r="I463" s="2354"/>
      <c r="J463" s="497">
        <v>4.6458940089677157E-3</v>
      </c>
      <c r="K463" s="492"/>
      <c r="L463" s="492"/>
      <c r="M463" s="2354" t="s">
        <v>228</v>
      </c>
      <c r="N463" s="2354"/>
      <c r="O463" s="498">
        <v>1.0155034462603854E-6</v>
      </c>
      <c r="P463" s="492"/>
      <c r="Q463" s="492"/>
      <c r="R463" s="211"/>
      <c r="S463" s="211"/>
      <c r="T463" s="211"/>
      <c r="U463" s="211"/>
      <c r="V463" s="211"/>
      <c r="W463" s="211"/>
      <c r="X463" s="211"/>
      <c r="Y463" s="211"/>
      <c r="Z463" s="211"/>
      <c r="AA463" s="211"/>
      <c r="AB463" s="211"/>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BA463" s="213"/>
      <c r="BB463" s="288"/>
      <c r="BC463" s="213"/>
      <c r="BD463" s="213"/>
      <c r="BE463" s="213"/>
      <c r="BF463" s="213"/>
      <c r="BG463" s="213"/>
      <c r="BH463" s="213"/>
      <c r="BI463" s="213"/>
      <c r="BJ463" s="213"/>
      <c r="BK463" s="213"/>
      <c r="BL463" s="213"/>
      <c r="BM463" s="213"/>
      <c r="BN463" s="213"/>
      <c r="BO463" s="213"/>
      <c r="BP463" s="213"/>
      <c r="BQ463" s="213"/>
    </row>
    <row r="464" s="218" customFormat="true" ht="25.15" customHeight="true" x14ac:dyDescent="0.2">
      <c r="C464" s="2355" t="s">
        <v>196</v>
      </c>
      <c r="D464" s="2354"/>
      <c r="E464" s="496">
        <v>0.23677762036752753</v>
      </c>
      <c r="F464" s="492"/>
      <c r="G464" s="492"/>
      <c r="H464" s="2354" t="s">
        <v>186</v>
      </c>
      <c r="I464" s="2354"/>
      <c r="J464" s="497">
        <v>0.35672358710366842</v>
      </c>
      <c r="K464" s="492"/>
      <c r="L464" s="492"/>
      <c r="M464" s="2354" t="s">
        <v>186</v>
      </c>
      <c r="N464" s="2354"/>
      <c r="O464" s="498">
        <v>2.2302641525100305E-2</v>
      </c>
      <c r="P464" s="492"/>
      <c r="Q464" s="492"/>
      <c r="R464" s="211"/>
      <c r="S464" s="211"/>
      <c r="T464" s="211"/>
      <c r="U464" s="211"/>
      <c r="V464" s="211"/>
      <c r="W464" s="211"/>
      <c r="X464" s="211"/>
      <c r="Y464" s="211"/>
      <c r="Z464" s="211"/>
      <c r="AA464" s="211"/>
      <c r="AB464" s="211"/>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BA464" s="213"/>
      <c r="BB464" s="288"/>
      <c r="BC464" s="213"/>
      <c r="BD464" s="213"/>
      <c r="BE464" s="213"/>
      <c r="BF464" s="213"/>
      <c r="BG464" s="213"/>
      <c r="BH464" s="213"/>
      <c r="BI464" s="213"/>
      <c r="BJ464" s="213"/>
      <c r="BK464" s="213"/>
      <c r="BL464" s="213"/>
      <c r="BM464" s="213"/>
      <c r="BN464" s="213"/>
      <c r="BO464" s="213"/>
      <c r="BP464" s="213"/>
      <c r="BQ464" s="213"/>
    </row>
    <row r="465" s="218" customFormat="true" ht="25.15" customHeight="true" x14ac:dyDescent="0.2">
      <c r="C465" s="2355" t="s">
        <v>201</v>
      </c>
      <c r="D465" s="2354"/>
      <c r="E465" s="496">
        <v>0.2341747703003545</v>
      </c>
      <c r="F465" s="492"/>
      <c r="G465" s="492"/>
      <c r="H465" s="2354" t="s">
        <v>226</v>
      </c>
      <c r="I465" s="2354"/>
      <c r="J465" s="497">
        <v>9.2952786917125513E-4</v>
      </c>
      <c r="K465" s="492"/>
      <c r="L465" s="492"/>
      <c r="M465" s="2354" t="s">
        <v>226</v>
      </c>
      <c r="N465" s="2354"/>
      <c r="O465" s="498">
        <v>8.5095198716340133E-4</v>
      </c>
      <c r="P465" s="492"/>
      <c r="Q465" s="492"/>
      <c r="R465" s="211"/>
      <c r="S465" s="211"/>
      <c r="T465" s="211"/>
      <c r="U465" s="211"/>
      <c r="V465" s="211"/>
      <c r="W465" s="211"/>
      <c r="X465" s="211"/>
      <c r="Y465" s="211"/>
      <c r="Z465" s="211"/>
      <c r="AA465" s="211"/>
      <c r="AB465" s="211"/>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BA465" s="213"/>
      <c r="BB465" s="288"/>
      <c r="BC465" s="213"/>
      <c r="BD465" s="213"/>
      <c r="BE465" s="213"/>
      <c r="BF465" s="213"/>
      <c r="BG465" s="213"/>
      <c r="BH465" s="213"/>
      <c r="BI465" s="213"/>
      <c r="BJ465" s="213"/>
      <c r="BK465" s="213"/>
      <c r="BL465" s="213"/>
      <c r="BM465" s="213"/>
      <c r="BN465" s="213"/>
      <c r="BO465" s="213"/>
      <c r="BP465" s="213"/>
      <c r="BQ465" s="213"/>
    </row>
    <row r="466" s="218" customFormat="true" ht="25.15" customHeight="true" x14ac:dyDescent="0.2">
      <c r="C466" s="2355" t="s">
        <v>208</v>
      </c>
      <c r="D466" s="2354"/>
      <c r="E466" s="496">
        <v>0.16205929094331811</v>
      </c>
      <c r="F466" s="492"/>
      <c r="G466" s="492"/>
      <c r="H466" s="2354" t="s">
        <v>231</v>
      </c>
      <c r="I466" s="2354"/>
      <c r="J466" s="497">
        <v>5.7589757711839636E-5</v>
      </c>
      <c r="K466" s="492"/>
      <c r="L466" s="492"/>
      <c r="M466" s="2354" t="s">
        <v>231</v>
      </c>
      <c r="N466" s="2354"/>
      <c r="O466" s="498">
        <v>1.8880520087831524E-4</v>
      </c>
      <c r="P466" s="492"/>
      <c r="Q466" s="492"/>
      <c r="R466" s="211"/>
      <c r="S466" s="211"/>
      <c r="T466" s="211"/>
      <c r="U466" s="211"/>
      <c r="V466" s="211"/>
      <c r="W466" s="211"/>
      <c r="X466" s="211"/>
      <c r="Y466" s="211"/>
      <c r="Z466" s="211"/>
      <c r="AA466" s="211"/>
      <c r="AB466" s="211"/>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BA466" s="213"/>
      <c r="BB466" s="288"/>
      <c r="BC466" s="213"/>
      <c r="BD466" s="213"/>
      <c r="BE466" s="213"/>
      <c r="BF466" s="213"/>
      <c r="BG466" s="213"/>
      <c r="BH466" s="213"/>
      <c r="BI466" s="213"/>
      <c r="BJ466" s="213"/>
      <c r="BK466" s="213"/>
      <c r="BL466" s="213"/>
      <c r="BM466" s="213"/>
      <c r="BN466" s="213"/>
      <c r="BO466" s="213"/>
      <c r="BP466" s="213"/>
      <c r="BQ466" s="213"/>
    </row>
    <row r="467" s="218" customFormat="true" ht="25.15" customHeight="true" x14ac:dyDescent="0.2">
      <c r="C467" s="2355" t="s">
        <v>220</v>
      </c>
      <c r="D467" s="2354"/>
      <c r="E467" s="496">
        <v>1.3395888922281442E-2</v>
      </c>
      <c r="F467" s="492"/>
      <c r="G467" s="492"/>
      <c r="H467" s="2354" t="s">
        <v>210</v>
      </c>
      <c r="I467" s="2354"/>
      <c r="J467" s="497">
        <v>0.12613695682708259</v>
      </c>
      <c r="K467" s="492"/>
      <c r="L467" s="492"/>
      <c r="M467" s="2354" t="s">
        <v>210</v>
      </c>
      <c r="N467" s="2354"/>
      <c r="O467" s="498">
        <v>3.1008064657670847E-4</v>
      </c>
      <c r="P467" s="492"/>
      <c r="Q467" s="492"/>
      <c r="R467" s="211"/>
      <c r="S467" s="211"/>
      <c r="T467" s="211"/>
      <c r="U467" s="211"/>
      <c r="V467" s="211"/>
      <c r="W467" s="211"/>
      <c r="X467" s="211"/>
      <c r="Y467" s="211"/>
      <c r="Z467" s="211"/>
      <c r="AA467" s="211"/>
      <c r="AB467" s="211"/>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BA467" s="213"/>
      <c r="BB467" s="288"/>
      <c r="BC467" s="213"/>
      <c r="BD467" s="213"/>
      <c r="BE467" s="213"/>
      <c r="BF467" s="213"/>
      <c r="BG467" s="213"/>
      <c r="BH467" s="213"/>
      <c r="BI467" s="213"/>
      <c r="BJ467" s="213"/>
      <c r="BK467" s="213"/>
      <c r="BL467" s="213"/>
      <c r="BM467" s="213"/>
      <c r="BN467" s="213"/>
      <c r="BO467" s="213"/>
      <c r="BP467" s="213"/>
      <c r="BQ467" s="213"/>
    </row>
    <row r="468" s="218" customFormat="true" ht="25.15" customHeight="true" x14ac:dyDescent="0.2">
      <c r="C468" s="2355" t="s">
        <v>225</v>
      </c>
      <c r="D468" s="2354"/>
      <c r="E468" s="496">
        <v>3.4458522178158683E-3</v>
      </c>
      <c r="F468" s="492"/>
      <c r="G468" s="492"/>
      <c r="H468" s="2354" t="s">
        <v>193</v>
      </c>
      <c r="I468" s="2354"/>
      <c r="J468" s="497">
        <v>0.1741289830607303</v>
      </c>
      <c r="K468" s="492"/>
      <c r="L468" s="492"/>
      <c r="M468" s="2354" t="s">
        <v>219</v>
      </c>
      <c r="N468" s="2354"/>
      <c r="O468" s="498">
        <v>2.1078927058277843E-3</v>
      </c>
      <c r="P468" s="492"/>
      <c r="Q468" s="492"/>
      <c r="R468" s="211"/>
      <c r="S468" s="211"/>
      <c r="T468" s="211"/>
      <c r="U468" s="211"/>
      <c r="V468" s="211"/>
      <c r="W468" s="211"/>
      <c r="X468" s="211"/>
      <c r="Y468" s="211"/>
      <c r="Z468" s="211"/>
      <c r="AA468" s="211"/>
      <c r="AB468" s="211"/>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BA468" s="213"/>
      <c r="BB468" s="288"/>
      <c r="BC468" s="213"/>
      <c r="BD468" s="213"/>
      <c r="BE468" s="213"/>
      <c r="BF468" s="213"/>
      <c r="BG468" s="213"/>
      <c r="BH468" s="213"/>
      <c r="BI468" s="213"/>
      <c r="BJ468" s="213"/>
      <c r="BK468" s="213"/>
      <c r="BL468" s="213"/>
      <c r="BM468" s="213"/>
      <c r="BN468" s="213"/>
      <c r="BO468" s="213"/>
      <c r="BP468" s="213"/>
      <c r="BQ468" s="213"/>
    </row>
    <row r="469" s="218" customFormat="true" ht="25.15" customHeight="true" x14ac:dyDescent="0.2">
      <c r="C469" s="2355" t="s">
        <v>228</v>
      </c>
      <c r="D469" s="2354"/>
      <c r="E469" s="496">
        <v>1.6105325081209219E-3</v>
      </c>
      <c r="F469" s="492"/>
      <c r="G469" s="492"/>
      <c r="H469" s="2354" t="s">
        <v>200</v>
      </c>
      <c r="I469" s="2354"/>
      <c r="J469" s="497">
        <v>0.20538920426199381</v>
      </c>
      <c r="K469" s="492"/>
      <c r="L469" s="492"/>
      <c r="M469" s="2354" t="s">
        <v>193</v>
      </c>
      <c r="N469" s="2354"/>
      <c r="O469" s="498">
        <v>7.2829667805060791E-3</v>
      </c>
      <c r="P469" s="492"/>
      <c r="Q469" s="492"/>
      <c r="R469" s="211"/>
      <c r="S469" s="211"/>
      <c r="T469" s="211"/>
      <c r="U469" s="211"/>
      <c r="V469" s="211"/>
      <c r="W469" s="211"/>
      <c r="X469" s="211"/>
      <c r="Y469" s="211"/>
      <c r="Z469" s="211"/>
      <c r="AA469" s="211"/>
      <c r="AB469" s="211"/>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BA469" s="213"/>
      <c r="BB469" s="288"/>
      <c r="BC469" s="213"/>
      <c r="BD469" s="213"/>
      <c r="BE469" s="213"/>
      <c r="BF469" s="213"/>
      <c r="BG469" s="213"/>
      <c r="BH469" s="213"/>
      <c r="BI469" s="213"/>
      <c r="BJ469" s="213"/>
      <c r="BK469" s="213"/>
      <c r="BL469" s="213"/>
      <c r="BM469" s="213"/>
      <c r="BN469" s="213"/>
      <c r="BO469" s="213"/>
      <c r="BP469" s="213"/>
      <c r="BQ469" s="213"/>
    </row>
    <row r="470" s="218" customFormat="true" ht="25.15" customHeight="true" x14ac:dyDescent="0.2">
      <c r="C470" s="2355" t="s">
        <v>186</v>
      </c>
      <c r="D470" s="2354"/>
      <c r="E470" s="496">
        <v>0.44900115628078846</v>
      </c>
      <c r="F470" s="492"/>
      <c r="G470" s="492"/>
      <c r="H470" s="2354" t="s">
        <v>218</v>
      </c>
      <c r="I470" s="2354"/>
      <c r="J470" s="497">
        <v>4.6622559047784645E-2</v>
      </c>
      <c r="K470" s="492"/>
      <c r="L470" s="492"/>
      <c r="M470" s="2354" t="s">
        <v>234</v>
      </c>
      <c r="N470" s="2354"/>
      <c r="O470" s="498">
        <v>2.5107745218260693E-7</v>
      </c>
      <c r="P470" s="492"/>
      <c r="Q470" s="492"/>
      <c r="R470" s="211"/>
      <c r="S470" s="211"/>
      <c r="T470" s="211"/>
      <c r="U470" s="211"/>
      <c r="V470" s="211"/>
      <c r="W470" s="211"/>
      <c r="X470" s="211"/>
      <c r="Y470" s="211"/>
      <c r="Z470" s="211"/>
      <c r="AA470" s="211"/>
      <c r="AB470" s="211"/>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BA470" s="213"/>
      <c r="BB470" s="288"/>
      <c r="BC470" s="213"/>
      <c r="BD470" s="213"/>
      <c r="BE470" s="213"/>
      <c r="BF470" s="213"/>
      <c r="BG470" s="213"/>
      <c r="BH470" s="213"/>
      <c r="BI470" s="213"/>
      <c r="BJ470" s="213"/>
      <c r="BK470" s="213"/>
      <c r="BL470" s="213"/>
      <c r="BM470" s="213"/>
      <c r="BN470" s="213"/>
      <c r="BO470" s="213"/>
      <c r="BP470" s="213"/>
      <c r="BQ470" s="213"/>
    </row>
    <row r="471" s="218" customFormat="true" ht="25.15" customHeight="true" x14ac:dyDescent="0.2">
      <c r="C471" s="2355" t="s">
        <v>226</v>
      </c>
      <c r="D471" s="2354"/>
      <c r="E471" s="496">
        <v>1.7324665614151641E-3</v>
      </c>
      <c r="F471" s="492"/>
      <c r="G471" s="492"/>
      <c r="H471" s="2354" t="s">
        <v>223</v>
      </c>
      <c r="I471" s="2354"/>
      <c r="J471" s="497">
        <v>1.9514772223096239E-2</v>
      </c>
      <c r="K471" s="492"/>
      <c r="L471" s="492"/>
      <c r="M471" s="2354" t="s">
        <v>230</v>
      </c>
      <c r="N471" s="2354"/>
      <c r="O471" s="498">
        <v>3.3431031484509535E-4</v>
      </c>
      <c r="P471" s="492"/>
      <c r="Q471" s="492"/>
      <c r="R471" s="211"/>
      <c r="S471" s="211"/>
      <c r="T471" s="211"/>
      <c r="U471" s="211"/>
      <c r="V471" s="211"/>
      <c r="W471" s="211"/>
      <c r="X471" s="211"/>
      <c r="Y471" s="211"/>
      <c r="Z471" s="211"/>
      <c r="AA471" s="211"/>
      <c r="AB471" s="211"/>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BA471" s="213"/>
      <c r="BB471" s="288"/>
      <c r="BC471" s="213"/>
      <c r="BD471" s="213"/>
      <c r="BE471" s="213"/>
      <c r="BF471" s="213"/>
      <c r="BG471" s="213"/>
      <c r="BH471" s="213"/>
      <c r="BI471" s="213"/>
      <c r="BJ471" s="213"/>
      <c r="BK471" s="213"/>
      <c r="BL471" s="213"/>
      <c r="BM471" s="213"/>
      <c r="BN471" s="213"/>
      <c r="BO471" s="213"/>
      <c r="BP471" s="213"/>
      <c r="BQ471" s="213"/>
    </row>
    <row r="472" s="218" customFormat="true" ht="25.15" customHeight="true" x14ac:dyDescent="0.2">
      <c r="C472" s="2355" t="s">
        <v>231</v>
      </c>
      <c r="D472" s="2354"/>
      <c r="E472" s="496">
        <v>4.5638700451469354E-5</v>
      </c>
      <c r="F472" s="492"/>
      <c r="G472" s="492"/>
      <c r="H472" s="2354" t="s">
        <v>215</v>
      </c>
      <c r="I472" s="2354"/>
      <c r="J472" s="497">
        <v>1.6493848590322557E-2</v>
      </c>
      <c r="K472" s="492"/>
      <c r="L472" s="492"/>
      <c r="M472" s="2354" t="s">
        <v>200</v>
      </c>
      <c r="N472" s="2354"/>
      <c r="O472" s="498">
        <v>1.2212846439294989E-2</v>
      </c>
      <c r="P472" s="492"/>
      <c r="Q472" s="492"/>
      <c r="R472" s="211"/>
      <c r="S472" s="211"/>
      <c r="T472" s="211"/>
      <c r="U472" s="211"/>
      <c r="V472" s="211"/>
      <c r="W472" s="211"/>
      <c r="X472" s="211"/>
      <c r="Y472" s="211"/>
      <c r="Z472" s="211"/>
      <c r="AA472" s="211"/>
      <c r="AB472" s="211"/>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BA472" s="213"/>
      <c r="BB472" s="288"/>
      <c r="BC472" s="213"/>
      <c r="BD472" s="213"/>
      <c r="BE472" s="213"/>
      <c r="BF472" s="213"/>
      <c r="BG472" s="213"/>
      <c r="BH472" s="213"/>
      <c r="BI472" s="213"/>
      <c r="BJ472" s="213"/>
      <c r="BK472" s="213"/>
      <c r="BL472" s="213"/>
      <c r="BM472" s="213"/>
      <c r="BN472" s="213"/>
      <c r="BO472" s="213"/>
      <c r="BP472" s="213"/>
      <c r="BQ472" s="213"/>
    </row>
    <row r="473" s="218" customFormat="true" ht="25.15" customHeight="true" x14ac:dyDescent="0.2">
      <c r="C473" s="2355" t="s">
        <v>210</v>
      </c>
      <c r="D473" s="2354"/>
      <c r="E473" s="496">
        <v>4.5673570790318975E-3</v>
      </c>
      <c r="F473" s="492"/>
      <c r="G473" s="492"/>
      <c r="H473" s="2354" t="s">
        <v>216</v>
      </c>
      <c r="I473" s="2354"/>
      <c r="J473" s="497">
        <v>1.9207784815420707E-3</v>
      </c>
      <c r="K473" s="492"/>
      <c r="L473" s="492"/>
      <c r="M473" s="2354" t="s">
        <v>218</v>
      </c>
      <c r="N473" s="2354"/>
      <c r="O473" s="498">
        <v>2.5038683322354299E-3</v>
      </c>
      <c r="P473" s="492"/>
      <c r="Q473" s="492"/>
      <c r="R473" s="211"/>
      <c r="S473" s="211"/>
      <c r="T473" s="211"/>
      <c r="U473" s="211"/>
      <c r="V473" s="211"/>
      <c r="W473" s="211"/>
      <c r="X473" s="211"/>
      <c r="Y473" s="211"/>
      <c r="Z473" s="211"/>
      <c r="AA473" s="211"/>
      <c r="AB473" s="211"/>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BA473" s="213"/>
      <c r="BB473" s="288"/>
      <c r="BC473" s="213"/>
      <c r="BD473" s="213"/>
      <c r="BE473" s="213"/>
      <c r="BF473" s="213"/>
      <c r="BG473" s="213"/>
      <c r="BH473" s="213"/>
      <c r="BI473" s="213"/>
      <c r="BJ473" s="213"/>
      <c r="BK473" s="213"/>
      <c r="BL473" s="213"/>
      <c r="BM473" s="213"/>
      <c r="BN473" s="213"/>
      <c r="BO473" s="213"/>
      <c r="BP473" s="213"/>
      <c r="BQ473" s="213"/>
    </row>
    <row r="474" s="218" customFormat="true" ht="25.15" customHeight="true" x14ac:dyDescent="0.2">
      <c r="C474" s="2355" t="s">
        <v>219</v>
      </c>
      <c r="D474" s="2354"/>
      <c r="E474" s="496">
        <v>2.2164269077517729E-2</v>
      </c>
      <c r="F474" s="492"/>
      <c r="G474" s="492"/>
      <c r="H474" s="2354" t="s">
        <v>221</v>
      </c>
      <c r="I474" s="2354"/>
      <c r="J474" s="497">
        <v>2.3635614206453145E-2</v>
      </c>
      <c r="K474" s="492"/>
      <c r="L474" s="492"/>
      <c r="M474" s="2354" t="s">
        <v>223</v>
      </c>
      <c r="N474" s="2354"/>
      <c r="O474" s="498">
        <v>5.0711712381857157E-4</v>
      </c>
      <c r="P474" s="492"/>
      <c r="Q474" s="492"/>
      <c r="R474" s="211"/>
      <c r="S474" s="211"/>
      <c r="T474" s="211"/>
      <c r="U474" s="211"/>
      <c r="V474" s="211"/>
      <c r="W474" s="211"/>
      <c r="X474" s="211"/>
      <c r="Y474" s="211"/>
      <c r="Z474" s="211"/>
      <c r="AA474" s="211"/>
      <c r="AB474" s="211"/>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BA474" s="213"/>
      <c r="BB474" s="288"/>
      <c r="BC474" s="213"/>
      <c r="BD474" s="213"/>
      <c r="BE474" s="213"/>
      <c r="BF474" s="213"/>
      <c r="BG474" s="213"/>
      <c r="BH474" s="213"/>
      <c r="BI474" s="213"/>
      <c r="BJ474" s="213"/>
      <c r="BK474" s="213"/>
      <c r="BL474" s="213"/>
      <c r="BM474" s="213"/>
      <c r="BN474" s="213"/>
      <c r="BO474" s="213"/>
      <c r="BP474" s="213"/>
      <c r="BQ474" s="213"/>
    </row>
    <row r="475" s="218" customFormat="true" ht="25.15" customHeight="true" x14ac:dyDescent="0.2">
      <c r="C475" s="2355" t="s">
        <v>193</v>
      </c>
      <c r="D475" s="2354"/>
      <c r="E475" s="496">
        <v>0.27737427944770415</v>
      </c>
      <c r="F475" s="492"/>
      <c r="G475" s="492"/>
      <c r="H475" s="2354" t="s">
        <v>192</v>
      </c>
      <c r="I475" s="2354"/>
      <c r="J475" s="497">
        <v>0.25964031754659117</v>
      </c>
      <c r="K475" s="492"/>
      <c r="L475" s="492"/>
      <c r="M475" s="2354" t="s">
        <v>215</v>
      </c>
      <c r="N475" s="2354"/>
      <c r="O475" s="498">
        <v>9.5248601846084809E-3</v>
      </c>
      <c r="P475" s="492"/>
      <c r="Q475" s="492"/>
      <c r="R475" s="211"/>
      <c r="S475" s="211"/>
      <c r="T475" s="211"/>
      <c r="U475" s="211"/>
      <c r="V475" s="211"/>
      <c r="W475" s="211"/>
      <c r="X475" s="211"/>
      <c r="Y475" s="211"/>
      <c r="Z475" s="211"/>
      <c r="AA475" s="211"/>
      <c r="AB475" s="211"/>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BA475" s="213"/>
      <c r="BB475" s="288"/>
      <c r="BC475" s="213"/>
      <c r="BD475" s="213"/>
      <c r="BE475" s="213"/>
      <c r="BF475" s="213"/>
      <c r="BG475" s="213"/>
      <c r="BH475" s="213"/>
      <c r="BI475" s="213"/>
      <c r="BJ475" s="213"/>
      <c r="BK475" s="213"/>
      <c r="BL475" s="213"/>
      <c r="BM475" s="213"/>
      <c r="BN475" s="213"/>
      <c r="BO475" s="213"/>
      <c r="BP475" s="213"/>
      <c r="BQ475" s="213"/>
    </row>
    <row r="476" s="218" customFormat="true" ht="25.15" customHeight="true" x14ac:dyDescent="0.2">
      <c r="C476" s="2355" t="s">
        <v>234</v>
      </c>
      <c r="D476" s="2354"/>
      <c r="E476" s="496">
        <v>3.4141472011097628E-4</v>
      </c>
      <c r="F476" s="492"/>
      <c r="G476" s="492"/>
      <c r="H476" s="2354" t="s">
        <v>222</v>
      </c>
      <c r="I476" s="2354"/>
      <c r="J476" s="497">
        <v>3.6743844590382915E-3</v>
      </c>
      <c r="K476" s="492"/>
      <c r="L476" s="492"/>
      <c r="M476" s="2354" t="s">
        <v>216</v>
      </c>
      <c r="N476" s="2354"/>
      <c r="O476" s="498">
        <v>8.1263423203771327E-3</v>
      </c>
      <c r="P476" s="492"/>
      <c r="Q476" s="492"/>
      <c r="R476" s="211"/>
      <c r="S476" s="211"/>
      <c r="T476" s="211"/>
      <c r="U476" s="211"/>
      <c r="V476" s="211"/>
      <c r="W476" s="211"/>
      <c r="X476" s="211"/>
      <c r="Y476" s="211"/>
      <c r="Z476" s="211"/>
      <c r="AA476" s="211"/>
      <c r="AB476" s="211"/>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BA476" s="213"/>
      <c r="BB476" s="288"/>
      <c r="BC476" s="213"/>
      <c r="BD476" s="213"/>
      <c r="BE476" s="213"/>
      <c r="BF476" s="213"/>
      <c r="BG476" s="213"/>
      <c r="BH476" s="213"/>
      <c r="BI476" s="213"/>
      <c r="BJ476" s="213"/>
      <c r="BK476" s="213"/>
      <c r="BL476" s="213"/>
      <c r="BM476" s="213"/>
      <c r="BN476" s="213"/>
      <c r="BO476" s="213"/>
      <c r="BP476" s="213"/>
      <c r="BQ476" s="213"/>
    </row>
    <row r="477" s="218" customFormat="true" ht="25.15" customHeight="true" x14ac:dyDescent="0.2">
      <c r="C477" s="2355" t="s">
        <v>230</v>
      </c>
      <c r="D477" s="2354"/>
      <c r="E477" s="496">
        <v>8.8112166787852994E-4</v>
      </c>
      <c r="F477" s="492"/>
      <c r="G477" s="492"/>
      <c r="H477" s="2354" t="s">
        <v>224</v>
      </c>
      <c r="I477" s="2354"/>
      <c r="J477" s="497">
        <v>1.1514008311264371E-2</v>
      </c>
      <c r="K477" s="492"/>
      <c r="L477" s="492"/>
      <c r="M477" s="2354" t="s">
        <v>221</v>
      </c>
      <c r="N477" s="2354"/>
      <c r="O477" s="498">
        <v>2.0924679502913273E-4</v>
      </c>
      <c r="P477" s="492"/>
      <c r="Q477" s="492"/>
      <c r="R477" s="211"/>
      <c r="S477" s="211"/>
      <c r="T477" s="211"/>
      <c r="U477" s="211"/>
      <c r="V477" s="211"/>
      <c r="W477" s="211"/>
      <c r="X477" s="211"/>
      <c r="Y477" s="211"/>
      <c r="Z477" s="211"/>
      <c r="AA477" s="211"/>
      <c r="AB477" s="211"/>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BA477" s="213"/>
      <c r="BB477" s="288"/>
      <c r="BC477" s="213"/>
      <c r="BD477" s="213"/>
      <c r="BE477" s="213"/>
      <c r="BF477" s="213"/>
      <c r="BG477" s="213"/>
      <c r="BH477" s="213"/>
      <c r="BI477" s="213"/>
      <c r="BJ477" s="213"/>
      <c r="BK477" s="213"/>
      <c r="BL477" s="213"/>
      <c r="BM477" s="213"/>
      <c r="BN477" s="213"/>
      <c r="BO477" s="213"/>
      <c r="BP477" s="213"/>
      <c r="BQ477" s="213"/>
    </row>
    <row r="478" s="218" customFormat="true" ht="25.15" customHeight="true" x14ac:dyDescent="0.2">
      <c r="C478" s="2355" t="s">
        <v>232</v>
      </c>
      <c r="D478" s="2354"/>
      <c r="E478" s="496">
        <v>7.0838765743090994E-4</v>
      </c>
      <c r="F478" s="492"/>
      <c r="G478" s="492"/>
      <c r="H478" s="2354" t="s">
        <v>227</v>
      </c>
      <c r="I478" s="2354"/>
      <c r="J478" s="497">
        <v>1.32937537151973E-3</v>
      </c>
      <c r="K478" s="492"/>
      <c r="L478" s="492"/>
      <c r="M478" s="2354" t="s">
        <v>192</v>
      </c>
      <c r="N478" s="2354"/>
      <c r="O478" s="498">
        <v>5.0592207539717347E-2</v>
      </c>
      <c r="P478" s="492"/>
      <c r="Q478" s="492"/>
      <c r="R478" s="211"/>
      <c r="S478" s="211"/>
      <c r="T478" s="211"/>
      <c r="U478" s="211"/>
      <c r="V478" s="211"/>
      <c r="W478" s="211"/>
      <c r="X478" s="211"/>
      <c r="Y478" s="211"/>
      <c r="Z478" s="211"/>
      <c r="AA478" s="211"/>
      <c r="AB478" s="211"/>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BA478" s="213"/>
      <c r="BB478" s="288"/>
      <c r="BC478" s="213"/>
      <c r="BD478" s="213"/>
      <c r="BE478" s="213"/>
      <c r="BF478" s="213"/>
      <c r="BG478" s="213"/>
      <c r="BH478" s="213"/>
      <c r="BI478" s="213"/>
      <c r="BJ478" s="213"/>
      <c r="BK478" s="213"/>
      <c r="BL478" s="213"/>
      <c r="BM478" s="213"/>
      <c r="BN478" s="213"/>
      <c r="BO478" s="213"/>
      <c r="BP478" s="213"/>
      <c r="BQ478" s="213"/>
    </row>
    <row r="479" s="218" customFormat="true" ht="25.15" customHeight="true" x14ac:dyDescent="0.2">
      <c r="C479" s="2355" t="s">
        <v>200</v>
      </c>
      <c r="D479" s="2354"/>
      <c r="E479" s="496">
        <v>0.14085201089327995</v>
      </c>
      <c r="F479" s="492"/>
      <c r="G479" s="492"/>
      <c r="H479" s="2354" t="s">
        <v>233</v>
      </c>
      <c r="I479" s="2354"/>
      <c r="J479" s="497">
        <v>2.4668164106081994E-4</v>
      </c>
      <c r="K479" s="492"/>
      <c r="L479" s="492"/>
      <c r="M479" s="2354" t="s">
        <v>222</v>
      </c>
      <c r="N479" s="2354"/>
      <c r="O479" s="498">
        <v>1.3479384760289306E-4</v>
      </c>
      <c r="P479" s="492"/>
      <c r="Q479" s="492"/>
      <c r="R479" s="211"/>
      <c r="S479" s="211"/>
      <c r="T479" s="211"/>
      <c r="U479" s="211"/>
      <c r="V479" s="211"/>
      <c r="W479" s="211"/>
      <c r="X479" s="211"/>
      <c r="Y479" s="211"/>
      <c r="Z479" s="211"/>
      <c r="AA479" s="211"/>
      <c r="AB479" s="211"/>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BA479" s="213"/>
      <c r="BB479" s="288"/>
      <c r="BC479" s="213"/>
      <c r="BD479" s="213"/>
      <c r="BE479" s="213"/>
      <c r="BF479" s="213"/>
      <c r="BG479" s="213"/>
      <c r="BH479" s="213"/>
      <c r="BI479" s="213"/>
      <c r="BJ479" s="213"/>
      <c r="BK479" s="213"/>
      <c r="BL479" s="213"/>
      <c r="BM479" s="213"/>
      <c r="BN479" s="213"/>
      <c r="BO479" s="213"/>
      <c r="BP479" s="213"/>
      <c r="BQ479" s="213"/>
    </row>
    <row r="480" s="218" customFormat="true" ht="25.15" customHeight="true" x14ac:dyDescent="0.2">
      <c r="C480" s="2355" t="s">
        <v>218</v>
      </c>
      <c r="D480" s="2354"/>
      <c r="E480" s="496">
        <v>3.9224485860428496E-2</v>
      </c>
      <c r="F480" s="492"/>
      <c r="G480" s="492"/>
      <c r="H480" s="2354" t="s">
        <v>198</v>
      </c>
      <c r="I480" s="2354"/>
      <c r="J480" s="497">
        <v>6.9844790896872873E-5</v>
      </c>
      <c r="K480" s="492"/>
      <c r="L480" s="492"/>
      <c r="M480" s="2354" t="s">
        <v>227</v>
      </c>
      <c r="N480" s="2354"/>
      <c r="O480" s="498">
        <v>4.4060312153299209E-5</v>
      </c>
      <c r="P480" s="492"/>
      <c r="Q480" s="492"/>
      <c r="R480" s="211"/>
      <c r="S480" s="211"/>
      <c r="T480" s="211"/>
      <c r="U480" s="211"/>
      <c r="V480" s="211"/>
      <c r="W480" s="211"/>
      <c r="X480" s="211"/>
      <c r="Y480" s="211"/>
      <c r="Z480" s="211"/>
      <c r="AA480" s="211"/>
      <c r="AB480" s="211"/>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BA480" s="213"/>
      <c r="BB480" s="288"/>
      <c r="BC480" s="213"/>
      <c r="BD480" s="213"/>
      <c r="BE480" s="213"/>
      <c r="BF480" s="213"/>
      <c r="BG480" s="213"/>
      <c r="BH480" s="213"/>
      <c r="BI480" s="213"/>
      <c r="BJ480" s="213"/>
      <c r="BK480" s="213"/>
      <c r="BL480" s="213"/>
      <c r="BM480" s="213"/>
      <c r="BN480" s="213"/>
      <c r="BO480" s="213"/>
      <c r="BP480" s="213"/>
      <c r="BQ480" s="213"/>
    </row>
    <row r="481" s="218" customFormat="true" ht="25.15" customHeight="true" x14ac:dyDescent="0.2">
      <c r="C481" s="2355" t="s">
        <v>223</v>
      </c>
      <c r="D481" s="2354"/>
      <c r="E481" s="496">
        <v>1.1039505750266426E-3</v>
      </c>
      <c r="F481" s="492"/>
      <c r="G481" s="492"/>
      <c r="H481" s="2354" t="s">
        <v>229</v>
      </c>
      <c r="I481" s="2354"/>
      <c r="J481" s="497">
        <v>4.1109274752501816E-3</v>
      </c>
      <c r="K481" s="492"/>
      <c r="L481" s="492"/>
      <c r="M481" s="2354" t="s">
        <v>198</v>
      </c>
      <c r="N481" s="2354"/>
      <c r="O481" s="498">
        <v>0.13330394470801959</v>
      </c>
      <c r="P481" s="492"/>
      <c r="Q481" s="492"/>
      <c r="R481" s="211"/>
      <c r="S481" s="211"/>
      <c r="T481" s="211"/>
      <c r="U481" s="211"/>
      <c r="V481" s="211"/>
      <c r="W481" s="211"/>
      <c r="X481" s="211"/>
      <c r="Y481" s="211"/>
      <c r="Z481" s="211"/>
      <c r="AA481" s="211"/>
      <c r="AB481" s="211"/>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BA481" s="213"/>
      <c r="BB481" s="288"/>
      <c r="BC481" s="213"/>
      <c r="BD481" s="213"/>
      <c r="BE481" s="213"/>
      <c r="BF481" s="213"/>
      <c r="BG481" s="213"/>
      <c r="BH481" s="213"/>
      <c r="BI481" s="213"/>
      <c r="BJ481" s="213"/>
      <c r="BK481" s="213"/>
      <c r="BL481" s="213"/>
      <c r="BM481" s="213"/>
      <c r="BN481" s="213"/>
      <c r="BO481" s="213"/>
      <c r="BP481" s="213"/>
      <c r="BQ481" s="213"/>
    </row>
    <row r="482" s="218" customFormat="true" ht="25.15" customHeight="true" x14ac:dyDescent="0.2">
      <c r="C482" s="2355" t="s">
        <v>215</v>
      </c>
      <c r="D482" s="2354"/>
      <c r="E482" s="496">
        <v>3.4305341450253718E-3</v>
      </c>
      <c r="F482" s="492"/>
      <c r="G482" s="492"/>
      <c r="H482" s="2354" t="s">
        <v>214</v>
      </c>
      <c r="I482" s="2354"/>
      <c r="J482" s="497">
        <v>6.8381655065694984E-3</v>
      </c>
      <c r="K482" s="492"/>
      <c r="L482" s="492"/>
      <c r="M482" s="2354" t="s">
        <v>214</v>
      </c>
      <c r="N482" s="2354"/>
      <c r="O482" s="498">
        <v>1.0391840078467138E-2</v>
      </c>
      <c r="P482" s="492"/>
      <c r="Q482" s="492"/>
      <c r="R482" s="211"/>
      <c r="S482" s="211"/>
      <c r="T482" s="211"/>
      <c r="U482" s="211"/>
      <c r="V482" s="211"/>
      <c r="W482" s="211"/>
      <c r="X482" s="211"/>
      <c r="Y482" s="211"/>
      <c r="Z482" s="211"/>
      <c r="AA482" s="211"/>
      <c r="AB482" s="211"/>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BA482" s="213"/>
      <c r="BB482" s="288"/>
      <c r="BC482" s="213"/>
      <c r="BD482" s="213"/>
      <c r="BE482" s="213"/>
      <c r="BF482" s="213"/>
      <c r="BG482" s="213"/>
      <c r="BH482" s="213"/>
      <c r="BI482" s="213"/>
      <c r="BJ482" s="213"/>
      <c r="BK482" s="213"/>
      <c r="BL482" s="213"/>
      <c r="BM482" s="213"/>
      <c r="BN482" s="213"/>
      <c r="BO482" s="213"/>
      <c r="BP482" s="213"/>
      <c r="BQ482" s="213"/>
    </row>
    <row r="483" s="218" customFormat="true" ht="25.15" customHeight="true" x14ac:dyDescent="0.2">
      <c r="C483" s="2355" t="s">
        <v>216</v>
      </c>
      <c r="D483" s="2354"/>
      <c r="E483" s="496">
        <v>8.4581040491983391E-3</v>
      </c>
      <c r="F483" s="492"/>
      <c r="G483" s="492"/>
      <c r="H483" s="2354" t="s">
        <v>200</v>
      </c>
      <c r="I483" s="2354"/>
      <c r="J483" s="497">
        <v>1.7788535889610182E-4</v>
      </c>
      <c r="K483" s="492"/>
      <c r="L483" s="492"/>
      <c r="M483" s="2354" t="s">
        <v>200</v>
      </c>
      <c r="N483" s="2354"/>
      <c r="O483" s="498">
        <v>1.6096185665048139E-3</v>
      </c>
      <c r="P483" s="492"/>
      <c r="Q483" s="492"/>
      <c r="R483" s="211"/>
      <c r="S483" s="211"/>
      <c r="T483" s="211"/>
      <c r="U483" s="211"/>
      <c r="V483" s="211"/>
      <c r="W483" s="211"/>
      <c r="X483" s="211"/>
      <c r="Y483" s="211"/>
      <c r="Z483" s="211"/>
      <c r="AA483" s="211"/>
      <c r="AB483" s="211"/>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BA483" s="213"/>
      <c r="BB483" s="288"/>
      <c r="BC483" s="213"/>
      <c r="BD483" s="213"/>
      <c r="BE483" s="213"/>
      <c r="BF483" s="213"/>
      <c r="BG483" s="213"/>
      <c r="BH483" s="213"/>
      <c r="BI483" s="213"/>
      <c r="BJ483" s="213"/>
      <c r="BK483" s="213"/>
      <c r="BL483" s="213"/>
      <c r="BM483" s="213"/>
      <c r="BN483" s="213"/>
      <c r="BO483" s="213"/>
      <c r="BP483" s="213"/>
      <c r="BQ483" s="213"/>
    </row>
    <row r="484" s="218" customFormat="true" ht="25.15" customHeight="true" x14ac:dyDescent="0.2">
      <c r="C484" s="2355" t="s">
        <v>221</v>
      </c>
      <c r="D484" s="2354"/>
      <c r="E484" s="496">
        <v>1.8873565108034781E-2</v>
      </c>
      <c r="F484" s="492"/>
      <c r="G484" s="492"/>
      <c r="H484" s="2354" t="s">
        <v>218</v>
      </c>
      <c r="I484" s="2354"/>
      <c r="J484" s="497">
        <v>4.1921078994713976E-4</v>
      </c>
      <c r="K484" s="492"/>
      <c r="L484" s="492"/>
      <c r="M484" s="2354" t="s">
        <v>218</v>
      </c>
      <c r="N484" s="2354"/>
      <c r="O484" s="498">
        <v>7.5402153261380945E-6</v>
      </c>
      <c r="P484" s="492"/>
      <c r="Q484" s="492"/>
      <c r="R484" s="211"/>
      <c r="S484" s="211"/>
      <c r="T484" s="211"/>
      <c r="U484" s="211"/>
      <c r="V484" s="211"/>
      <c r="W484" s="211"/>
      <c r="X484" s="211"/>
      <c r="Y484" s="211"/>
      <c r="Z484" s="211"/>
      <c r="AA484" s="211"/>
      <c r="AB484" s="211"/>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BA484" s="213"/>
      <c r="BB484" s="288"/>
      <c r="BC484" s="213"/>
      <c r="BD484" s="213"/>
      <c r="BE484" s="213"/>
      <c r="BF484" s="213"/>
      <c r="BG484" s="213"/>
      <c r="BH484" s="213"/>
      <c r="BI484" s="213"/>
      <c r="BJ484" s="213"/>
      <c r="BK484" s="213"/>
      <c r="BL484" s="213"/>
      <c r="BM484" s="213"/>
      <c r="BN484" s="213"/>
      <c r="BO484" s="213"/>
      <c r="BP484" s="213"/>
      <c r="BQ484" s="213"/>
    </row>
    <row r="485" s="218" customFormat="true" ht="25.15" customHeight="true" x14ac:dyDescent="0.2">
      <c r="C485" s="2355" t="s">
        <v>192</v>
      </c>
      <c r="D485" s="2354"/>
      <c r="E485" s="496">
        <v>0.31776399869353461</v>
      </c>
      <c r="F485" s="492"/>
      <c r="G485" s="492"/>
      <c r="H485" s="2354" t="s">
        <v>223</v>
      </c>
      <c r="I485" s="2354"/>
      <c r="J485" s="497">
        <v>2.8998622308342087E-4</v>
      </c>
      <c r="K485" s="492"/>
      <c r="L485" s="492"/>
      <c r="M485" s="2354" t="s">
        <v>223</v>
      </c>
      <c r="N485" s="2354"/>
      <c r="O485" s="498">
        <v>2.6699486136782841E-4</v>
      </c>
      <c r="P485" s="492"/>
      <c r="Q485" s="492"/>
      <c r="R485" s="211"/>
      <c r="S485" s="211"/>
      <c r="T485" s="211"/>
      <c r="U485" s="211"/>
      <c r="V485" s="211"/>
      <c r="W485" s="211"/>
      <c r="X485" s="211"/>
      <c r="Y485" s="211"/>
      <c r="Z485" s="211"/>
      <c r="AA485" s="211"/>
      <c r="AB485" s="211"/>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BA485" s="213"/>
      <c r="BB485" s="288"/>
      <c r="BC485" s="213"/>
      <c r="BD485" s="213"/>
      <c r="BE485" s="213"/>
      <c r="BF485" s="213"/>
      <c r="BG485" s="213"/>
      <c r="BH485" s="213"/>
      <c r="BI485" s="213"/>
      <c r="BJ485" s="213"/>
      <c r="BK485" s="213"/>
      <c r="BL485" s="213"/>
      <c r="BM485" s="213"/>
      <c r="BN485" s="213"/>
      <c r="BO485" s="213"/>
      <c r="BP485" s="213"/>
      <c r="BQ485" s="213"/>
    </row>
    <row r="486" s="218" customFormat="true" ht="25.15" customHeight="true" x14ac:dyDescent="0.2">
      <c r="C486" s="2355" t="s">
        <v>222</v>
      </c>
      <c r="D486" s="2354"/>
      <c r="E486" s="496">
        <v>1.6314194760465011E-2</v>
      </c>
      <c r="F486" s="492"/>
      <c r="G486" s="492"/>
      <c r="H486" s="2354" t="s">
        <v>190</v>
      </c>
      <c r="I486" s="2354"/>
      <c r="J486" s="497">
        <v>0.32484051348406506</v>
      </c>
      <c r="K486" s="492"/>
      <c r="L486" s="492"/>
      <c r="M486" s="2354" t="s">
        <v>190</v>
      </c>
      <c r="N486" s="2354"/>
      <c r="O486" s="498">
        <v>5.9714441014697235E-3</v>
      </c>
      <c r="P486" s="492"/>
      <c r="Q486" s="492"/>
      <c r="R486" s="211"/>
      <c r="S486" s="211"/>
      <c r="T486" s="211"/>
      <c r="U486" s="211"/>
      <c r="V486" s="211"/>
      <c r="W486" s="211"/>
      <c r="X486" s="211"/>
      <c r="Y486" s="211"/>
      <c r="Z486" s="211"/>
      <c r="AA486" s="211"/>
      <c r="AB486" s="211"/>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BA486" s="213"/>
      <c r="BB486" s="288"/>
      <c r="BC486" s="213"/>
      <c r="BD486" s="213"/>
      <c r="BE486" s="213"/>
      <c r="BF486" s="213"/>
      <c r="BG486" s="213"/>
      <c r="BH486" s="213"/>
      <c r="BI486" s="213"/>
      <c r="BJ486" s="213"/>
      <c r="BK486" s="213"/>
      <c r="BL486" s="213"/>
      <c r="BM486" s="213"/>
      <c r="BN486" s="213"/>
      <c r="BO486" s="213"/>
      <c r="BP486" s="213"/>
      <c r="BQ486" s="213"/>
    </row>
    <row r="487" s="218" customFormat="true" ht="25.15" customHeight="true" x14ac:dyDescent="0.2">
      <c r="C487" s="2355" t="s">
        <v>224</v>
      </c>
      <c r="D487" s="2354"/>
      <c r="E487" s="496">
        <v>1.3323247106311111E-2</v>
      </c>
      <c r="F487" s="492"/>
      <c r="G487" s="492"/>
      <c r="H487" s="2354" t="s">
        <v>212</v>
      </c>
      <c r="I487" s="2354"/>
      <c r="J487" s="497">
        <v>8.3854622352384375E-2</v>
      </c>
      <c r="K487" s="492"/>
      <c r="L487" s="492"/>
      <c r="M487" s="2354" t="s">
        <v>212</v>
      </c>
      <c r="N487" s="2354"/>
      <c r="O487" s="498">
        <v>6.6839042857825789E-4</v>
      </c>
      <c r="P487" s="492"/>
      <c r="Q487" s="492"/>
      <c r="R487" s="211"/>
      <c r="S487" s="211"/>
      <c r="T487" s="211"/>
      <c r="U487" s="211"/>
      <c r="V487" s="211"/>
      <c r="W487" s="211"/>
      <c r="X487" s="211"/>
      <c r="Y487" s="211"/>
      <c r="Z487" s="211"/>
      <c r="AA487" s="211"/>
      <c r="AB487" s="211"/>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BA487" s="213"/>
      <c r="BB487" s="288"/>
      <c r="BC487" s="213"/>
      <c r="BD487" s="213"/>
      <c r="BE487" s="213"/>
      <c r="BF487" s="213"/>
      <c r="BG487" s="213"/>
      <c r="BH487" s="213"/>
      <c r="BI487" s="213"/>
      <c r="BJ487" s="213"/>
      <c r="BK487" s="213"/>
      <c r="BL487" s="213"/>
      <c r="BM487" s="213"/>
      <c r="BN487" s="213"/>
      <c r="BO487" s="213"/>
      <c r="BP487" s="213"/>
      <c r="BQ487" s="213"/>
    </row>
    <row r="488" s="218" customFormat="true" ht="25.15" customHeight="true" x14ac:dyDescent="0.2">
      <c r="C488" s="2355" t="s">
        <v>227</v>
      </c>
      <c r="D488" s="2354"/>
      <c r="E488" s="496">
        <v>3.5555562594009466E-3</v>
      </c>
      <c r="F488" s="492"/>
      <c r="G488" s="492"/>
      <c r="H488" s="2354" t="s">
        <v>213</v>
      </c>
      <c r="I488" s="2354"/>
      <c r="J488" s="497">
        <v>8.2183087411751163E-2</v>
      </c>
      <c r="K488" s="492"/>
      <c r="L488" s="492"/>
      <c r="M488" s="2354" t="s">
        <v>213</v>
      </c>
      <c r="N488" s="2354"/>
      <c r="O488" s="498">
        <v>6.9035724590997411E-6</v>
      </c>
      <c r="P488" s="492"/>
      <c r="Q488" s="492"/>
      <c r="R488" s="211"/>
      <c r="S488" s="211"/>
      <c r="T488" s="211"/>
      <c r="U488" s="211"/>
      <c r="V488" s="211"/>
      <c r="W488" s="211"/>
      <c r="X488" s="211"/>
      <c r="Y488" s="211"/>
      <c r="Z488" s="211"/>
      <c r="AA488" s="211"/>
      <c r="AB488" s="211"/>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BA488" s="213"/>
      <c r="BB488" s="288"/>
      <c r="BC488" s="213"/>
      <c r="BD488" s="213"/>
      <c r="BE488" s="213"/>
      <c r="BF488" s="213"/>
      <c r="BG488" s="213"/>
      <c r="BH488" s="213"/>
      <c r="BI488" s="213"/>
      <c r="BJ488" s="213"/>
      <c r="BK488" s="213"/>
      <c r="BL488" s="213"/>
      <c r="BM488" s="213"/>
      <c r="BN488" s="213"/>
      <c r="BO488" s="213"/>
      <c r="BP488" s="213"/>
      <c r="BQ488" s="213"/>
    </row>
    <row r="489" s="218" customFormat="true" ht="25.15" customHeight="true" x14ac:dyDescent="0.2">
      <c r="C489" s="2355" t="s">
        <v>233</v>
      </c>
      <c r="D489" s="2354"/>
      <c r="E489" s="496">
        <v>7.7953689547056841E-5</v>
      </c>
      <c r="F489" s="492"/>
      <c r="G489" s="492"/>
      <c r="H489" s="2354" t="s">
        <v>202</v>
      </c>
      <c r="I489" s="2354"/>
      <c r="J489" s="497">
        <v>0.19407336954222143</v>
      </c>
      <c r="K489" s="492"/>
      <c r="L489" s="492"/>
      <c r="M489" s="2354" t="s">
        <v>202</v>
      </c>
      <c r="N489" s="2354"/>
      <c r="O489" s="498">
        <v>1.0612127901522328E-2</v>
      </c>
      <c r="P489" s="492"/>
      <c r="Q489" s="492"/>
      <c r="R489" s="211"/>
      <c r="S489" s="211"/>
      <c r="T489" s="211"/>
      <c r="U489" s="211"/>
      <c r="V489" s="211"/>
      <c r="W489" s="211"/>
      <c r="X489" s="211"/>
      <c r="Y489" s="211"/>
      <c r="Z489" s="211"/>
      <c r="AA489" s="211"/>
      <c r="AB489" s="211"/>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BA489" s="213"/>
      <c r="BB489" s="288"/>
      <c r="BC489" s="213"/>
      <c r="BD489" s="213"/>
      <c r="BE489" s="213"/>
      <c r="BF489" s="213"/>
      <c r="BG489" s="213"/>
      <c r="BH489" s="213"/>
      <c r="BI489" s="213"/>
      <c r="BJ489" s="213"/>
      <c r="BK489" s="213"/>
      <c r="BL489" s="213"/>
      <c r="BM489" s="213"/>
      <c r="BN489" s="213"/>
      <c r="BO489" s="213"/>
      <c r="BP489" s="213"/>
      <c r="BQ489" s="213"/>
    </row>
    <row r="490" s="218" customFormat="true" ht="25.15" customHeight="true" x14ac:dyDescent="0.2">
      <c r="C490" s="2355" t="s">
        <v>198</v>
      </c>
      <c r="D490" s="2354"/>
      <c r="E490" s="496">
        <v>6.6835715772215519E-3</v>
      </c>
      <c r="F490" s="492"/>
      <c r="G490" s="492"/>
      <c r="H490" s="2354" t="s">
        <v>183</v>
      </c>
      <c r="I490" s="2354"/>
      <c r="J490" s="497">
        <v>0.40882175730819237</v>
      </c>
      <c r="K490" s="492"/>
      <c r="L490" s="492"/>
      <c r="M490" s="2354" t="s">
        <v>183</v>
      </c>
      <c r="N490" s="2354"/>
      <c r="O490" s="498">
        <v>1.9328388775177261E-3</v>
      </c>
      <c r="P490" s="492"/>
      <c r="Q490" s="492"/>
      <c r="R490" s="211"/>
      <c r="S490" s="211"/>
      <c r="T490" s="211"/>
      <c r="U490" s="211"/>
      <c r="V490" s="211"/>
      <c r="W490" s="211"/>
      <c r="X490" s="211"/>
      <c r="Y490" s="211"/>
      <c r="Z490" s="211"/>
      <c r="AA490" s="211"/>
      <c r="AB490" s="211"/>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BA490" s="213"/>
      <c r="BB490" s="288"/>
      <c r="BC490" s="213"/>
      <c r="BD490" s="213"/>
      <c r="BE490" s="213"/>
      <c r="BF490" s="213"/>
      <c r="BG490" s="213"/>
      <c r="BH490" s="213"/>
      <c r="BI490" s="213"/>
      <c r="BJ490" s="213"/>
      <c r="BK490" s="213"/>
      <c r="BL490" s="213"/>
      <c r="BM490" s="213"/>
      <c r="BN490" s="213"/>
      <c r="BO490" s="213"/>
      <c r="BP490" s="213"/>
      <c r="BQ490" s="213"/>
    </row>
    <row r="491" s="218" customFormat="true" ht="25.15" customHeight="true" x14ac:dyDescent="0.2">
      <c r="C491" s="2355" t="s">
        <v>229</v>
      </c>
      <c r="D491" s="2354"/>
      <c r="E491" s="496">
        <v>1.0250593500608321E-3</v>
      </c>
      <c r="F491" s="492"/>
      <c r="G491" s="492"/>
      <c r="H491" s="2354" t="s">
        <v>194</v>
      </c>
      <c r="I491" s="2354"/>
      <c r="J491" s="497">
        <v>8.1757153710577776E-2</v>
      </c>
      <c r="K491" s="492"/>
      <c r="L491" s="492"/>
      <c r="M491" s="2354" t="s">
        <v>194</v>
      </c>
      <c r="N491" s="2354"/>
      <c r="O491" s="498">
        <v>0.26135369683040799</v>
      </c>
      <c r="P491" s="492"/>
      <c r="Q491" s="492"/>
      <c r="R491" s="211"/>
      <c r="S491" s="211"/>
      <c r="T491" s="211"/>
      <c r="U491" s="211"/>
      <c r="V491" s="211"/>
      <c r="W491" s="211"/>
      <c r="X491" s="211"/>
      <c r="Y491" s="211"/>
      <c r="Z491" s="211"/>
      <c r="AA491" s="211"/>
      <c r="AB491" s="211"/>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BA491" s="213"/>
      <c r="BB491" s="288"/>
      <c r="BC491" s="213"/>
      <c r="BD491" s="213"/>
      <c r="BE491" s="213"/>
      <c r="BF491" s="213"/>
      <c r="BG491" s="213"/>
      <c r="BH491" s="213"/>
      <c r="BI491" s="213"/>
      <c r="BJ491" s="213"/>
      <c r="BK491" s="213"/>
      <c r="BL491" s="213"/>
      <c r="BM491" s="213"/>
      <c r="BN491" s="213"/>
      <c r="BO491" s="213"/>
      <c r="BP491" s="213"/>
      <c r="BQ491" s="213"/>
    </row>
    <row r="492" s="218" customFormat="true" ht="25.15" customHeight="true" x14ac:dyDescent="0.2">
      <c r="C492" s="2355" t="s">
        <v>214</v>
      </c>
      <c r="D492" s="2354"/>
      <c r="E492" s="496">
        <v>2.5147731611799735E-3</v>
      </c>
      <c r="F492" s="492"/>
      <c r="G492" s="492"/>
      <c r="H492" s="2354" t="s">
        <v>199</v>
      </c>
      <c r="I492" s="2354"/>
      <c r="J492" s="497">
        <v>0.1961958142630712</v>
      </c>
      <c r="K492" s="492"/>
      <c r="L492" s="492"/>
      <c r="M492" s="2354" t="s">
        <v>199</v>
      </c>
      <c r="N492" s="2354"/>
      <c r="O492" s="498">
        <v>7.7743313140000186E-2</v>
      </c>
      <c r="P492" s="492"/>
      <c r="Q492" s="492"/>
      <c r="R492" s="211"/>
      <c r="S492" s="211"/>
      <c r="T492" s="211"/>
      <c r="U492" s="211"/>
      <c r="V492" s="211"/>
      <c r="W492" s="211"/>
      <c r="X492" s="211"/>
      <c r="Y492" s="211"/>
      <c r="Z492" s="211"/>
      <c r="AA492" s="211"/>
      <c r="AB492" s="211"/>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BA492" s="213"/>
      <c r="BB492" s="288"/>
      <c r="BC492" s="213"/>
      <c r="BD492" s="213"/>
      <c r="BE492" s="213"/>
      <c r="BF492" s="213"/>
      <c r="BG492" s="213"/>
      <c r="BH492" s="213"/>
      <c r="BI492" s="213"/>
      <c r="BJ492" s="213"/>
      <c r="BK492" s="213"/>
      <c r="BL492" s="213"/>
      <c r="BM492" s="213"/>
      <c r="BN492" s="213"/>
      <c r="BO492" s="213"/>
      <c r="BP492" s="213"/>
      <c r="BQ492" s="213"/>
    </row>
    <row r="493" s="218" customFormat="true" ht="25.15" customHeight="true" x14ac:dyDescent="0.2">
      <c r="C493" s="2355" t="s">
        <v>239</v>
      </c>
      <c r="D493" s="2354"/>
      <c r="E493" s="496">
        <v>3.9971449068709169E-7</v>
      </c>
      <c r="F493" s="492"/>
      <c r="G493" s="492"/>
      <c r="H493" s="2354" t="s">
        <v>206</v>
      </c>
      <c r="I493" s="2354"/>
      <c r="J493" s="497">
        <v>8.1507407712169161E-2</v>
      </c>
      <c r="K493" s="492"/>
      <c r="L493" s="492"/>
      <c r="M493" s="2354" t="s">
        <v>206</v>
      </c>
      <c r="N493" s="2354"/>
      <c r="O493" s="498">
        <v>4.4598017377081363E-2</v>
      </c>
      <c r="P493" s="492"/>
      <c r="Q493" s="492"/>
      <c r="R493" s="211"/>
      <c r="S493" s="211"/>
      <c r="T493" s="211"/>
      <c r="U493" s="211"/>
      <c r="V493" s="211"/>
      <c r="W493" s="211"/>
      <c r="X493" s="211"/>
      <c r="Y493" s="211"/>
      <c r="Z493" s="211"/>
      <c r="AA493" s="211"/>
      <c r="AB493" s="211"/>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BA493" s="213"/>
      <c r="BB493" s="288"/>
      <c r="BC493" s="213"/>
      <c r="BD493" s="213"/>
      <c r="BE493" s="213"/>
      <c r="BF493" s="213"/>
      <c r="BG493" s="213"/>
      <c r="BH493" s="213"/>
      <c r="BI493" s="213"/>
      <c r="BJ493" s="213"/>
      <c r="BK493" s="213"/>
      <c r="BL493" s="213"/>
      <c r="BM493" s="213"/>
      <c r="BN493" s="213"/>
      <c r="BO493" s="213"/>
      <c r="BP493" s="213"/>
      <c r="BQ493" s="213"/>
    </row>
    <row r="494" s="218" customFormat="true" ht="25.15" customHeight="true" x14ac:dyDescent="0.2">
      <c r="C494" s="2355" t="s">
        <v>235</v>
      </c>
      <c r="D494" s="2354"/>
      <c r="E494" s="496">
        <v>1.3276649372097636E-4</v>
      </c>
      <c r="F494" s="492"/>
      <c r="G494" s="492"/>
      <c r="H494" s="2354" t="s">
        <v>197</v>
      </c>
      <c r="I494" s="2354"/>
      <c r="J494" s="497">
        <v>1.0770283911818744E-2</v>
      </c>
      <c r="K494" s="492"/>
      <c r="L494" s="492"/>
      <c r="M494" s="2354" t="s">
        <v>197</v>
      </c>
      <c r="N494" s="2354"/>
      <c r="O494" s="498">
        <v>0.21189324299016246</v>
      </c>
      <c r="P494" s="492"/>
      <c r="Q494" s="492"/>
      <c r="R494" s="211"/>
      <c r="S494" s="211"/>
      <c r="T494" s="211"/>
      <c r="U494" s="211"/>
      <c r="V494" s="211"/>
      <c r="W494" s="211"/>
      <c r="X494" s="211"/>
      <c r="Y494" s="211"/>
      <c r="Z494" s="211"/>
      <c r="AA494" s="211"/>
      <c r="AB494" s="211"/>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BA494" s="213"/>
      <c r="BB494" s="288"/>
      <c r="BC494" s="213"/>
      <c r="BD494" s="213"/>
      <c r="BE494" s="213"/>
      <c r="BF494" s="213"/>
      <c r="BG494" s="213"/>
      <c r="BH494" s="213"/>
      <c r="BI494" s="213"/>
      <c r="BJ494" s="213"/>
      <c r="BK494" s="213"/>
      <c r="BL494" s="213"/>
      <c r="BM494" s="213"/>
      <c r="BN494" s="213"/>
      <c r="BO494" s="213"/>
      <c r="BP494" s="213"/>
      <c r="BQ494" s="213"/>
    </row>
    <row r="495" s="218" customFormat="true" ht="25.15" customHeight="true" x14ac:dyDescent="0.2">
      <c r="C495" s="2355" t="s">
        <v>236</v>
      </c>
      <c r="D495" s="2354"/>
      <c r="E495" s="496">
        <v>4.3570454767799493E-5</v>
      </c>
      <c r="F495" s="492"/>
      <c r="G495" s="492"/>
      <c r="H495" s="2354" t="s">
        <v>189</v>
      </c>
      <c r="I495" s="2354"/>
      <c r="J495" s="497">
        <v>1.9827764182066387E-2</v>
      </c>
      <c r="K495" s="492"/>
      <c r="L495" s="492"/>
      <c r="M495" s="2354" t="s">
        <v>189</v>
      </c>
      <c r="N495" s="2354"/>
      <c r="O495" s="498">
        <v>0.59311499246195376</v>
      </c>
      <c r="P495" s="492"/>
      <c r="Q495" s="492"/>
      <c r="R495" s="211"/>
      <c r="S495" s="211"/>
      <c r="T495" s="211"/>
      <c r="U495" s="211"/>
      <c r="V495" s="211"/>
      <c r="W495" s="211"/>
      <c r="X495" s="211"/>
      <c r="Y495" s="211"/>
      <c r="Z495" s="211"/>
      <c r="AA495" s="211"/>
      <c r="AB495" s="211"/>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BA495" s="213"/>
      <c r="BB495" s="288"/>
      <c r="BC495" s="213"/>
      <c r="BD495" s="213"/>
      <c r="BE495" s="213"/>
      <c r="BF495" s="213"/>
      <c r="BG495" s="213"/>
      <c r="BH495" s="213"/>
      <c r="BI495" s="213"/>
      <c r="BJ495" s="213"/>
      <c r="BK495" s="213"/>
      <c r="BL495" s="213"/>
      <c r="BM495" s="213"/>
      <c r="BN495" s="213"/>
      <c r="BO495" s="213"/>
      <c r="BP495" s="213"/>
      <c r="BQ495" s="213"/>
    </row>
    <row r="496" s="218" customFormat="true" ht="25.15" customHeight="true" x14ac:dyDescent="0.2">
      <c r="C496" s="2355" t="s">
        <v>200</v>
      </c>
      <c r="D496" s="2354"/>
      <c r="E496" s="496">
        <v>3.0034463800349665E-3</v>
      </c>
      <c r="F496" s="492"/>
      <c r="G496" s="492"/>
      <c r="H496" s="2354" t="s">
        <v>184</v>
      </c>
      <c r="I496" s="2354"/>
      <c r="J496" s="497">
        <v>0.34447019944459489</v>
      </c>
      <c r="K496" s="492"/>
      <c r="L496" s="492"/>
      <c r="M496" s="2354" t="s">
        <v>184</v>
      </c>
      <c r="N496" s="2354"/>
      <c r="O496" s="498">
        <v>0.67034852143523149</v>
      </c>
      <c r="P496" s="492"/>
      <c r="Q496" s="492"/>
      <c r="R496" s="211"/>
      <c r="S496" s="211"/>
      <c r="T496" s="211"/>
      <c r="U496" s="211"/>
      <c r="V496" s="211"/>
      <c r="W496" s="211"/>
      <c r="X496" s="211"/>
      <c r="Y496" s="211"/>
      <c r="Z496" s="211"/>
      <c r="AA496" s="211"/>
      <c r="AB496" s="211"/>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BA496" s="213"/>
      <c r="BB496" s="288"/>
      <c r="BC496" s="213"/>
      <c r="BD496" s="213"/>
      <c r="BE496" s="213"/>
      <c r="BF496" s="213"/>
      <c r="BG496" s="213"/>
      <c r="BH496" s="213"/>
      <c r="BI496" s="213"/>
      <c r="BJ496" s="213"/>
      <c r="BK496" s="213"/>
      <c r="BL496" s="213"/>
      <c r="BM496" s="213"/>
      <c r="BN496" s="213"/>
      <c r="BO496" s="213"/>
      <c r="BP496" s="213"/>
      <c r="BQ496" s="213"/>
    </row>
    <row r="497" s="218" customFormat="true" ht="25.15" customHeight="true" x14ac:dyDescent="0.2">
      <c r="C497" s="2355" t="s">
        <v>218</v>
      </c>
      <c r="D497" s="2354"/>
      <c r="E497" s="496">
        <v>3.2238633450911962E-5</v>
      </c>
      <c r="F497" s="492"/>
      <c r="G497" s="492"/>
      <c r="H497" s="2354" t="s">
        <v>188</v>
      </c>
      <c r="I497" s="2354"/>
      <c r="J497" s="497">
        <v>0.17487233428496937</v>
      </c>
      <c r="K497" s="492"/>
      <c r="L497" s="492"/>
      <c r="M497" s="2354" t="s">
        <v>188</v>
      </c>
      <c r="N497" s="2354"/>
      <c r="O497" s="498">
        <v>0.61593319899157639</v>
      </c>
      <c r="P497" s="492"/>
      <c r="Q497" s="492"/>
      <c r="R497" s="211"/>
      <c r="S497" s="211"/>
      <c r="T497" s="211"/>
      <c r="U497" s="211"/>
      <c r="V497" s="211"/>
      <c r="W497" s="211"/>
      <c r="X497" s="211"/>
      <c r="Y497" s="211"/>
      <c r="Z497" s="211"/>
      <c r="AA497" s="211"/>
      <c r="AB497" s="211"/>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BA497" s="213"/>
      <c r="BB497" s="288"/>
      <c r="BC497" s="213"/>
      <c r="BD497" s="213"/>
      <c r="BE497" s="213"/>
      <c r="BF497" s="213"/>
      <c r="BG497" s="213"/>
      <c r="BH497" s="213"/>
      <c r="BI497" s="213"/>
      <c r="BJ497" s="213"/>
      <c r="BK497" s="213"/>
      <c r="BL497" s="213"/>
      <c r="BM497" s="213"/>
      <c r="BN497" s="213"/>
      <c r="BO497" s="213"/>
      <c r="BP497" s="213"/>
      <c r="BQ497" s="213"/>
    </row>
    <row r="498" s="218" customFormat="true" ht="25.15" customHeight="true" x14ac:dyDescent="0.2">
      <c r="C498" s="2355" t="s">
        <v>223</v>
      </c>
      <c r="D498" s="2354"/>
      <c r="E498" s="496">
        <v>5.813417693189994E-5</v>
      </c>
      <c r="F498" s="492"/>
      <c r="G498" s="492"/>
      <c r="H498" s="2354" t="s">
        <v>187</v>
      </c>
      <c r="I498" s="2354"/>
      <c r="J498" s="497">
        <v>0.3064966814373899</v>
      </c>
      <c r="K498" s="492"/>
      <c r="L498" s="492"/>
      <c r="M498" s="2354" t="s">
        <v>187</v>
      </c>
      <c r="N498" s="2354"/>
      <c r="O498" s="498">
        <v>0.2616609898183459</v>
      </c>
      <c r="P498" s="492"/>
      <c r="Q498" s="492"/>
      <c r="R498" s="211"/>
      <c r="S498" s="211"/>
      <c r="T498" s="211"/>
      <c r="U498" s="211"/>
      <c r="V498" s="211"/>
      <c r="W498" s="211"/>
      <c r="X498" s="211"/>
      <c r="Y498" s="211"/>
      <c r="Z498" s="211"/>
      <c r="AA498" s="211"/>
      <c r="AB498" s="211"/>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BA498" s="213"/>
      <c r="BB498" s="288"/>
      <c r="BC498" s="213"/>
      <c r="BD498" s="213"/>
      <c r="BE498" s="213"/>
      <c r="BF498" s="213"/>
      <c r="BG498" s="213"/>
      <c r="BH498" s="213"/>
      <c r="BI498" s="213"/>
      <c r="BJ498" s="213"/>
      <c r="BK498" s="213"/>
      <c r="BL498" s="213"/>
      <c r="BM498" s="213"/>
      <c r="BN498" s="213"/>
      <c r="BO498" s="213"/>
      <c r="BP498" s="213"/>
      <c r="BQ498" s="213"/>
    </row>
    <row r="499" s="218" customFormat="true" ht="25.15" customHeight="true" x14ac:dyDescent="0.2">
      <c r="C499" s="2355" t="s">
        <v>211</v>
      </c>
      <c r="D499" s="2354"/>
      <c r="E499" s="496">
        <v>0.13345955037183241</v>
      </c>
      <c r="F499" s="492"/>
      <c r="G499" s="492"/>
      <c r="H499" s="2354" t="s">
        <v>185</v>
      </c>
      <c r="I499" s="2354"/>
      <c r="J499" s="497">
        <v>0.34896574495693455</v>
      </c>
      <c r="K499" s="492"/>
      <c r="L499" s="492"/>
      <c r="M499" s="2354" t="s">
        <v>185</v>
      </c>
      <c r="N499" s="2354"/>
      <c r="O499" s="498">
        <v>0.63331638612893693</v>
      </c>
      <c r="P499" s="492"/>
      <c r="Q499" s="492"/>
      <c r="R499" s="211"/>
      <c r="S499" s="211"/>
      <c r="T499" s="211"/>
      <c r="U499" s="211"/>
      <c r="V499" s="211"/>
      <c r="W499" s="211"/>
      <c r="X499" s="211"/>
      <c r="Y499" s="211"/>
      <c r="Z499" s="211"/>
      <c r="AA499" s="211"/>
      <c r="AB499" s="211"/>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BA499" s="213"/>
      <c r="BB499" s="288"/>
      <c r="BC499" s="213"/>
      <c r="BD499" s="213"/>
      <c r="BE499" s="213"/>
      <c r="BF499" s="213"/>
      <c r="BG499" s="213"/>
      <c r="BH499" s="213"/>
      <c r="BI499" s="213"/>
      <c r="BJ499" s="213"/>
      <c r="BK499" s="213"/>
      <c r="BL499" s="213"/>
      <c r="BM499" s="213"/>
      <c r="BN499" s="213"/>
      <c r="BO499" s="213"/>
      <c r="BP499" s="213"/>
      <c r="BQ499" s="213"/>
    </row>
    <row r="500" s="218" customFormat="true" ht="25.15" customHeight="true" x14ac:dyDescent="0.2">
      <c r="C500" s="2355" t="s">
        <v>205</v>
      </c>
      <c r="D500" s="2354"/>
      <c r="E500" s="496">
        <v>0.1903144131390074</v>
      </c>
      <c r="F500" s="492"/>
      <c r="G500" s="492"/>
      <c r="H500" s="2354" t="s">
        <v>191</v>
      </c>
      <c r="I500" s="2354"/>
      <c r="J500" s="497">
        <v>3.7076468233482561E-2</v>
      </c>
      <c r="K500" s="492"/>
      <c r="L500" s="492"/>
      <c r="M500" s="2354" t="s">
        <v>191</v>
      </c>
      <c r="N500" s="2354"/>
      <c r="O500" s="498">
        <v>0.39368742711660754</v>
      </c>
      <c r="P500" s="492"/>
      <c r="Q500" s="492"/>
      <c r="R500" s="211"/>
      <c r="S500" s="211"/>
      <c r="T500" s="211"/>
      <c r="U500" s="211"/>
      <c r="V500" s="211"/>
      <c r="W500" s="211"/>
      <c r="X500" s="211"/>
      <c r="Y500" s="211"/>
      <c r="Z500" s="211"/>
      <c r="AA500" s="211"/>
      <c r="AB500" s="211"/>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BA500" s="213"/>
      <c r="BB500" s="288"/>
      <c r="BC500" s="213"/>
      <c r="BD500" s="213"/>
      <c r="BE500" s="213"/>
      <c r="BF500" s="213"/>
      <c r="BG500" s="213"/>
      <c r="BH500" s="213"/>
      <c r="BI500" s="213"/>
      <c r="BJ500" s="213"/>
      <c r="BK500" s="213"/>
      <c r="BL500" s="213"/>
      <c r="BM500" s="213"/>
      <c r="BN500" s="213"/>
      <c r="BO500" s="213"/>
      <c r="BP500" s="213"/>
      <c r="BQ500" s="213"/>
    </row>
    <row r="501" s="218" customFormat="true" ht="25.15" customHeight="true" x14ac:dyDescent="0.2">
      <c r="C501" s="2355" t="s">
        <v>202</v>
      </c>
      <c r="D501" s="2354"/>
      <c r="E501" s="496">
        <v>0.21296664607316376</v>
      </c>
      <c r="F501" s="492"/>
      <c r="G501" s="492"/>
      <c r="H501" s="2354" t="s">
        <v>203</v>
      </c>
      <c r="I501" s="2354"/>
      <c r="J501" s="497">
        <v>8.6473742617923174E-4</v>
      </c>
      <c r="K501" s="492"/>
      <c r="L501" s="492"/>
      <c r="M501" s="2354" t="s">
        <v>203</v>
      </c>
      <c r="N501" s="2354"/>
      <c r="O501" s="498">
        <v>4.7150374215769793E-2</v>
      </c>
      <c r="P501" s="492"/>
      <c r="Q501" s="492"/>
      <c r="R501" s="211"/>
      <c r="S501" s="211"/>
      <c r="T501" s="211"/>
      <c r="U501" s="211"/>
      <c r="V501" s="211"/>
      <c r="W501" s="211"/>
      <c r="X501" s="211"/>
      <c r="Y501" s="211"/>
      <c r="Z501" s="211"/>
      <c r="AA501" s="211"/>
      <c r="AB501" s="211"/>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BA501" s="213"/>
      <c r="BB501" s="288"/>
      <c r="BC501" s="213"/>
      <c r="BD501" s="213"/>
      <c r="BE501" s="213"/>
      <c r="BF501" s="213"/>
      <c r="BG501" s="213"/>
      <c r="BH501" s="213"/>
      <c r="BI501" s="213"/>
      <c r="BJ501" s="213"/>
      <c r="BK501" s="213"/>
      <c r="BL501" s="213"/>
      <c r="BM501" s="213"/>
      <c r="BN501" s="213"/>
      <c r="BO501" s="213"/>
      <c r="BP501" s="213"/>
      <c r="BQ501" s="213"/>
    </row>
    <row r="502" s="218" customFormat="true" ht="25.15" customHeight="true" x14ac:dyDescent="0.2">
      <c r="C502" s="2355" t="s">
        <v>183</v>
      </c>
      <c r="D502" s="2354"/>
      <c r="E502" s="496">
        <v>0.52648836271277166</v>
      </c>
      <c r="F502" s="492"/>
      <c r="G502" s="492"/>
      <c r="H502" s="2354" t="s">
        <v>204</v>
      </c>
      <c r="I502" s="2354"/>
      <c r="J502" s="497">
        <v>0.11006522163347159</v>
      </c>
      <c r="K502" s="492"/>
      <c r="L502" s="492"/>
      <c r="M502" s="2354" t="s">
        <v>204</v>
      </c>
      <c r="N502" s="2354"/>
      <c r="O502" s="498">
        <v>4.5653754093744378E-2</v>
      </c>
      <c r="P502" s="492"/>
      <c r="Q502" s="492"/>
      <c r="R502" s="211"/>
      <c r="S502" s="211"/>
      <c r="T502" s="211"/>
      <c r="U502" s="211"/>
      <c r="V502" s="211"/>
      <c r="W502" s="211"/>
      <c r="X502" s="211"/>
      <c r="Y502" s="211"/>
      <c r="Z502" s="211"/>
      <c r="AA502" s="211"/>
      <c r="AB502" s="211"/>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BA502" s="213"/>
      <c r="BB502" s="288"/>
      <c r="BC502" s="213"/>
      <c r="BD502" s="213"/>
      <c r="BE502" s="213"/>
      <c r="BF502" s="213"/>
      <c r="BG502" s="213"/>
      <c r="BH502" s="213"/>
      <c r="BI502" s="213"/>
      <c r="BJ502" s="213"/>
      <c r="BK502" s="213"/>
      <c r="BL502" s="213"/>
      <c r="BM502" s="213"/>
      <c r="BN502" s="213"/>
      <c r="BO502" s="213"/>
      <c r="BP502" s="213"/>
      <c r="BQ502" s="213"/>
    </row>
    <row r="503" s="218" customFormat="true" ht="25.15" customHeight="true" x14ac:dyDescent="0.2">
      <c r="C503" s="2355" t="s">
        <v>194</v>
      </c>
      <c r="D503" s="2354"/>
      <c r="E503" s="496">
        <v>0.12191849588056405</v>
      </c>
      <c r="F503" s="492"/>
      <c r="G503" s="492"/>
      <c r="H503" s="2354" t="s">
        <v>207</v>
      </c>
      <c r="I503" s="2354"/>
      <c r="J503" s="497">
        <v>0.10728500364795565</v>
      </c>
      <c r="K503" s="492"/>
      <c r="L503" s="492"/>
      <c r="M503" s="2354" t="s">
        <v>207</v>
      </c>
      <c r="N503" s="2354"/>
      <c r="O503" s="498">
        <v>4.3179291141936083E-2</v>
      </c>
      <c r="P503" s="492"/>
      <c r="Q503" s="492"/>
      <c r="R503" s="211"/>
      <c r="S503" s="211"/>
      <c r="T503" s="211"/>
      <c r="U503" s="211"/>
      <c r="V503" s="211"/>
      <c r="W503" s="211"/>
      <c r="X503" s="211"/>
      <c r="Y503" s="211"/>
      <c r="Z503" s="211"/>
      <c r="AA503" s="211"/>
      <c r="AB503" s="211"/>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BA503" s="213"/>
      <c r="BB503" s="288"/>
      <c r="BC503" s="213"/>
      <c r="BD503" s="213"/>
      <c r="BE503" s="213"/>
      <c r="BF503" s="213"/>
      <c r="BG503" s="213"/>
      <c r="BH503" s="213"/>
      <c r="BI503" s="213"/>
      <c r="BJ503" s="213"/>
      <c r="BK503" s="213"/>
      <c r="BL503" s="213"/>
      <c r="BM503" s="213"/>
      <c r="BN503" s="213"/>
      <c r="BO503" s="213"/>
      <c r="BP503" s="213"/>
      <c r="BQ503" s="213"/>
    </row>
    <row r="504" s="218" customFormat="true" ht="25.15" customHeight="true" x14ac:dyDescent="0.2">
      <c r="C504" s="2355" t="s">
        <v>199</v>
      </c>
      <c r="D504" s="2354"/>
      <c r="E504" s="496">
        <v>0.23967775440828115</v>
      </c>
      <c r="F504" s="492"/>
      <c r="G504" s="492"/>
      <c r="H504" s="2354" t="s">
        <v>217</v>
      </c>
      <c r="I504" s="2354"/>
      <c r="J504" s="497">
        <v>3.6653733832147373E-3</v>
      </c>
      <c r="K504" s="492"/>
      <c r="L504" s="492"/>
      <c r="M504" s="2354" t="s">
        <v>217</v>
      </c>
      <c r="N504" s="2354"/>
      <c r="O504" s="498">
        <v>8.0038932126837593E-3</v>
      </c>
      <c r="P504" s="492"/>
      <c r="Q504" s="492"/>
      <c r="R504" s="211"/>
      <c r="S504" s="211"/>
      <c r="T504" s="211"/>
      <c r="U504" s="211"/>
      <c r="V504" s="211"/>
      <c r="W504" s="211"/>
      <c r="X504" s="211"/>
      <c r="Y504" s="211"/>
      <c r="Z504" s="211"/>
      <c r="AA504" s="211"/>
      <c r="AB504" s="211"/>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BA504" s="213"/>
      <c r="BB504" s="288"/>
      <c r="BC504" s="213"/>
      <c r="BD504" s="213"/>
      <c r="BE504" s="213"/>
      <c r="BF504" s="213"/>
      <c r="BG504" s="213"/>
      <c r="BH504" s="213"/>
      <c r="BI504" s="213"/>
      <c r="BJ504" s="213"/>
      <c r="BK504" s="213"/>
      <c r="BL504" s="213"/>
      <c r="BM504" s="213"/>
      <c r="BN504" s="213"/>
      <c r="BO504" s="213"/>
      <c r="BP504" s="213"/>
      <c r="BQ504" s="213"/>
    </row>
    <row r="505" s="218" customFormat="true" ht="25.15" customHeight="true" x14ac:dyDescent="0.2">
      <c r="C505" s="2355" t="s">
        <v>206</v>
      </c>
      <c r="D505" s="2354"/>
      <c r="E505" s="496">
        <v>6.8831200702575618E-2</v>
      </c>
      <c r="F505" s="492"/>
      <c r="G505" s="492"/>
      <c r="H505" s="2354" t="s">
        <v>209</v>
      </c>
      <c r="I505" s="2354"/>
      <c r="J505" s="499">
        <v>5.4946563732809249E-4</v>
      </c>
      <c r="K505" s="492"/>
      <c r="L505" s="492"/>
      <c r="M505" s="2354" t="s">
        <v>209</v>
      </c>
      <c r="N505" s="2354"/>
      <c r="O505" s="500">
        <v>2.7282598270467421E-2</v>
      </c>
      <c r="P505" s="492"/>
      <c r="Q505" s="492"/>
      <c r="R505" s="211"/>
      <c r="S505" s="211"/>
      <c r="T505" s="211"/>
      <c r="U505" s="211"/>
      <c r="V505" s="211"/>
      <c r="W505" s="211"/>
      <c r="X505" s="211"/>
      <c r="Y505" s="211"/>
      <c r="Z505" s="211"/>
      <c r="AA505" s="211"/>
      <c r="AB505" s="211"/>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BA505" s="213"/>
      <c r="BB505" s="288"/>
      <c r="BC505" s="213"/>
      <c r="BD505" s="213"/>
      <c r="BE505" s="213"/>
      <c r="BF505" s="213"/>
      <c r="BG505" s="213"/>
      <c r="BH505" s="213"/>
      <c r="BI505" s="213"/>
      <c r="BJ505" s="213"/>
      <c r="BK505" s="213"/>
      <c r="BL505" s="213"/>
      <c r="BM505" s="213"/>
      <c r="BN505" s="213"/>
      <c r="BO505" s="213"/>
      <c r="BP505" s="213"/>
      <c r="BQ505" s="213"/>
    </row>
    <row r="506" s="218" customFormat="true" ht="25.15" customHeight="true" x14ac:dyDescent="0.2">
      <c r="C506" s="2355" t="s">
        <v>197</v>
      </c>
      <c r="D506" s="2354"/>
      <c r="E506" s="496">
        <v>1.8626558351460657E-2</v>
      </c>
      <c r="F506" s="492"/>
      <c r="G506" s="492"/>
      <c r="H506" s="2354"/>
      <c r="I506" s="2354"/>
      <c r="J506" s="492"/>
      <c r="K506" s="492"/>
      <c r="L506" s="492"/>
      <c r="M506" s="2354"/>
      <c r="N506" s="2354"/>
      <c r="O506" s="492"/>
      <c r="P506" s="492"/>
      <c r="Q506" s="492"/>
      <c r="R506" s="211"/>
      <c r="S506" s="211"/>
      <c r="T506" s="211"/>
      <c r="U506" s="211"/>
      <c r="V506" s="211"/>
      <c r="W506" s="211"/>
      <c r="X506" s="211"/>
      <c r="Y506" s="211"/>
      <c r="Z506" s="211"/>
      <c r="AA506" s="211"/>
      <c r="AB506" s="211"/>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BA506" s="213"/>
      <c r="BB506" s="288"/>
      <c r="BC506" s="213"/>
      <c r="BD506" s="213"/>
      <c r="BE506" s="213"/>
      <c r="BF506" s="213"/>
      <c r="BG506" s="213"/>
      <c r="BH506" s="213"/>
      <c r="BI506" s="213"/>
      <c r="BJ506" s="213"/>
      <c r="BK506" s="213"/>
      <c r="BL506" s="213"/>
      <c r="BM506" s="213"/>
      <c r="BN506" s="213"/>
      <c r="BO506" s="213"/>
      <c r="BP506" s="213"/>
      <c r="BQ506" s="213"/>
    </row>
    <row r="507" s="218" customFormat="true" ht="25.15" customHeight="true" x14ac:dyDescent="0.2">
      <c r="C507" s="2355" t="s">
        <v>189</v>
      </c>
      <c r="D507" s="2354"/>
      <c r="E507" s="496">
        <v>5.7635619023081452E-2</v>
      </c>
      <c r="F507" s="492"/>
      <c r="G507" s="492"/>
      <c r="H507" s="2354"/>
      <c r="I507" s="2354"/>
      <c r="J507" s="492"/>
      <c r="K507" s="492"/>
      <c r="L507" s="492"/>
      <c r="M507" s="2354"/>
      <c r="N507" s="2354"/>
      <c r="O507" s="492"/>
      <c r="P507" s="492"/>
      <c r="Q507" s="492"/>
      <c r="R507" s="211"/>
      <c r="S507" s="211"/>
      <c r="T507" s="211"/>
      <c r="U507" s="211"/>
      <c r="V507" s="211"/>
      <c r="W507" s="211"/>
      <c r="X507" s="211"/>
      <c r="Y507" s="211"/>
      <c r="Z507" s="211"/>
      <c r="AA507" s="211"/>
      <c r="AB507" s="211"/>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BA507" s="213"/>
      <c r="BB507" s="288"/>
      <c r="BC507" s="213"/>
      <c r="BD507" s="213"/>
      <c r="BE507" s="213"/>
      <c r="BF507" s="213"/>
      <c r="BG507" s="213"/>
      <c r="BH507" s="213"/>
      <c r="BI507" s="213"/>
      <c r="BJ507" s="213"/>
      <c r="BK507" s="213"/>
      <c r="BL507" s="213"/>
      <c r="BM507" s="213"/>
      <c r="BN507" s="213"/>
      <c r="BO507" s="213"/>
      <c r="BP507" s="213"/>
      <c r="BQ507" s="213"/>
    </row>
    <row r="508" s="218" customFormat="true" ht="25.15" customHeight="true" x14ac:dyDescent="0.2">
      <c r="C508" s="2355" t="s">
        <v>184</v>
      </c>
      <c r="D508" s="2354"/>
      <c r="E508" s="496">
        <v>0.404353012338663</v>
      </c>
      <c r="F508" s="492"/>
      <c r="G508" s="492"/>
      <c r="H508" s="2354" t="s">
        <v>240</v>
      </c>
      <c r="I508" s="2354"/>
      <c r="J508" s="2354"/>
      <c r="K508" s="2354"/>
      <c r="L508" s="2354"/>
      <c r="M508" s="2354" t="s">
        <v>240</v>
      </c>
      <c r="N508" s="2354"/>
      <c r="O508" s="2354"/>
      <c r="P508" s="2354"/>
      <c r="Q508" s="2354"/>
      <c r="R508" s="211"/>
      <c r="S508" s="211"/>
      <c r="T508" s="211"/>
      <c r="U508" s="211"/>
      <c r="V508" s="211"/>
      <c r="W508" s="211"/>
      <c r="X508" s="211"/>
      <c r="Y508" s="211"/>
      <c r="Z508" s="211"/>
      <c r="AA508" s="211"/>
      <c r="AB508" s="211"/>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BA508" s="213"/>
      <c r="BB508" s="288"/>
      <c r="BC508" s="213"/>
      <c r="BD508" s="213"/>
      <c r="BE508" s="213"/>
      <c r="BF508" s="213"/>
      <c r="BG508" s="213"/>
      <c r="BH508" s="213"/>
      <c r="BI508" s="213"/>
      <c r="BJ508" s="213"/>
      <c r="BK508" s="213"/>
      <c r="BL508" s="213"/>
      <c r="BM508" s="213"/>
      <c r="BN508" s="213"/>
      <c r="BO508" s="213"/>
      <c r="BP508" s="213"/>
      <c r="BQ508" s="213"/>
    </row>
    <row r="509" s="218" customFormat="true" ht="25.15" customHeight="true" x14ac:dyDescent="0.2">
      <c r="C509" s="2355" t="s">
        <v>188</v>
      </c>
      <c r="D509" s="2354"/>
      <c r="E509" s="496">
        <v>0.24422626478250925</v>
      </c>
      <c r="F509" s="492"/>
      <c r="G509" s="492"/>
      <c r="H509" s="2354" t="s">
        <v>181</v>
      </c>
      <c r="I509" s="2354"/>
      <c r="J509" s="2359" t="s">
        <v>241</v>
      </c>
      <c r="K509" s="2360"/>
      <c r="L509" s="2361"/>
      <c r="M509" s="2354" t="s">
        <v>181</v>
      </c>
      <c r="N509" s="2354"/>
      <c r="O509" s="2362" t="s">
        <v>241</v>
      </c>
      <c r="P509" s="2363"/>
      <c r="Q509" s="2364"/>
      <c r="R509" s="211"/>
      <c r="S509" s="211"/>
      <c r="T509" s="211"/>
      <c r="U509" s="211"/>
      <c r="V509" s="211"/>
      <c r="W509" s="211"/>
      <c r="X509" s="211"/>
      <c r="Y509" s="211"/>
      <c r="Z509" s="211"/>
      <c r="AA509" s="211"/>
      <c r="AB509" s="211"/>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BA509" s="213"/>
      <c r="BB509" s="288"/>
      <c r="BC509" s="213"/>
      <c r="BD509" s="213"/>
      <c r="BE509" s="213"/>
      <c r="BF509" s="213"/>
      <c r="BG509" s="213"/>
      <c r="BH509" s="213"/>
      <c r="BI509" s="213"/>
      <c r="BJ509" s="213"/>
      <c r="BK509" s="213"/>
      <c r="BL509" s="213"/>
      <c r="BM509" s="213"/>
      <c r="BN509" s="213"/>
      <c r="BO509" s="213"/>
      <c r="BP509" s="213"/>
      <c r="BQ509" s="213"/>
    </row>
    <row r="510" s="218" customFormat="true" ht="25.15" customHeight="true" x14ac:dyDescent="0.2">
      <c r="C510" s="2355" t="s">
        <v>187</v>
      </c>
      <c r="D510" s="2354"/>
      <c r="E510" s="496">
        <v>0.44954170689072098</v>
      </c>
      <c r="F510" s="492"/>
      <c r="G510" s="492"/>
      <c r="H510" s="2354"/>
      <c r="I510" s="2354"/>
      <c r="J510" s="479" t="s">
        <v>167</v>
      </c>
      <c r="K510" s="480" t="s">
        <v>242</v>
      </c>
      <c r="L510" s="481" t="s">
        <v>243</v>
      </c>
      <c r="M510" s="2354"/>
      <c r="N510" s="2354"/>
      <c r="O510" s="482" t="s">
        <v>167</v>
      </c>
      <c r="P510" s="483" t="s">
        <v>242</v>
      </c>
      <c r="Q510" s="484" t="s">
        <v>243</v>
      </c>
      <c r="R510" s="211"/>
      <c r="S510" s="211"/>
      <c r="T510" s="211"/>
      <c r="U510" s="211"/>
      <c r="V510" s="211"/>
      <c r="W510" s="211"/>
      <c r="X510" s="211"/>
      <c r="Y510" s="211"/>
      <c r="Z510" s="211"/>
      <c r="AA510" s="211"/>
      <c r="AB510" s="211"/>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BA510" s="213"/>
      <c r="BB510" s="288"/>
      <c r="BC510" s="213"/>
      <c r="BD510" s="213"/>
      <c r="BE510" s="213"/>
      <c r="BF510" s="213"/>
      <c r="BG510" s="213"/>
      <c r="BH510" s="213"/>
      <c r="BI510" s="213"/>
      <c r="BJ510" s="213"/>
      <c r="BK510" s="213"/>
      <c r="BL510" s="213"/>
      <c r="BM510" s="213"/>
      <c r="BN510" s="213"/>
      <c r="BO510" s="213"/>
      <c r="BP510" s="213"/>
      <c r="BQ510" s="213"/>
    </row>
    <row r="511" s="218" customFormat="true" ht="25.15" customHeight="true" x14ac:dyDescent="0.2">
      <c r="C511" s="2355" t="s">
        <v>185</v>
      </c>
      <c r="D511" s="2354"/>
      <c r="E511" s="496">
        <v>0.48249481903552771</v>
      </c>
      <c r="F511" s="492"/>
      <c r="G511" s="492"/>
      <c r="H511" s="2354" t="s">
        <v>182</v>
      </c>
      <c r="I511" s="2354"/>
      <c r="J511" s="502">
        <v>4.9721692556429096</v>
      </c>
      <c r="K511" s="503">
        <v>10.147284195189611</v>
      </c>
      <c r="L511" s="504">
        <v>10.147284195189611</v>
      </c>
      <c r="M511" s="2354" t="s">
        <v>182</v>
      </c>
      <c r="N511" s="2354"/>
      <c r="O511" s="505">
        <v>4.2448425549501101</v>
      </c>
      <c r="P511" s="506">
        <v>8.662943989694103</v>
      </c>
      <c r="Q511" s="507">
        <v>8.662943989694103</v>
      </c>
      <c r="R511" s="211"/>
      <c r="S511" s="211"/>
      <c r="T511" s="211"/>
      <c r="U511" s="211"/>
      <c r="V511" s="211"/>
      <c r="W511" s="211"/>
      <c r="X511" s="211"/>
      <c r="Y511" s="211"/>
      <c r="Z511" s="211"/>
      <c r="AA511" s="211"/>
      <c r="AB511" s="211"/>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BA511" s="213"/>
      <c r="BB511" s="288"/>
      <c r="BC511" s="213"/>
      <c r="BD511" s="213"/>
      <c r="BE511" s="213"/>
      <c r="BF511" s="213"/>
      <c r="BG511" s="213"/>
      <c r="BH511" s="213"/>
      <c r="BI511" s="213"/>
      <c r="BJ511" s="213"/>
      <c r="BK511" s="213"/>
      <c r="BL511" s="213"/>
      <c r="BM511" s="213"/>
      <c r="BN511" s="213"/>
      <c r="BO511" s="213"/>
      <c r="BP511" s="213"/>
      <c r="BQ511" s="213"/>
    </row>
    <row r="512" s="218" customFormat="true" ht="25.15" customHeight="true" x14ac:dyDescent="0.2">
      <c r="C512" s="2355" t="s">
        <v>191</v>
      </c>
      <c r="D512" s="2354"/>
      <c r="E512" s="496">
        <v>7.4267438513404033E-2</v>
      </c>
      <c r="F512" s="492"/>
      <c r="G512" s="492"/>
      <c r="H512" s="2354"/>
      <c r="I512" s="2354"/>
      <c r="J512" s="492"/>
      <c r="K512" s="492"/>
      <c r="L512" s="492"/>
      <c r="M512" s="2354"/>
      <c r="N512" s="2354"/>
      <c r="O512" s="492"/>
      <c r="P512" s="492"/>
      <c r="Q512" s="492"/>
      <c r="R512" s="211"/>
      <c r="S512" s="211"/>
      <c r="T512" s="211"/>
      <c r="U512" s="211"/>
      <c r="V512" s="211"/>
      <c r="W512" s="211"/>
      <c r="X512" s="211"/>
      <c r="Y512" s="211"/>
      <c r="Z512" s="211"/>
      <c r="AA512" s="211"/>
      <c r="AB512" s="21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BA512" s="213"/>
      <c r="BB512" s="288"/>
      <c r="BC512" s="213"/>
      <c r="BD512" s="213"/>
      <c r="BE512" s="213"/>
      <c r="BF512" s="213"/>
      <c r="BG512" s="213"/>
      <c r="BH512" s="213"/>
      <c r="BI512" s="213"/>
      <c r="BJ512" s="213"/>
      <c r="BK512" s="213"/>
      <c r="BL512" s="213"/>
      <c r="BM512" s="213"/>
      <c r="BN512" s="213"/>
      <c r="BO512" s="213"/>
      <c r="BP512" s="213"/>
      <c r="BQ512" s="213"/>
    </row>
    <row r="513" s="218" customFormat="true" ht="25.15" customHeight="true" x14ac:dyDescent="0.2">
      <c r="C513" s="2355" t="s">
        <v>203</v>
      </c>
      <c r="D513" s="2354"/>
      <c r="E513" s="496">
        <v>5.1873897109511787E-4</v>
      </c>
      <c r="F513" s="492"/>
      <c r="G513" s="492"/>
      <c r="H513" s="2354"/>
      <c r="I513" s="2354"/>
      <c r="J513" s="492"/>
      <c r="K513" s="492"/>
      <c r="L513" s="492"/>
      <c r="M513" s="2354"/>
      <c r="N513" s="2354"/>
      <c r="O513" s="492"/>
      <c r="P513" s="492"/>
      <c r="Q513" s="492"/>
      <c r="R513" s="211"/>
      <c r="S513" s="211"/>
      <c r="T513" s="211"/>
      <c r="U513" s="211"/>
      <c r="V513" s="211"/>
      <c r="W513" s="211"/>
      <c r="X513" s="211"/>
      <c r="Y513" s="211"/>
      <c r="Z513" s="211"/>
      <c r="AA513" s="211"/>
      <c r="AB513" s="211"/>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BA513" s="213"/>
      <c r="BB513" s="288"/>
      <c r="BC513" s="213"/>
      <c r="BD513" s="213"/>
      <c r="BE513" s="213"/>
      <c r="BF513" s="213"/>
      <c r="BG513" s="213"/>
      <c r="BH513" s="213"/>
      <c r="BI513" s="213"/>
      <c r="BJ513" s="213"/>
      <c r="BK513" s="213"/>
      <c r="BL513" s="213"/>
      <c r="BM513" s="213"/>
      <c r="BN513" s="213"/>
      <c r="BO513" s="213"/>
      <c r="BP513" s="213"/>
      <c r="BQ513" s="213"/>
    </row>
    <row r="514" s="218" customFormat="true" ht="25.15" customHeight="true" x14ac:dyDescent="0.2">
      <c r="C514" s="2355" t="s">
        <v>204</v>
      </c>
      <c r="D514" s="2354"/>
      <c r="E514" s="496">
        <v>0.16720911171205408</v>
      </c>
      <c r="F514" s="492"/>
      <c r="G514" s="492"/>
      <c r="H514" s="2354" t="s">
        <v>244</v>
      </c>
      <c r="I514" s="2354"/>
      <c r="J514" s="2354"/>
      <c r="K514" s="492"/>
      <c r="L514" s="492"/>
      <c r="M514" s="2354" t="s">
        <v>244</v>
      </c>
      <c r="N514" s="2354"/>
      <c r="O514" s="2354"/>
      <c r="P514" s="492"/>
      <c r="Q514" s="492"/>
      <c r="R514" s="211"/>
      <c r="S514" s="211"/>
      <c r="T514" s="211"/>
      <c r="U514" s="211"/>
      <c r="V514" s="211"/>
      <c r="W514" s="211"/>
      <c r="X514" s="211"/>
      <c r="Y514" s="211"/>
      <c r="Z514" s="211"/>
      <c r="AA514" s="211"/>
      <c r="AB514" s="211"/>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BA514" s="213"/>
      <c r="BB514" s="288"/>
      <c r="BC514" s="213"/>
      <c r="BD514" s="213"/>
      <c r="BE514" s="213"/>
      <c r="BF514" s="213"/>
      <c r="BG514" s="213"/>
      <c r="BH514" s="213"/>
      <c r="BI514" s="213"/>
      <c r="BJ514" s="213"/>
      <c r="BK514" s="213"/>
      <c r="BL514" s="213"/>
      <c r="BM514" s="213"/>
      <c r="BN514" s="213"/>
      <c r="BO514" s="213"/>
      <c r="BP514" s="213"/>
      <c r="BQ514" s="213"/>
    </row>
    <row r="515" s="218" customFormat="true" ht="25.15" customHeight="true" x14ac:dyDescent="0.2">
      <c r="C515" s="2355" t="s">
        <v>207</v>
      </c>
      <c r="D515" s="2354"/>
      <c r="E515" s="496">
        <v>0.13056622623564312</v>
      </c>
      <c r="F515" s="492"/>
      <c r="G515" s="492"/>
      <c r="H515" s="2354"/>
      <c r="I515" s="2354"/>
      <c r="J515" s="485" t="s">
        <v>181</v>
      </c>
      <c r="K515" s="492"/>
      <c r="L515" s="492"/>
      <c r="M515" s="2354"/>
      <c r="N515" s="2354"/>
      <c r="O515" s="486" t="s">
        <v>181</v>
      </c>
      <c r="P515" s="492"/>
      <c r="Q515" s="492"/>
      <c r="R515" s="211"/>
      <c r="S515" s="211"/>
      <c r="T515" s="211"/>
      <c r="U515" s="211"/>
      <c r="V515" s="211"/>
      <c r="W515" s="211"/>
      <c r="X515" s="211"/>
      <c r="Y515" s="211"/>
      <c r="Z515" s="211"/>
      <c r="AA515" s="211"/>
      <c r="AB515" s="211"/>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BA515" s="213"/>
      <c r="BB515" s="288"/>
      <c r="BC515" s="213"/>
      <c r="BD515" s="213"/>
      <c r="BE515" s="213"/>
      <c r="BF515" s="213"/>
      <c r="BG515" s="213"/>
      <c r="BH515" s="213"/>
      <c r="BI515" s="213"/>
      <c r="BJ515" s="213"/>
      <c r="BK515" s="213"/>
      <c r="BL515" s="213"/>
      <c r="BM515" s="213"/>
      <c r="BN515" s="213"/>
      <c r="BO515" s="213"/>
      <c r="BP515" s="213"/>
      <c r="BQ515" s="213"/>
    </row>
    <row r="516" s="218" customFormat="true" ht="25.15" customHeight="true" x14ac:dyDescent="0.2">
      <c r="C516" s="2355" t="s">
        <v>217</v>
      </c>
      <c r="D516" s="2354"/>
      <c r="E516" s="496">
        <v>5.2520570343203885E-2</v>
      </c>
      <c r="F516" s="492"/>
      <c r="G516" s="492"/>
      <c r="H516" s="2354"/>
      <c r="I516" s="2354"/>
      <c r="J516" s="508" t="s">
        <v>182</v>
      </c>
      <c r="K516" s="492"/>
      <c r="L516" s="492"/>
      <c r="M516" s="2354"/>
      <c r="N516" s="2354"/>
      <c r="O516" s="509" t="s">
        <v>182</v>
      </c>
      <c r="P516" s="492"/>
      <c r="Q516" s="492"/>
      <c r="R516" s="211"/>
      <c r="S516" s="211"/>
      <c r="T516" s="211"/>
      <c r="U516" s="211"/>
      <c r="V516" s="211"/>
      <c r="W516" s="211"/>
      <c r="X516" s="211"/>
      <c r="Y516" s="211"/>
      <c r="Z516" s="211"/>
      <c r="AA516" s="211"/>
      <c r="AB516" s="211"/>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BA516" s="213"/>
      <c r="BB516" s="288"/>
      <c r="BC516" s="213"/>
      <c r="BD516" s="213"/>
      <c r="BE516" s="213"/>
      <c r="BF516" s="213"/>
      <c r="BG516" s="213"/>
      <c r="BH516" s="213"/>
      <c r="BI516" s="213"/>
      <c r="BJ516" s="213"/>
      <c r="BK516" s="213"/>
      <c r="BL516" s="213"/>
      <c r="BM516" s="213"/>
      <c r="BN516" s="213"/>
      <c r="BO516" s="213"/>
      <c r="BP516" s="213"/>
      <c r="BQ516" s="213"/>
    </row>
    <row r="517" s="218" customFormat="true" ht="25.15" customHeight="true" x14ac:dyDescent="0.2">
      <c r="C517" s="2355" t="s">
        <v>209</v>
      </c>
      <c r="D517" s="2354"/>
      <c r="E517" s="501">
        <v>2.9386095014773657E-3</v>
      </c>
      <c r="F517" s="492"/>
      <c r="G517" s="492"/>
      <c r="H517" s="2354" t="s">
        <v>195</v>
      </c>
      <c r="I517" s="2354"/>
      <c r="J517" s="494">
        <v>-9.1673639633203033E-2</v>
      </c>
      <c r="K517" s="492"/>
      <c r="L517" s="492"/>
      <c r="M517" s="2354" t="s">
        <v>195</v>
      </c>
      <c r="N517" s="2354"/>
      <c r="O517" s="495">
        <v>-1.7904899910293523E-2</v>
      </c>
      <c r="P517" s="492"/>
      <c r="Q517" s="492"/>
      <c r="R517" s="211"/>
      <c r="S517" s="211"/>
      <c r="T517" s="211"/>
      <c r="U517" s="211"/>
      <c r="V517" s="211"/>
      <c r="W517" s="211"/>
      <c r="X517" s="211"/>
      <c r="Y517" s="211"/>
      <c r="Z517" s="211"/>
      <c r="AA517" s="211"/>
      <c r="AB517" s="211"/>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BA517" s="213"/>
      <c r="BB517" s="288"/>
      <c r="BC517" s="213"/>
      <c r="BD517" s="213"/>
      <c r="BE517" s="213"/>
      <c r="BF517" s="213"/>
      <c r="BG517" s="213"/>
      <c r="BH517" s="213"/>
      <c r="BI517" s="213"/>
      <c r="BJ517" s="213"/>
      <c r="BK517" s="213"/>
      <c r="BL517" s="213"/>
      <c r="BM517" s="213"/>
      <c r="BN517" s="213"/>
      <c r="BO517" s="213"/>
      <c r="BP517" s="213"/>
      <c r="BQ517" s="213"/>
    </row>
    <row r="518" s="218" customFormat="true" ht="25.15" customHeight="true" x14ac:dyDescent="0.2">
      <c r="C518" s="2355"/>
      <c r="D518" s="2354"/>
      <c r="E518" s="492"/>
      <c r="F518" s="492"/>
      <c r="G518" s="492"/>
      <c r="H518" s="2354" t="s">
        <v>196</v>
      </c>
      <c r="I518" s="2354"/>
      <c r="J518" s="497">
        <v>9.2068552098708165E-2</v>
      </c>
      <c r="K518" s="492"/>
      <c r="L518" s="492"/>
      <c r="M518" s="2354" t="s">
        <v>196</v>
      </c>
      <c r="N518" s="2354"/>
      <c r="O518" s="498">
        <v>3.4369849128936827E-2</v>
      </c>
      <c r="P518" s="492"/>
      <c r="Q518" s="492"/>
      <c r="R518" s="211"/>
      <c r="S518" s="211"/>
      <c r="T518" s="211"/>
      <c r="U518" s="211"/>
      <c r="V518" s="211"/>
      <c r="W518" s="211"/>
      <c r="X518" s="211"/>
      <c r="Y518" s="211"/>
      <c r="Z518" s="211"/>
      <c r="AA518" s="211"/>
      <c r="AB518" s="211"/>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BA518" s="213"/>
      <c r="BB518" s="288"/>
      <c r="BC518" s="213"/>
      <c r="BD518" s="213"/>
      <c r="BE518" s="213"/>
      <c r="BF518" s="213"/>
      <c r="BG518" s="213"/>
      <c r="BH518" s="213"/>
      <c r="BI518" s="213"/>
      <c r="BJ518" s="213"/>
      <c r="BK518" s="213"/>
      <c r="BL518" s="213"/>
      <c r="BM518" s="213"/>
      <c r="BN518" s="213"/>
      <c r="BO518" s="213"/>
      <c r="BP518" s="213"/>
      <c r="BQ518" s="213"/>
    </row>
    <row r="519" s="218" customFormat="true" ht="25.15" customHeight="true" x14ac:dyDescent="0.2">
      <c r="C519" s="2355"/>
      <c r="D519" s="2354"/>
      <c r="E519" s="492"/>
      <c r="F519" s="492"/>
      <c r="G519" s="492"/>
      <c r="H519" s="2354" t="s">
        <v>201</v>
      </c>
      <c r="I519" s="2354"/>
      <c r="J519" s="497">
        <v>-8.5969923224706549E-2</v>
      </c>
      <c r="K519" s="492"/>
      <c r="L519" s="492"/>
      <c r="M519" s="2354" t="s">
        <v>201</v>
      </c>
      <c r="N519" s="2354"/>
      <c r="O519" s="498">
        <v>-6.0989566930738431E-3</v>
      </c>
      <c r="P519" s="492"/>
      <c r="Q519" s="492"/>
      <c r="R519" s="211"/>
      <c r="S519" s="211"/>
      <c r="T519" s="211"/>
      <c r="U519" s="211"/>
      <c r="V519" s="211"/>
      <c r="W519" s="211"/>
      <c r="X519" s="211"/>
      <c r="Y519" s="211"/>
      <c r="Z519" s="211"/>
      <c r="AA519" s="211"/>
      <c r="AB519" s="211"/>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BA519" s="213"/>
      <c r="BB519" s="288"/>
      <c r="BC519" s="213"/>
      <c r="BD519" s="213"/>
      <c r="BE519" s="213"/>
      <c r="BF519" s="213"/>
      <c r="BG519" s="213"/>
      <c r="BH519" s="213"/>
      <c r="BI519" s="213"/>
      <c r="BJ519" s="213"/>
      <c r="BK519" s="213"/>
      <c r="BL519" s="213"/>
      <c r="BM519" s="213"/>
      <c r="BN519" s="213"/>
      <c r="BO519" s="213"/>
      <c r="BP519" s="213"/>
      <c r="BQ519" s="213"/>
    </row>
    <row r="520" s="218" customFormat="true" ht="25.15" customHeight="true" x14ac:dyDescent="0.2">
      <c r="C520" s="2355" t="s">
        <v>240</v>
      </c>
      <c r="D520" s="2354"/>
      <c r="E520" s="2354"/>
      <c r="F520" s="2354"/>
      <c r="G520" s="2354"/>
      <c r="H520" s="2354" t="s">
        <v>208</v>
      </c>
      <c r="I520" s="2354"/>
      <c r="J520" s="497">
        <v>7.8772919115413953E-2</v>
      </c>
      <c r="K520" s="492"/>
      <c r="L520" s="492"/>
      <c r="M520" s="2354" t="s">
        <v>208</v>
      </c>
      <c r="N520" s="2354"/>
      <c r="O520" s="498">
        <v>2.7961000625234141E-3</v>
      </c>
      <c r="P520" s="492"/>
      <c r="Q520" s="492"/>
      <c r="R520" s="211"/>
      <c r="S520" s="211"/>
      <c r="T520" s="211"/>
      <c r="U520" s="211"/>
      <c r="V520" s="211"/>
      <c r="W520" s="211"/>
      <c r="X520" s="211"/>
      <c r="Y520" s="211"/>
      <c r="Z520" s="211"/>
      <c r="AA520" s="211"/>
      <c r="AB520" s="211"/>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BA520" s="213"/>
      <c r="BB520" s="288"/>
      <c r="BC520" s="213"/>
      <c r="BD520" s="213"/>
      <c r="BE520" s="213"/>
      <c r="BF520" s="213"/>
      <c r="BG520" s="213"/>
      <c r="BH520" s="213"/>
      <c r="BI520" s="213"/>
      <c r="BJ520" s="213"/>
      <c r="BK520" s="213"/>
      <c r="BL520" s="213"/>
      <c r="BM520" s="213"/>
      <c r="BN520" s="213"/>
      <c r="BO520" s="213"/>
      <c r="BP520" s="213"/>
      <c r="BQ520" s="213"/>
    </row>
    <row r="521" s="218" customFormat="true" ht="25.15" customHeight="true" x14ac:dyDescent="0.2">
      <c r="C521" s="2355" t="s">
        <v>181</v>
      </c>
      <c r="D521" s="2354"/>
      <c r="E521" s="2356" t="s">
        <v>241</v>
      </c>
      <c r="F521" s="2357"/>
      <c r="G521" s="2358"/>
      <c r="H521" s="2354" t="s">
        <v>220</v>
      </c>
      <c r="I521" s="2354"/>
      <c r="J521" s="497">
        <v>3.1366189311381264E-2</v>
      </c>
      <c r="K521" s="492"/>
      <c r="L521" s="492"/>
      <c r="M521" s="2354" t="s">
        <v>220</v>
      </c>
      <c r="N521" s="2354"/>
      <c r="O521" s="498">
        <v>1.3189006393528244E-3</v>
      </c>
      <c r="P521" s="492"/>
      <c r="Q521" s="492"/>
      <c r="R521" s="211"/>
      <c r="S521" s="211"/>
      <c r="T521" s="211"/>
      <c r="U521" s="211"/>
      <c r="V521" s="211"/>
      <c r="W521" s="211"/>
      <c r="X521" s="211"/>
      <c r="Y521" s="211"/>
      <c r="Z521" s="211"/>
      <c r="AA521" s="211"/>
      <c r="AB521" s="211"/>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BA521" s="213"/>
      <c r="BB521" s="288"/>
      <c r="BC521" s="213"/>
      <c r="BD521" s="213"/>
      <c r="BE521" s="213"/>
      <c r="BF521" s="213"/>
      <c r="BG521" s="213"/>
      <c r="BH521" s="213"/>
      <c r="BI521" s="213"/>
      <c r="BJ521" s="213"/>
      <c r="BK521" s="213"/>
      <c r="BL521" s="213"/>
      <c r="BM521" s="213"/>
      <c r="BN521" s="213"/>
      <c r="BO521" s="213"/>
      <c r="BP521" s="213"/>
      <c r="BQ521" s="213"/>
    </row>
    <row r="522" s="218" customFormat="true" ht="25.15" customHeight="true" x14ac:dyDescent="0.2">
      <c r="C522" s="2354"/>
      <c r="D522" s="2354"/>
      <c r="E522" s="487" t="s">
        <v>167</v>
      </c>
      <c r="F522" s="488" t="s">
        <v>242</v>
      </c>
      <c r="G522" s="489" t="s">
        <v>243</v>
      </c>
      <c r="H522" s="2354" t="s">
        <v>225</v>
      </c>
      <c r="I522" s="2354"/>
      <c r="J522" s="497">
        <v>2.1786590622498294E-2</v>
      </c>
      <c r="K522" s="492"/>
      <c r="L522" s="492"/>
      <c r="M522" s="2354" t="s">
        <v>225</v>
      </c>
      <c r="N522" s="2354"/>
      <c r="O522" s="498">
        <v>-8.4053012193222813E-4</v>
      </c>
      <c r="P522" s="492"/>
      <c r="Q522" s="492"/>
      <c r="R522" s="211"/>
      <c r="S522" s="211"/>
      <c r="T522" s="211"/>
      <c r="U522" s="211"/>
      <c r="V522" s="211"/>
      <c r="W522" s="211"/>
      <c r="X522" s="211"/>
      <c r="Y522" s="211"/>
      <c r="Z522" s="211"/>
      <c r="AA522" s="211"/>
      <c r="AB522" s="211"/>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BA522" s="213"/>
      <c r="BB522" s="288"/>
      <c r="BC522" s="213"/>
      <c r="BD522" s="213"/>
      <c r="BE522" s="213"/>
      <c r="BF522" s="213"/>
      <c r="BG522" s="213"/>
      <c r="BH522" s="213"/>
      <c r="BI522" s="213"/>
      <c r="BJ522" s="213"/>
      <c r="BK522" s="213"/>
      <c r="BL522" s="213"/>
      <c r="BM522" s="213"/>
      <c r="BN522" s="213"/>
      <c r="BO522" s="213"/>
      <c r="BP522" s="213"/>
      <c r="BQ522" s="213"/>
    </row>
    <row r="523" s="218" customFormat="true" ht="25.15" customHeight="true" x14ac:dyDescent="0.2">
      <c r="C523" s="2355" t="s">
        <v>182</v>
      </c>
      <c r="D523" s="2354"/>
      <c r="E523" s="510">
        <v>5.8191443316787836</v>
      </c>
      <c r="F523" s="511">
        <v>10.580262421234151</v>
      </c>
      <c r="G523" s="512">
        <v>10.580262421234151</v>
      </c>
      <c r="H523" s="2354" t="s">
        <v>228</v>
      </c>
      <c r="I523" s="2354"/>
      <c r="J523" s="497">
        <v>1.3708462392261261E-2</v>
      </c>
      <c r="K523" s="492"/>
      <c r="L523" s="492"/>
      <c r="M523" s="2354" t="s">
        <v>228</v>
      </c>
      <c r="N523" s="2354"/>
      <c r="O523" s="498">
        <v>2.3739912520766551E-4</v>
      </c>
      <c r="P523" s="492"/>
      <c r="Q523" s="492"/>
      <c r="R523" s="211"/>
      <c r="S523" s="211"/>
      <c r="T523" s="211"/>
      <c r="U523" s="211"/>
      <c r="V523" s="211"/>
      <c r="W523" s="211"/>
      <c r="X523" s="211"/>
      <c r="Y523" s="211"/>
      <c r="Z523" s="211"/>
      <c r="AA523" s="211"/>
      <c r="AB523" s="211"/>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BA523" s="213"/>
      <c r="BB523" s="288"/>
      <c r="BC523" s="213"/>
      <c r="BD523" s="213"/>
      <c r="BE523" s="213"/>
      <c r="BF523" s="213"/>
      <c r="BG523" s="213"/>
      <c r="BH523" s="213"/>
      <c r="BI523" s="213"/>
      <c r="BJ523" s="213"/>
      <c r="BK523" s="213"/>
      <c r="BL523" s="213"/>
      <c r="BM523" s="213"/>
      <c r="BN523" s="213"/>
      <c r="BO523" s="213"/>
      <c r="BP523" s="213"/>
      <c r="BQ523" s="213"/>
    </row>
    <row r="524" s="218" customFormat="true" ht="25.15" customHeight="true" x14ac:dyDescent="0.2">
      <c r="C524" s="2355"/>
      <c r="D524" s="2354"/>
      <c r="E524" s="492"/>
      <c r="F524" s="492"/>
      <c r="G524" s="492"/>
      <c r="H524" s="2354" t="s">
        <v>186</v>
      </c>
      <c r="I524" s="2354"/>
      <c r="J524" s="497">
        <v>-0.12012129605097256</v>
      </c>
      <c r="K524" s="492"/>
      <c r="L524" s="492"/>
      <c r="M524" s="2354" t="s">
        <v>186</v>
      </c>
      <c r="N524" s="2354"/>
      <c r="O524" s="498">
        <v>-3.5181679300411023E-2</v>
      </c>
      <c r="P524" s="492"/>
      <c r="Q524" s="492"/>
      <c r="R524" s="211"/>
      <c r="S524" s="211"/>
      <c r="T524" s="211"/>
      <c r="U524" s="211"/>
      <c r="V524" s="211"/>
      <c r="W524" s="211"/>
      <c r="X524" s="211"/>
      <c r="Y524" s="211"/>
      <c r="Z524" s="211"/>
      <c r="AA524" s="211"/>
      <c r="AB524" s="211"/>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BA524" s="213"/>
      <c r="BB524" s="288"/>
      <c r="BC524" s="213"/>
      <c r="BD524" s="213"/>
      <c r="BE524" s="213"/>
      <c r="BF524" s="213"/>
      <c r="BG524" s="213"/>
      <c r="BH524" s="213"/>
      <c r="BI524" s="213"/>
      <c r="BJ524" s="213"/>
      <c r="BK524" s="213"/>
      <c r="BL524" s="213"/>
      <c r="BM524" s="213"/>
      <c r="BN524" s="213"/>
      <c r="BO524" s="213"/>
      <c r="BP524" s="213"/>
      <c r="BQ524" s="213"/>
    </row>
    <row r="525" s="218" customFormat="true" ht="25.15" customHeight="true" x14ac:dyDescent="0.2">
      <c r="C525" s="2355"/>
      <c r="D525" s="2354"/>
      <c r="E525" s="492"/>
      <c r="F525" s="492"/>
      <c r="G525" s="492"/>
      <c r="H525" s="2354" t="s">
        <v>226</v>
      </c>
      <c r="I525" s="2354"/>
      <c r="J525" s="497">
        <v>-6.1317621995207999E-3</v>
      </c>
      <c r="K525" s="492"/>
      <c r="L525" s="492"/>
      <c r="M525" s="2354" t="s">
        <v>226</v>
      </c>
      <c r="N525" s="2354"/>
      <c r="O525" s="498">
        <v>-6.8721232820716941E-3</v>
      </c>
      <c r="P525" s="492"/>
      <c r="Q525" s="492"/>
      <c r="R525" s="211"/>
      <c r="S525" s="211"/>
      <c r="T525" s="211"/>
      <c r="U525" s="211"/>
      <c r="V525" s="211"/>
      <c r="W525" s="211"/>
      <c r="X525" s="211"/>
      <c r="Y525" s="211"/>
      <c r="Z525" s="211"/>
      <c r="AA525" s="211"/>
      <c r="AB525" s="211"/>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BA525" s="213"/>
      <c r="BB525" s="288"/>
      <c r="BC525" s="213"/>
      <c r="BD525" s="213"/>
      <c r="BE525" s="213"/>
      <c r="BF525" s="213"/>
      <c r="BG525" s="213"/>
      <c r="BH525" s="213"/>
      <c r="BI525" s="213"/>
      <c r="BJ525" s="213"/>
      <c r="BK525" s="213"/>
      <c r="BL525" s="213"/>
      <c r="BM525" s="213"/>
      <c r="BN525" s="213"/>
      <c r="BO525" s="213"/>
      <c r="BP525" s="213"/>
      <c r="BQ525" s="213"/>
    </row>
    <row r="526" s="218" customFormat="true" ht="25.15" customHeight="true" x14ac:dyDescent="0.2">
      <c r="C526" s="2355" t="s">
        <v>244</v>
      </c>
      <c r="D526" s="2354"/>
      <c r="E526" s="2354"/>
      <c r="F526" s="492"/>
      <c r="G526" s="492"/>
      <c r="H526" s="2354" t="s">
        <v>231</v>
      </c>
      <c r="I526" s="2354"/>
      <c r="J526" s="497">
        <v>1.5262536720391173E-3</v>
      </c>
      <c r="K526" s="492"/>
      <c r="L526" s="492"/>
      <c r="M526" s="2354" t="s">
        <v>231</v>
      </c>
      <c r="N526" s="2354"/>
      <c r="O526" s="498">
        <v>3.2370200555033066E-3</v>
      </c>
      <c r="P526" s="492"/>
      <c r="Q526" s="492"/>
      <c r="R526" s="211"/>
      <c r="S526" s="211"/>
      <c r="T526" s="211"/>
      <c r="U526" s="211"/>
      <c r="V526" s="211"/>
      <c r="W526" s="211"/>
      <c r="X526" s="211"/>
      <c r="Y526" s="211"/>
      <c r="Z526" s="211"/>
      <c r="AA526" s="211"/>
      <c r="AB526" s="21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BA526" s="213"/>
      <c r="BB526" s="288"/>
      <c r="BC526" s="213"/>
      <c r="BD526" s="213"/>
      <c r="BE526" s="213"/>
      <c r="BF526" s="213"/>
      <c r="BG526" s="213"/>
      <c r="BH526" s="213"/>
      <c r="BI526" s="213"/>
      <c r="BJ526" s="213"/>
      <c r="BK526" s="213"/>
      <c r="BL526" s="213"/>
      <c r="BM526" s="213"/>
      <c r="BN526" s="213"/>
      <c r="BO526" s="213"/>
      <c r="BP526" s="213"/>
      <c r="BQ526" s="213"/>
    </row>
    <row r="527" s="218" customFormat="true" ht="25.15" customHeight="true" x14ac:dyDescent="0.2">
      <c r="C527" s="2355"/>
      <c r="D527" s="2354"/>
      <c r="E527" s="490" t="s">
        <v>181</v>
      </c>
      <c r="F527" s="492"/>
      <c r="G527" s="492"/>
      <c r="H527" s="2354" t="s">
        <v>210</v>
      </c>
      <c r="I527" s="2354"/>
      <c r="J527" s="497">
        <v>7.1429115222419653E-2</v>
      </c>
      <c r="K527" s="492"/>
      <c r="L527" s="492"/>
      <c r="M527" s="2354" t="s">
        <v>210</v>
      </c>
      <c r="N527" s="2354"/>
      <c r="O527" s="498">
        <v>-4.1483533708631028E-3</v>
      </c>
      <c r="P527" s="492"/>
      <c r="Q527" s="492"/>
      <c r="R527" s="211"/>
      <c r="S527" s="211"/>
      <c r="T527" s="211"/>
      <c r="U527" s="211"/>
      <c r="V527" s="211"/>
      <c r="W527" s="211"/>
      <c r="X527" s="211"/>
      <c r="Y527" s="211"/>
      <c r="Z527" s="211"/>
      <c r="AA527" s="211"/>
      <c r="AB527" s="211"/>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BA527" s="213"/>
      <c r="BB527" s="288"/>
      <c r="BC527" s="213"/>
      <c r="BD527" s="213"/>
      <c r="BE527" s="213"/>
      <c r="BF527" s="213"/>
      <c r="BG527" s="213"/>
      <c r="BH527" s="213"/>
      <c r="BI527" s="213"/>
      <c r="BJ527" s="213"/>
      <c r="BK527" s="213"/>
      <c r="BL527" s="213"/>
      <c r="BM527" s="213"/>
      <c r="BN527" s="213"/>
      <c r="BO527" s="213"/>
      <c r="BP527" s="213"/>
      <c r="BQ527" s="213"/>
    </row>
    <row r="528" s="218" customFormat="true" ht="25.15" customHeight="true" x14ac:dyDescent="0.2">
      <c r="C528" s="2354"/>
      <c r="D528" s="2354"/>
      <c r="E528" s="513" t="s">
        <v>182</v>
      </c>
      <c r="F528" s="492"/>
      <c r="G528" s="492"/>
      <c r="H528" s="2354" t="s">
        <v>193</v>
      </c>
      <c r="I528" s="2354"/>
      <c r="J528" s="497">
        <v>8.3924667244157147E-2</v>
      </c>
      <c r="K528" s="492"/>
      <c r="L528" s="492"/>
      <c r="M528" s="2354" t="s">
        <v>219</v>
      </c>
      <c r="N528" s="2354"/>
      <c r="O528" s="498">
        <v>1.0815900017940557E-2</v>
      </c>
      <c r="P528" s="492"/>
      <c r="Q528" s="492"/>
      <c r="R528" s="211"/>
      <c r="S528" s="211"/>
      <c r="T528" s="211"/>
      <c r="U528" s="211"/>
      <c r="V528" s="211"/>
      <c r="W528" s="211"/>
      <c r="X528" s="211"/>
      <c r="Y528" s="211"/>
      <c r="Z528" s="211"/>
      <c r="AA528" s="211"/>
      <c r="AB528" s="211"/>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BA528" s="213"/>
      <c r="BB528" s="288"/>
      <c r="BC528" s="213"/>
      <c r="BD528" s="213"/>
      <c r="BE528" s="213"/>
      <c r="BF528" s="213"/>
      <c r="BG528" s="213"/>
      <c r="BH528" s="213"/>
      <c r="BI528" s="213"/>
      <c r="BJ528" s="213"/>
      <c r="BK528" s="213"/>
      <c r="BL528" s="213"/>
      <c r="BM528" s="213"/>
      <c r="BN528" s="213"/>
      <c r="BO528" s="213"/>
      <c r="BP528" s="213"/>
      <c r="BQ528" s="213"/>
    </row>
    <row r="529" s="218" customFormat="true" ht="25.15" customHeight="true" x14ac:dyDescent="0.2">
      <c r="C529" s="2355" t="s">
        <v>195</v>
      </c>
      <c r="D529" s="2354"/>
      <c r="E529" s="493">
        <v>-8.6920672630727877E-2</v>
      </c>
      <c r="F529" s="492"/>
      <c r="G529" s="492"/>
      <c r="H529" s="2354" t="s">
        <v>200</v>
      </c>
      <c r="I529" s="2354"/>
      <c r="J529" s="497">
        <v>9.1147109843463775E-2</v>
      </c>
      <c r="K529" s="492"/>
      <c r="L529" s="492"/>
      <c r="M529" s="2354" t="s">
        <v>193</v>
      </c>
      <c r="N529" s="2354"/>
      <c r="O529" s="498">
        <v>2.0104467658595471E-2</v>
      </c>
      <c r="P529" s="492"/>
      <c r="Q529" s="492"/>
      <c r="R529" s="211"/>
      <c r="S529" s="211"/>
      <c r="T529" s="211"/>
      <c r="U529" s="211"/>
      <c r="V529" s="211"/>
      <c r="W529" s="211"/>
      <c r="X529" s="211"/>
      <c r="Y529" s="211"/>
      <c r="Z529" s="211"/>
      <c r="AA529" s="211"/>
      <c r="AB529" s="211"/>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BA529" s="213"/>
      <c r="BB529" s="288"/>
      <c r="BC529" s="213"/>
      <c r="BD529" s="213"/>
      <c r="BE529" s="213"/>
      <c r="BF529" s="213"/>
      <c r="BG529" s="213"/>
      <c r="BH529" s="213"/>
      <c r="BI529" s="213"/>
      <c r="BJ529" s="213"/>
      <c r="BK529" s="213"/>
      <c r="BL529" s="213"/>
      <c r="BM529" s="213"/>
      <c r="BN529" s="213"/>
      <c r="BO529" s="213"/>
      <c r="BP529" s="213"/>
      <c r="BQ529" s="213"/>
    </row>
    <row r="530" s="218" customFormat="true" ht="25.15" customHeight="true" x14ac:dyDescent="0.2">
      <c r="C530" s="2355" t="s">
        <v>196</v>
      </c>
      <c r="D530" s="2354"/>
      <c r="E530" s="496">
        <v>8.3620198987130107E-2</v>
      </c>
      <c r="F530" s="492"/>
      <c r="G530" s="492"/>
      <c r="H530" s="2354" t="s">
        <v>218</v>
      </c>
      <c r="I530" s="2354"/>
      <c r="J530" s="497">
        <v>4.342623217570931E-2</v>
      </c>
      <c r="K530" s="492"/>
      <c r="L530" s="492"/>
      <c r="M530" s="2354" t="s">
        <v>234</v>
      </c>
      <c r="N530" s="2354"/>
      <c r="O530" s="498">
        <v>1.1804355221373047E-4</v>
      </c>
      <c r="P530" s="492"/>
      <c r="Q530" s="492"/>
      <c r="R530" s="211"/>
      <c r="S530" s="211"/>
      <c r="T530" s="211"/>
      <c r="U530" s="211"/>
      <c r="V530" s="211"/>
      <c r="W530" s="211"/>
      <c r="X530" s="211"/>
      <c r="Y530" s="211"/>
      <c r="Z530" s="211"/>
      <c r="AA530" s="211"/>
      <c r="AB530" s="211"/>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BA530" s="213"/>
      <c r="BB530" s="288"/>
      <c r="BC530" s="213"/>
      <c r="BD530" s="213"/>
      <c r="BE530" s="213"/>
      <c r="BF530" s="213"/>
      <c r="BG530" s="213"/>
      <c r="BH530" s="213"/>
      <c r="BI530" s="213"/>
      <c r="BJ530" s="213"/>
      <c r="BK530" s="213"/>
      <c r="BL530" s="213"/>
      <c r="BM530" s="213"/>
      <c r="BN530" s="213"/>
      <c r="BO530" s="213"/>
      <c r="BP530" s="213"/>
      <c r="BQ530" s="213"/>
    </row>
    <row r="531" s="218" customFormat="true" ht="25.15" customHeight="true" x14ac:dyDescent="0.2">
      <c r="C531" s="2355" t="s">
        <v>201</v>
      </c>
      <c r="D531" s="2354"/>
      <c r="E531" s="496">
        <v>-8.3159318649457067E-2</v>
      </c>
      <c r="F531" s="492"/>
      <c r="G531" s="492"/>
      <c r="H531" s="2354" t="s">
        <v>223</v>
      </c>
      <c r="I531" s="2354"/>
      <c r="J531" s="497">
        <v>2.8095440095702928E-2</v>
      </c>
      <c r="K531" s="492"/>
      <c r="L531" s="492"/>
      <c r="M531" s="2354" t="s">
        <v>230</v>
      </c>
      <c r="N531" s="2354"/>
      <c r="O531" s="498">
        <v>4.3073811363336396E-3</v>
      </c>
      <c r="P531" s="492"/>
      <c r="Q531" s="492"/>
      <c r="R531" s="211"/>
      <c r="S531" s="211"/>
      <c r="T531" s="211"/>
      <c r="U531" s="211"/>
      <c r="V531" s="211"/>
      <c r="W531" s="211"/>
      <c r="X531" s="211"/>
      <c r="Y531" s="211"/>
      <c r="Z531" s="211"/>
      <c r="AA531" s="211"/>
      <c r="AB531" s="211"/>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BA531" s="213"/>
      <c r="BB531" s="288"/>
      <c r="BC531" s="213"/>
      <c r="BD531" s="213"/>
      <c r="BE531" s="213"/>
      <c r="BF531" s="213"/>
      <c r="BG531" s="213"/>
      <c r="BH531" s="213"/>
      <c r="BI531" s="213"/>
      <c r="BJ531" s="213"/>
      <c r="BK531" s="213"/>
      <c r="BL531" s="213"/>
      <c r="BM531" s="213"/>
      <c r="BN531" s="213"/>
      <c r="BO531" s="213"/>
      <c r="BP531" s="213"/>
      <c r="BQ531" s="213"/>
    </row>
    <row r="532" s="218" customFormat="true" ht="25.15" customHeight="true" x14ac:dyDescent="0.2">
      <c r="C532" s="2355" t="s">
        <v>208</v>
      </c>
      <c r="D532" s="2354"/>
      <c r="E532" s="496">
        <v>6.9179566794190808E-2</v>
      </c>
      <c r="F532" s="492"/>
      <c r="G532" s="492"/>
      <c r="H532" s="2354" t="s">
        <v>215</v>
      </c>
      <c r="I532" s="2354"/>
      <c r="J532" s="497">
        <v>2.5829446388837104E-2</v>
      </c>
      <c r="K532" s="492"/>
      <c r="L532" s="492"/>
      <c r="M532" s="2354" t="s">
        <v>200</v>
      </c>
      <c r="N532" s="2354"/>
      <c r="O532" s="498">
        <v>2.6034357349890572E-2</v>
      </c>
      <c r="P532" s="492"/>
      <c r="Q532" s="492"/>
      <c r="R532" s="211"/>
      <c r="S532" s="211"/>
      <c r="T532" s="211"/>
      <c r="U532" s="211"/>
      <c r="V532" s="211"/>
      <c r="W532" s="211"/>
      <c r="X532" s="211"/>
      <c r="Y532" s="211"/>
      <c r="Z532" s="211"/>
      <c r="AA532" s="211"/>
      <c r="AB532" s="211"/>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BA532" s="213"/>
      <c r="BB532" s="288"/>
      <c r="BC532" s="213"/>
      <c r="BD532" s="213"/>
      <c r="BE532" s="213"/>
      <c r="BF532" s="213"/>
      <c r="BG532" s="213"/>
      <c r="BH532" s="213"/>
      <c r="BI532" s="213"/>
      <c r="BJ532" s="213"/>
      <c r="BK532" s="213"/>
      <c r="BL532" s="213"/>
      <c r="BM532" s="213"/>
      <c r="BN532" s="213"/>
      <c r="BO532" s="213"/>
      <c r="BP532" s="213"/>
      <c r="BQ532" s="213"/>
    </row>
    <row r="533" s="218" customFormat="true" ht="25.15" customHeight="true" x14ac:dyDescent="0.2">
      <c r="C533" s="2355" t="s">
        <v>220</v>
      </c>
      <c r="D533" s="2354"/>
      <c r="E533" s="496">
        <v>1.9889627051261426E-2</v>
      </c>
      <c r="F533" s="492"/>
      <c r="G533" s="492"/>
      <c r="H533" s="2354" t="s">
        <v>216</v>
      </c>
      <c r="I533" s="2354"/>
      <c r="J533" s="497">
        <v>8.8143996335251582E-3</v>
      </c>
      <c r="K533" s="492"/>
      <c r="L533" s="492"/>
      <c r="M533" s="2354" t="s">
        <v>218</v>
      </c>
      <c r="N533" s="2354"/>
      <c r="O533" s="498">
        <v>-1.1788109387372575E-2</v>
      </c>
      <c r="P533" s="492"/>
      <c r="Q533" s="492"/>
      <c r="R533" s="211"/>
      <c r="S533" s="211"/>
      <c r="T533" s="211"/>
      <c r="U533" s="211"/>
      <c r="V533" s="211"/>
      <c r="W533" s="211"/>
      <c r="X533" s="211"/>
      <c r="Y533" s="211"/>
      <c r="Z533" s="211"/>
      <c r="AA533" s="211"/>
      <c r="AB533" s="211"/>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BA533" s="213"/>
      <c r="BB533" s="288"/>
      <c r="BC533" s="213"/>
      <c r="BD533" s="213"/>
      <c r="BE533" s="213"/>
      <c r="BF533" s="213"/>
      <c r="BG533" s="213"/>
      <c r="BH533" s="213"/>
      <c r="BI533" s="213"/>
      <c r="BJ533" s="213"/>
      <c r="BK533" s="213"/>
      <c r="BL533" s="213"/>
      <c r="BM533" s="213"/>
      <c r="BN533" s="213"/>
      <c r="BO533" s="213"/>
      <c r="BP533" s="213"/>
      <c r="BQ533" s="213"/>
    </row>
    <row r="534" s="218" customFormat="true" ht="25.15" customHeight="true" x14ac:dyDescent="0.2">
      <c r="C534" s="2355" t="s">
        <v>225</v>
      </c>
      <c r="D534" s="2354"/>
      <c r="E534" s="496">
        <v>1.0087631168948707E-2</v>
      </c>
      <c r="F534" s="492"/>
      <c r="G534" s="492"/>
      <c r="H534" s="2354" t="s">
        <v>221</v>
      </c>
      <c r="I534" s="2354"/>
      <c r="J534" s="497">
        <v>3.0919861678840775E-2</v>
      </c>
      <c r="K534" s="492"/>
      <c r="L534" s="492"/>
      <c r="M534" s="2354" t="s">
        <v>223</v>
      </c>
      <c r="N534" s="2354"/>
      <c r="O534" s="498">
        <v>5.3050874990981283E-3</v>
      </c>
      <c r="P534" s="492"/>
      <c r="Q534" s="492"/>
      <c r="R534" s="211"/>
      <c r="S534" s="211"/>
      <c r="T534" s="211"/>
      <c r="U534" s="211"/>
      <c r="V534" s="211"/>
      <c r="W534" s="211"/>
      <c r="X534" s="211"/>
      <c r="Y534" s="211"/>
      <c r="Z534" s="211"/>
      <c r="AA534" s="211"/>
      <c r="AB534" s="211"/>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BA534" s="213"/>
      <c r="BB534" s="288"/>
      <c r="BC534" s="213"/>
      <c r="BD534" s="213"/>
      <c r="BE534" s="213"/>
      <c r="BF534" s="213"/>
      <c r="BG534" s="213"/>
      <c r="BH534" s="213"/>
      <c r="BI534" s="213"/>
      <c r="BJ534" s="213"/>
      <c r="BK534" s="213"/>
      <c r="BL534" s="213"/>
      <c r="BM534" s="213"/>
      <c r="BN534" s="213"/>
      <c r="BO534" s="213"/>
      <c r="BP534" s="213"/>
      <c r="BQ534" s="213"/>
    </row>
    <row r="535" s="218" customFormat="true" ht="25.15" customHeight="true" x14ac:dyDescent="0.2">
      <c r="C535" s="2355" t="s">
        <v>228</v>
      </c>
      <c r="D535" s="2354"/>
      <c r="E535" s="496">
        <v>6.8964504241327542E-3</v>
      </c>
      <c r="F535" s="492"/>
      <c r="G535" s="492"/>
      <c r="H535" s="2354" t="s">
        <v>192</v>
      </c>
      <c r="I535" s="2354"/>
      <c r="J535" s="497">
        <v>0.10248024663548719</v>
      </c>
      <c r="K535" s="492"/>
      <c r="L535" s="492"/>
      <c r="M535" s="2354" t="s">
        <v>215</v>
      </c>
      <c r="N535" s="2354"/>
      <c r="O535" s="498">
        <v>-2.2991521809761117E-2</v>
      </c>
      <c r="P535" s="492"/>
      <c r="Q535" s="492"/>
      <c r="R535" s="211"/>
      <c r="S535" s="211"/>
      <c r="T535" s="211"/>
      <c r="U535" s="211"/>
      <c r="V535" s="211"/>
      <c r="W535" s="211"/>
      <c r="X535" s="211"/>
      <c r="Y535" s="211"/>
      <c r="Z535" s="211"/>
      <c r="AA535" s="211"/>
      <c r="AB535" s="211"/>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BA535" s="213"/>
      <c r="BB535" s="288"/>
      <c r="BC535" s="213"/>
      <c r="BD535" s="213"/>
      <c r="BE535" s="213"/>
      <c r="BF535" s="213"/>
      <c r="BG535" s="213"/>
      <c r="BH535" s="213"/>
      <c r="BI535" s="213"/>
      <c r="BJ535" s="213"/>
      <c r="BK535" s="213"/>
      <c r="BL535" s="213"/>
      <c r="BM535" s="213"/>
      <c r="BN535" s="213"/>
      <c r="BO535" s="213"/>
      <c r="BP535" s="213"/>
      <c r="BQ535" s="213"/>
    </row>
    <row r="536" s="218" customFormat="true" ht="25.15" customHeight="true" x14ac:dyDescent="0.2">
      <c r="C536" s="2355" t="s">
        <v>186</v>
      </c>
      <c r="D536" s="2354"/>
      <c r="E536" s="496">
        <v>-0.11515017454742954</v>
      </c>
      <c r="F536" s="492"/>
      <c r="G536" s="492"/>
      <c r="H536" s="2354" t="s">
        <v>222</v>
      </c>
      <c r="I536" s="2354"/>
      <c r="J536" s="497">
        <v>-1.219119825561582E-2</v>
      </c>
      <c r="K536" s="492"/>
      <c r="L536" s="492"/>
      <c r="M536" s="2354" t="s">
        <v>216</v>
      </c>
      <c r="N536" s="2354"/>
      <c r="O536" s="498">
        <v>-2.1236648065483001E-2</v>
      </c>
      <c r="P536" s="492"/>
      <c r="Q536" s="492"/>
      <c r="R536" s="211"/>
      <c r="S536" s="211"/>
      <c r="T536" s="211"/>
      <c r="U536" s="211"/>
      <c r="V536" s="211"/>
      <c r="W536" s="211"/>
      <c r="X536" s="211"/>
      <c r="Y536" s="211"/>
      <c r="Z536" s="211"/>
      <c r="AA536" s="211"/>
      <c r="AB536" s="211"/>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BA536" s="213"/>
      <c r="BB536" s="288"/>
      <c r="BC536" s="213"/>
      <c r="BD536" s="213"/>
      <c r="BE536" s="213"/>
      <c r="BF536" s="213"/>
      <c r="BG536" s="213"/>
      <c r="BH536" s="213"/>
      <c r="BI536" s="213"/>
      <c r="BJ536" s="213"/>
      <c r="BK536" s="213"/>
      <c r="BL536" s="213"/>
      <c r="BM536" s="213"/>
      <c r="BN536" s="213"/>
      <c r="BO536" s="213"/>
      <c r="BP536" s="213"/>
      <c r="BQ536" s="213"/>
    </row>
    <row r="537" s="218" customFormat="true" ht="25.15" customHeight="true" x14ac:dyDescent="0.2">
      <c r="C537" s="2355" t="s">
        <v>226</v>
      </c>
      <c r="D537" s="2354"/>
      <c r="E537" s="496">
        <v>-7.1527542059787643E-3</v>
      </c>
      <c r="F537" s="492"/>
      <c r="G537" s="492"/>
      <c r="H537" s="2354" t="s">
        <v>224</v>
      </c>
      <c r="I537" s="2354"/>
      <c r="J537" s="497">
        <v>-2.1580791328856652E-2</v>
      </c>
      <c r="K537" s="492"/>
      <c r="L537" s="492"/>
      <c r="M537" s="2354" t="s">
        <v>221</v>
      </c>
      <c r="N537" s="2354"/>
      <c r="O537" s="498">
        <v>3.4077507407659726E-3</v>
      </c>
      <c r="P537" s="492"/>
      <c r="Q537" s="492"/>
      <c r="R537" s="211"/>
      <c r="S537" s="211"/>
      <c r="T537" s="211"/>
      <c r="U537" s="211"/>
      <c r="V537" s="211"/>
      <c r="W537" s="211"/>
      <c r="X537" s="211"/>
      <c r="Y537" s="211"/>
      <c r="Z537" s="211"/>
      <c r="AA537" s="211"/>
      <c r="AB537" s="211"/>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BA537" s="213"/>
      <c r="BB537" s="288"/>
      <c r="BC537" s="213"/>
      <c r="BD537" s="213"/>
      <c r="BE537" s="213"/>
      <c r="BF537" s="213"/>
      <c r="BG537" s="213"/>
      <c r="BH537" s="213"/>
      <c r="BI537" s="213"/>
      <c r="BJ537" s="213"/>
      <c r="BK537" s="213"/>
      <c r="BL537" s="213"/>
      <c r="BM537" s="213"/>
      <c r="BN537" s="213"/>
      <c r="BO537" s="213"/>
      <c r="BP537" s="213"/>
      <c r="BQ537" s="213"/>
    </row>
    <row r="538" s="218" customFormat="true" ht="25.15" customHeight="true" x14ac:dyDescent="0.2">
      <c r="C538" s="2355" t="s">
        <v>231</v>
      </c>
      <c r="D538" s="2354"/>
      <c r="E538" s="496">
        <v>1.1609339337179511E-3</v>
      </c>
      <c r="F538" s="492"/>
      <c r="G538" s="492"/>
      <c r="H538" s="2354" t="s">
        <v>227</v>
      </c>
      <c r="I538" s="2354"/>
      <c r="J538" s="497">
        <v>-7.3329362674785419E-3</v>
      </c>
      <c r="K538" s="492"/>
      <c r="L538" s="492"/>
      <c r="M538" s="2354" t="s">
        <v>192</v>
      </c>
      <c r="N538" s="2354"/>
      <c r="O538" s="498">
        <v>5.2988329519817842E-2</v>
      </c>
      <c r="P538" s="492"/>
      <c r="Q538" s="492"/>
      <c r="R538" s="211"/>
      <c r="S538" s="211"/>
      <c r="T538" s="211"/>
      <c r="U538" s="211"/>
      <c r="V538" s="211"/>
      <c r="W538" s="211"/>
      <c r="X538" s="211"/>
      <c r="Y538" s="211"/>
      <c r="Z538" s="211"/>
      <c r="AA538" s="211"/>
      <c r="AB538" s="211"/>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BA538" s="213"/>
      <c r="BB538" s="288"/>
      <c r="BC538" s="213"/>
      <c r="BD538" s="213"/>
      <c r="BE538" s="213"/>
      <c r="BF538" s="213"/>
      <c r="BG538" s="213"/>
      <c r="BH538" s="213"/>
      <c r="BI538" s="213"/>
      <c r="BJ538" s="213"/>
      <c r="BK538" s="213"/>
      <c r="BL538" s="213"/>
      <c r="BM538" s="213"/>
      <c r="BN538" s="213"/>
      <c r="BO538" s="213"/>
      <c r="BP538" s="213"/>
      <c r="BQ538" s="213"/>
    </row>
    <row r="539" s="218" customFormat="true" ht="25.15" customHeight="true" x14ac:dyDescent="0.2">
      <c r="C539" s="2355" t="s">
        <v>210</v>
      </c>
      <c r="D539" s="2354"/>
      <c r="E539" s="496">
        <v>1.1613773559625002E-2</v>
      </c>
      <c r="F539" s="492"/>
      <c r="G539" s="492"/>
      <c r="H539" s="2354" t="s">
        <v>233</v>
      </c>
      <c r="I539" s="2354"/>
      <c r="J539" s="497">
        <v>3.158802773025248E-3</v>
      </c>
      <c r="K539" s="492"/>
      <c r="L539" s="492"/>
      <c r="M539" s="2354" t="s">
        <v>222</v>
      </c>
      <c r="N539" s="2354"/>
      <c r="O539" s="498">
        <v>-2.7351015054836742E-3</v>
      </c>
      <c r="P539" s="492"/>
      <c r="Q539" s="492"/>
      <c r="R539" s="211"/>
      <c r="S539" s="211"/>
      <c r="T539" s="211"/>
      <c r="U539" s="211"/>
      <c r="V539" s="211"/>
      <c r="W539" s="211"/>
      <c r="X539" s="211"/>
      <c r="Y539" s="211"/>
      <c r="Z539" s="211"/>
      <c r="AA539" s="211"/>
      <c r="AB539" s="211"/>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BA539" s="213"/>
      <c r="BB539" s="288"/>
      <c r="BC539" s="213"/>
      <c r="BD539" s="213"/>
      <c r="BE539" s="213"/>
      <c r="BF539" s="213"/>
      <c r="BG539" s="213"/>
      <c r="BH539" s="213"/>
      <c r="BI539" s="213"/>
      <c r="BJ539" s="213"/>
      <c r="BK539" s="213"/>
      <c r="BL539" s="213"/>
      <c r="BM539" s="213"/>
      <c r="BN539" s="213"/>
      <c r="BO539" s="213"/>
      <c r="BP539" s="213"/>
      <c r="BQ539" s="213"/>
    </row>
    <row r="540" s="218" customFormat="true" ht="25.15" customHeight="true" x14ac:dyDescent="0.2">
      <c r="C540" s="2355" t="s">
        <v>219</v>
      </c>
      <c r="D540" s="2354"/>
      <c r="E540" s="496">
        <v>2.5583948835297386E-2</v>
      </c>
      <c r="F540" s="492"/>
      <c r="G540" s="492"/>
      <c r="H540" s="2354" t="s">
        <v>198</v>
      </c>
      <c r="I540" s="2354"/>
      <c r="J540" s="497">
        <v>-1.6808196121913897E-3</v>
      </c>
      <c r="K540" s="492"/>
      <c r="L540" s="492"/>
      <c r="M540" s="2354" t="s">
        <v>227</v>
      </c>
      <c r="N540" s="2354"/>
      <c r="O540" s="498">
        <v>-1.563731548945667E-3</v>
      </c>
      <c r="P540" s="492"/>
      <c r="Q540" s="492"/>
      <c r="R540" s="211"/>
      <c r="S540" s="211"/>
      <c r="T540" s="211"/>
      <c r="U540" s="211"/>
      <c r="V540" s="211"/>
      <c r="W540" s="211"/>
      <c r="X540" s="211"/>
      <c r="Y540" s="211"/>
      <c r="Z540" s="211"/>
      <c r="AA540" s="211"/>
      <c r="AB540" s="211"/>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BA540" s="213"/>
      <c r="BB540" s="288"/>
      <c r="BC540" s="213"/>
      <c r="BD540" s="213"/>
      <c r="BE540" s="213"/>
      <c r="BF540" s="213"/>
      <c r="BG540" s="213"/>
      <c r="BH540" s="213"/>
      <c r="BI540" s="213"/>
      <c r="BJ540" s="213"/>
      <c r="BK540" s="213"/>
      <c r="BL540" s="213"/>
      <c r="BM540" s="213"/>
      <c r="BN540" s="213"/>
      <c r="BO540" s="213"/>
      <c r="BP540" s="213"/>
      <c r="BQ540" s="213"/>
    </row>
    <row r="541" s="218" customFormat="true" ht="25.15" customHeight="true" x14ac:dyDescent="0.2">
      <c r="C541" s="2355" t="s">
        <v>193</v>
      </c>
      <c r="D541" s="2354"/>
      <c r="E541" s="496">
        <v>9.0505290028580349E-2</v>
      </c>
      <c r="F541" s="492"/>
      <c r="G541" s="492"/>
      <c r="H541" s="2354" t="s">
        <v>229</v>
      </c>
      <c r="I541" s="2354"/>
      <c r="J541" s="497">
        <v>-1.2895078896883424E-2</v>
      </c>
      <c r="K541" s="492"/>
      <c r="L541" s="492"/>
      <c r="M541" s="2354" t="s">
        <v>198</v>
      </c>
      <c r="N541" s="2354"/>
      <c r="O541" s="498">
        <v>-8.601217187527177E-2</v>
      </c>
      <c r="P541" s="492"/>
      <c r="Q541" s="492"/>
      <c r="R541" s="211"/>
      <c r="S541" s="211"/>
      <c r="T541" s="211"/>
      <c r="U541" s="211"/>
      <c r="V541" s="211"/>
      <c r="W541" s="211"/>
      <c r="X541" s="211"/>
      <c r="Y541" s="211"/>
      <c r="Z541" s="211"/>
      <c r="AA541" s="211"/>
      <c r="AB541" s="211"/>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BA541" s="213"/>
      <c r="BB541" s="288"/>
      <c r="BC541" s="213"/>
      <c r="BD541" s="213"/>
      <c r="BE541" s="213"/>
      <c r="BF541" s="213"/>
      <c r="BG541" s="213"/>
      <c r="BH541" s="213"/>
      <c r="BI541" s="213"/>
      <c r="BJ541" s="213"/>
      <c r="BK541" s="213"/>
      <c r="BL541" s="213"/>
      <c r="BM541" s="213"/>
      <c r="BN541" s="213"/>
      <c r="BO541" s="213"/>
      <c r="BP541" s="213"/>
      <c r="BQ541" s="213"/>
    </row>
    <row r="542" s="218" customFormat="true" ht="25.15" customHeight="true" x14ac:dyDescent="0.2">
      <c r="C542" s="2355" t="s">
        <v>234</v>
      </c>
      <c r="D542" s="2354"/>
      <c r="E542" s="496">
        <v>3.175279735970728E-3</v>
      </c>
      <c r="F542" s="492"/>
      <c r="G542" s="492"/>
      <c r="H542" s="2354" t="s">
        <v>214</v>
      </c>
      <c r="I542" s="2354"/>
      <c r="J542" s="497">
        <v>1.6631212020086446E-2</v>
      </c>
      <c r="K542" s="492"/>
      <c r="L542" s="492"/>
      <c r="M542" s="2354" t="s">
        <v>214</v>
      </c>
      <c r="N542" s="2354"/>
      <c r="O542" s="498">
        <v>-2.4015113351032322E-2</v>
      </c>
      <c r="P542" s="492"/>
      <c r="Q542" s="492"/>
      <c r="R542" s="211"/>
      <c r="S542" s="211"/>
      <c r="T542" s="211"/>
      <c r="U542" s="211"/>
      <c r="V542" s="211"/>
      <c r="W542" s="211"/>
      <c r="X542" s="211"/>
      <c r="Y542" s="211"/>
      <c r="Z542" s="211"/>
      <c r="AA542" s="211"/>
      <c r="AB542" s="211"/>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BA542" s="213"/>
      <c r="BB542" s="288"/>
      <c r="BC542" s="213"/>
      <c r="BD542" s="213"/>
      <c r="BE542" s="213"/>
      <c r="BF542" s="213"/>
      <c r="BG542" s="213"/>
      <c r="BH542" s="213"/>
      <c r="BI542" s="213"/>
      <c r="BJ542" s="213"/>
      <c r="BK542" s="213"/>
      <c r="BL542" s="213"/>
      <c r="BM542" s="213"/>
      <c r="BN542" s="213"/>
      <c r="BO542" s="213"/>
      <c r="BP542" s="213"/>
      <c r="BQ542" s="213"/>
    </row>
    <row r="543" s="218" customFormat="true" ht="25.15" customHeight="true" x14ac:dyDescent="0.2">
      <c r="C543" s="2355" t="s">
        <v>230</v>
      </c>
      <c r="D543" s="2354"/>
      <c r="E543" s="496">
        <v>5.1010409682484426E-3</v>
      </c>
      <c r="F543" s="492"/>
      <c r="G543" s="492"/>
      <c r="H543" s="2354" t="s">
        <v>200</v>
      </c>
      <c r="I543" s="2354"/>
      <c r="J543" s="497">
        <v>2.6824040633747215E-3</v>
      </c>
      <c r="K543" s="492"/>
      <c r="L543" s="492"/>
      <c r="M543" s="2354" t="s">
        <v>200</v>
      </c>
      <c r="N543" s="2354"/>
      <c r="O543" s="498">
        <v>-9.4514817466466693E-3</v>
      </c>
      <c r="P543" s="492"/>
      <c r="Q543" s="492"/>
      <c r="R543" s="211"/>
      <c r="S543" s="211"/>
      <c r="T543" s="211"/>
      <c r="U543" s="211"/>
      <c r="V543" s="211"/>
      <c r="W543" s="211"/>
      <c r="X543" s="211"/>
      <c r="Y543" s="211"/>
      <c r="Z543" s="211"/>
      <c r="AA543" s="211"/>
      <c r="AB543" s="211"/>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BA543" s="213"/>
      <c r="BB543" s="288"/>
      <c r="BC543" s="213"/>
      <c r="BD543" s="213"/>
      <c r="BE543" s="213"/>
      <c r="BF543" s="213"/>
      <c r="BG543" s="213"/>
      <c r="BH543" s="213"/>
      <c r="BI543" s="213"/>
      <c r="BJ543" s="213"/>
      <c r="BK543" s="213"/>
      <c r="BL543" s="213"/>
      <c r="BM543" s="213"/>
      <c r="BN543" s="213"/>
      <c r="BO543" s="213"/>
      <c r="BP543" s="213"/>
      <c r="BQ543" s="213"/>
    </row>
    <row r="544" s="218" customFormat="true" ht="25.15" customHeight="true" x14ac:dyDescent="0.2">
      <c r="C544" s="2355" t="s">
        <v>232</v>
      </c>
      <c r="D544" s="2354"/>
      <c r="E544" s="496">
        <v>4.5737915072400969E-3</v>
      </c>
      <c r="F544" s="492"/>
      <c r="G544" s="492"/>
      <c r="H544" s="2354" t="s">
        <v>218</v>
      </c>
      <c r="I544" s="2354"/>
      <c r="J544" s="497">
        <v>4.1178481004453468E-3</v>
      </c>
      <c r="K544" s="492"/>
      <c r="L544" s="492"/>
      <c r="M544" s="2354" t="s">
        <v>218</v>
      </c>
      <c r="N544" s="2354"/>
      <c r="O544" s="498">
        <v>-6.4688977654643056E-4</v>
      </c>
      <c r="P544" s="492"/>
      <c r="Q544" s="492"/>
      <c r="R544" s="211"/>
      <c r="S544" s="211"/>
      <c r="T544" s="211"/>
      <c r="U544" s="211"/>
      <c r="V544" s="211"/>
      <c r="W544" s="211"/>
      <c r="X544" s="211"/>
      <c r="Y544" s="211"/>
      <c r="Z544" s="211"/>
      <c r="AA544" s="211"/>
      <c r="AB544" s="211"/>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BA544" s="213"/>
      <c r="BB544" s="288"/>
      <c r="BC544" s="213"/>
      <c r="BD544" s="213"/>
      <c r="BE544" s="213"/>
      <c r="BF544" s="213"/>
      <c r="BG544" s="213"/>
      <c r="BH544" s="213"/>
      <c r="BI544" s="213"/>
      <c r="BJ544" s="213"/>
      <c r="BK544" s="213"/>
      <c r="BL544" s="213"/>
      <c r="BM544" s="213"/>
      <c r="BN544" s="213"/>
      <c r="BO544" s="213"/>
      <c r="BP544" s="213"/>
      <c r="BQ544" s="213"/>
    </row>
    <row r="545" s="218" customFormat="true" ht="25.15" customHeight="true" x14ac:dyDescent="0.2">
      <c r="C545" s="2355" t="s">
        <v>200</v>
      </c>
      <c r="D545" s="2354"/>
      <c r="E545" s="496">
        <v>6.4494457903697913E-2</v>
      </c>
      <c r="F545" s="492"/>
      <c r="G545" s="492"/>
      <c r="H545" s="2354" t="s">
        <v>223</v>
      </c>
      <c r="I545" s="2354"/>
      <c r="J545" s="497">
        <v>-3.4248596500605979E-3</v>
      </c>
      <c r="K545" s="492"/>
      <c r="L545" s="492"/>
      <c r="M545" s="2354" t="s">
        <v>223</v>
      </c>
      <c r="N545" s="2354"/>
      <c r="O545" s="498">
        <v>-3.8493718404151223E-3</v>
      </c>
      <c r="P545" s="492"/>
      <c r="Q545" s="492"/>
      <c r="R545" s="211"/>
      <c r="S545" s="211"/>
      <c r="T545" s="211"/>
      <c r="U545" s="211"/>
      <c r="V545" s="211"/>
      <c r="W545" s="211"/>
      <c r="X545" s="211"/>
      <c r="Y545" s="211"/>
      <c r="Z545" s="211"/>
      <c r="AA545" s="211"/>
      <c r="AB545" s="211"/>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BA545" s="213"/>
      <c r="BB545" s="288"/>
      <c r="BC545" s="213"/>
      <c r="BD545" s="213"/>
      <c r="BE545" s="213"/>
      <c r="BF545" s="213"/>
      <c r="BG545" s="213"/>
      <c r="BH545" s="213"/>
      <c r="BI545" s="213"/>
      <c r="BJ545" s="213"/>
      <c r="BK545" s="213"/>
      <c r="BL545" s="213"/>
      <c r="BM545" s="213"/>
      <c r="BN545" s="213"/>
      <c r="BO545" s="213"/>
      <c r="BP545" s="213"/>
      <c r="BQ545" s="213"/>
    </row>
    <row r="546" s="218" customFormat="true" ht="25.15" customHeight="true" x14ac:dyDescent="0.2">
      <c r="C546" s="2355" t="s">
        <v>218</v>
      </c>
      <c r="D546" s="2354"/>
      <c r="E546" s="496">
        <v>3.4034509873951659E-2</v>
      </c>
      <c r="F546" s="492"/>
      <c r="G546" s="492"/>
      <c r="H546" s="2354" t="s">
        <v>190</v>
      </c>
      <c r="I546" s="2354"/>
      <c r="J546" s="497">
        <v>0.11462759756420889</v>
      </c>
      <c r="K546" s="492"/>
      <c r="L546" s="492"/>
      <c r="M546" s="2354" t="s">
        <v>190</v>
      </c>
      <c r="N546" s="2354"/>
      <c r="O546" s="498">
        <v>1.8204472498021117E-2</v>
      </c>
      <c r="P546" s="492"/>
      <c r="Q546" s="492"/>
      <c r="R546" s="211"/>
      <c r="S546" s="211"/>
      <c r="T546" s="211"/>
      <c r="U546" s="211"/>
      <c r="V546" s="211"/>
      <c r="W546" s="211"/>
      <c r="X546" s="211"/>
      <c r="Y546" s="211"/>
      <c r="Z546" s="211"/>
      <c r="AA546" s="211"/>
      <c r="AB546" s="211"/>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BA546" s="213"/>
      <c r="BB546" s="288"/>
      <c r="BC546" s="213"/>
      <c r="BD546" s="213"/>
      <c r="BE546" s="213"/>
      <c r="BF546" s="213"/>
      <c r="BG546" s="213"/>
      <c r="BH546" s="213"/>
      <c r="BI546" s="213"/>
      <c r="BJ546" s="213"/>
      <c r="BK546" s="213"/>
      <c r="BL546" s="213"/>
      <c r="BM546" s="213"/>
      <c r="BN546" s="213"/>
      <c r="BO546" s="213"/>
      <c r="BP546" s="213"/>
      <c r="BQ546" s="213"/>
    </row>
    <row r="547" s="218" customFormat="true" ht="25.15" customHeight="true" x14ac:dyDescent="0.2">
      <c r="C547" s="2355" t="s">
        <v>223</v>
      </c>
      <c r="D547" s="2354"/>
      <c r="E547" s="496">
        <v>5.7097314984993174E-3</v>
      </c>
      <c r="F547" s="492"/>
      <c r="G547" s="492"/>
      <c r="H547" s="2354" t="s">
        <v>212</v>
      </c>
      <c r="I547" s="2354"/>
      <c r="J547" s="497">
        <v>5.823949490812369E-2</v>
      </c>
      <c r="K547" s="492"/>
      <c r="L547" s="492"/>
      <c r="M547" s="2354" t="s">
        <v>212</v>
      </c>
      <c r="N547" s="2354"/>
      <c r="O547" s="498">
        <v>6.0905080921749783E-3</v>
      </c>
      <c r="P547" s="492"/>
      <c r="Q547" s="492"/>
      <c r="R547" s="211"/>
      <c r="S547" s="211"/>
      <c r="T547" s="211"/>
      <c r="U547" s="211"/>
      <c r="V547" s="211"/>
      <c r="W547" s="211"/>
      <c r="X547" s="211"/>
      <c r="Y547" s="211"/>
      <c r="Z547" s="211"/>
      <c r="AA547" s="211"/>
      <c r="AB547" s="211"/>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BA547" s="213"/>
      <c r="BB547" s="288"/>
      <c r="BC547" s="213"/>
      <c r="BD547" s="213"/>
      <c r="BE547" s="213"/>
      <c r="BF547" s="213"/>
      <c r="BG547" s="213"/>
      <c r="BH547" s="213"/>
      <c r="BI547" s="213"/>
      <c r="BJ547" s="213"/>
      <c r="BK547" s="213"/>
      <c r="BL547" s="213"/>
      <c r="BM547" s="213"/>
      <c r="BN547" s="213"/>
      <c r="BO547" s="213"/>
      <c r="BP547" s="213"/>
      <c r="BQ547" s="213"/>
    </row>
    <row r="548" s="218" customFormat="true" ht="25.15" customHeight="true" x14ac:dyDescent="0.2">
      <c r="C548" s="2355" t="s">
        <v>215</v>
      </c>
      <c r="D548" s="2354"/>
      <c r="E548" s="496">
        <v>1.0065184591238239E-2</v>
      </c>
      <c r="F548" s="492"/>
      <c r="G548" s="492"/>
      <c r="H548" s="2354" t="s">
        <v>213</v>
      </c>
      <c r="I548" s="2354"/>
      <c r="J548" s="497">
        <v>5.7656107981686265E-2</v>
      </c>
      <c r="K548" s="492"/>
      <c r="L548" s="492"/>
      <c r="M548" s="2354" t="s">
        <v>213</v>
      </c>
      <c r="N548" s="2354"/>
      <c r="O548" s="498">
        <v>6.189782050271146E-4</v>
      </c>
      <c r="P548" s="492"/>
      <c r="Q548" s="492"/>
      <c r="R548" s="211"/>
      <c r="S548" s="211"/>
      <c r="T548" s="211"/>
      <c r="U548" s="211"/>
      <c r="V548" s="211"/>
      <c r="W548" s="211"/>
      <c r="X548" s="211"/>
      <c r="Y548" s="211"/>
      <c r="Z548" s="211"/>
      <c r="AA548" s="211"/>
      <c r="AB548" s="211"/>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BA548" s="213"/>
      <c r="BB548" s="288"/>
      <c r="BC548" s="213"/>
      <c r="BD548" s="213"/>
      <c r="BE548" s="213"/>
      <c r="BF548" s="213"/>
      <c r="BG548" s="213"/>
      <c r="BH548" s="213"/>
      <c r="BI548" s="213"/>
      <c r="BJ548" s="213"/>
      <c r="BK548" s="213"/>
      <c r="BL548" s="213"/>
      <c r="BM548" s="213"/>
      <c r="BN548" s="213"/>
      <c r="BO548" s="213"/>
      <c r="BP548" s="213"/>
      <c r="BQ548" s="213"/>
    </row>
    <row r="549" s="218" customFormat="true" ht="25.15" customHeight="true" x14ac:dyDescent="0.2">
      <c r="C549" s="2355" t="s">
        <v>216</v>
      </c>
      <c r="D549" s="2354"/>
      <c r="E549" s="496">
        <v>-1.5804377063867642E-2</v>
      </c>
      <c r="F549" s="492"/>
      <c r="G549" s="492"/>
      <c r="H549" s="2354" t="s">
        <v>202</v>
      </c>
      <c r="I549" s="2354"/>
      <c r="J549" s="497">
        <v>8.8600682895098676E-2</v>
      </c>
      <c r="K549" s="492"/>
      <c r="L549" s="492"/>
      <c r="M549" s="2354" t="s">
        <v>202</v>
      </c>
      <c r="N549" s="2354"/>
      <c r="O549" s="498">
        <v>2.4268316559542331E-2</v>
      </c>
      <c r="P549" s="492"/>
      <c r="Q549" s="492"/>
      <c r="R549" s="211"/>
      <c r="S549" s="211"/>
      <c r="T549" s="211"/>
      <c r="U549" s="211"/>
      <c r="V549" s="211"/>
      <c r="W549" s="211"/>
      <c r="X549" s="211"/>
      <c r="Y549" s="211"/>
      <c r="Z549" s="211"/>
      <c r="AA549" s="211"/>
      <c r="AB549" s="211"/>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BA549" s="213"/>
      <c r="BB549" s="288"/>
      <c r="BC549" s="213"/>
      <c r="BD549" s="213"/>
      <c r="BE549" s="213"/>
      <c r="BF549" s="213"/>
      <c r="BG549" s="213"/>
      <c r="BH549" s="213"/>
      <c r="BI549" s="213"/>
      <c r="BJ549" s="213"/>
      <c r="BK549" s="213"/>
      <c r="BL549" s="213"/>
      <c r="BM549" s="213"/>
      <c r="BN549" s="213"/>
      <c r="BO549" s="213"/>
      <c r="BP549" s="213"/>
      <c r="BQ549" s="213"/>
    </row>
    <row r="550" s="218" customFormat="true" ht="25.15" customHeight="true" x14ac:dyDescent="0.2">
      <c r="C550" s="2355" t="s">
        <v>221</v>
      </c>
      <c r="D550" s="2354"/>
      <c r="E550" s="496">
        <v>2.3608470009355585E-2</v>
      </c>
      <c r="F550" s="492"/>
      <c r="G550" s="492"/>
      <c r="H550" s="2354" t="s">
        <v>183</v>
      </c>
      <c r="I550" s="2354"/>
      <c r="J550" s="497">
        <v>0.12859411575635593</v>
      </c>
      <c r="K550" s="492"/>
      <c r="L550" s="492"/>
      <c r="M550" s="2354" t="s">
        <v>183</v>
      </c>
      <c r="N550" s="2354"/>
      <c r="O550" s="498">
        <v>1.0357053980002199E-2</v>
      </c>
      <c r="P550" s="492"/>
      <c r="Q550" s="492"/>
      <c r="R550" s="211"/>
      <c r="S550" s="211"/>
      <c r="T550" s="211"/>
      <c r="U550" s="211"/>
      <c r="V550" s="211"/>
      <c r="W550" s="211"/>
      <c r="X550" s="211"/>
      <c r="Y550" s="211"/>
      <c r="Z550" s="211"/>
      <c r="AA550" s="211"/>
      <c r="AB550" s="211"/>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BA550" s="213"/>
      <c r="BB550" s="288"/>
      <c r="BC550" s="213"/>
      <c r="BD550" s="213"/>
      <c r="BE550" s="213"/>
      <c r="BF550" s="213"/>
      <c r="BG550" s="213"/>
      <c r="BH550" s="213"/>
      <c r="BI550" s="213"/>
      <c r="BJ550" s="213"/>
      <c r="BK550" s="213"/>
      <c r="BL550" s="213"/>
      <c r="BM550" s="213"/>
      <c r="BN550" s="213"/>
      <c r="BO550" s="213"/>
      <c r="BP550" s="213"/>
      <c r="BQ550" s="213"/>
    </row>
    <row r="551" s="218" customFormat="true" ht="25.15" customHeight="true" x14ac:dyDescent="0.2">
      <c r="C551" s="2355" t="s">
        <v>192</v>
      </c>
      <c r="D551" s="2354"/>
      <c r="E551" s="496">
        <v>9.6870873728526638E-2</v>
      </c>
      <c r="F551" s="492"/>
      <c r="G551" s="492"/>
      <c r="H551" s="2354" t="s">
        <v>194</v>
      </c>
      <c r="I551" s="2354"/>
      <c r="J551" s="497">
        <v>5.7506505539190782E-2</v>
      </c>
      <c r="K551" s="492"/>
      <c r="L551" s="492"/>
      <c r="M551" s="2354" t="s">
        <v>194</v>
      </c>
      <c r="N551" s="2354"/>
      <c r="O551" s="498">
        <v>0.12043500562858002</v>
      </c>
      <c r="P551" s="492"/>
      <c r="Q551" s="492"/>
      <c r="R551" s="211"/>
      <c r="S551" s="211"/>
      <c r="T551" s="211"/>
      <c r="U551" s="211"/>
      <c r="V551" s="211"/>
      <c r="W551" s="211"/>
      <c r="X551" s="211"/>
      <c r="Y551" s="211"/>
      <c r="Z551" s="211"/>
      <c r="AA551" s="211"/>
      <c r="AB551" s="211"/>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BA551" s="213"/>
      <c r="BB551" s="288"/>
      <c r="BC551" s="213"/>
      <c r="BD551" s="213"/>
      <c r="BE551" s="213"/>
      <c r="BF551" s="213"/>
      <c r="BG551" s="213"/>
      <c r="BH551" s="213"/>
      <c r="BI551" s="213"/>
      <c r="BJ551" s="213"/>
      <c r="BK551" s="213"/>
      <c r="BL551" s="213"/>
      <c r="BM551" s="213"/>
      <c r="BN551" s="213"/>
      <c r="BO551" s="213"/>
      <c r="BP551" s="213"/>
      <c r="BQ551" s="213"/>
    </row>
    <row r="552" s="218" customFormat="true" ht="25.15" customHeight="true" x14ac:dyDescent="0.2">
      <c r="C552" s="2355" t="s">
        <v>222</v>
      </c>
      <c r="D552" s="2354"/>
      <c r="E552" s="496">
        <v>-2.1949452521318219E-2</v>
      </c>
      <c r="F552" s="492"/>
      <c r="G552" s="492"/>
      <c r="H552" s="2354" t="s">
        <v>199</v>
      </c>
      <c r="I552" s="2354"/>
      <c r="J552" s="497">
        <v>8.9083847333065666E-2</v>
      </c>
      <c r="K552" s="492"/>
      <c r="L552" s="492"/>
      <c r="M552" s="2354" t="s">
        <v>199</v>
      </c>
      <c r="N552" s="2354"/>
      <c r="O552" s="498">
        <v>6.5685564393444126E-2</v>
      </c>
      <c r="P552" s="492"/>
      <c r="Q552" s="492"/>
      <c r="R552" s="211"/>
      <c r="S552" s="211"/>
      <c r="T552" s="211"/>
      <c r="U552" s="211"/>
      <c r="V552" s="211"/>
      <c r="W552" s="211"/>
      <c r="X552" s="211"/>
      <c r="Y552" s="211"/>
      <c r="Z552" s="211"/>
      <c r="AA552" s="211"/>
      <c r="AB552" s="211"/>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BA552" s="213"/>
      <c r="BB552" s="288"/>
      <c r="BC552" s="213"/>
      <c r="BD552" s="213"/>
      <c r="BE552" s="213"/>
      <c r="BF552" s="213"/>
      <c r="BG552" s="213"/>
      <c r="BH552" s="213"/>
      <c r="BI552" s="213"/>
      <c r="BJ552" s="213"/>
      <c r="BK552" s="213"/>
      <c r="BL552" s="213"/>
      <c r="BM552" s="213"/>
      <c r="BN552" s="213"/>
      <c r="BO552" s="213"/>
      <c r="BP552" s="213"/>
      <c r="BQ552" s="213"/>
    </row>
    <row r="553" s="218" customFormat="true" ht="25.15" customHeight="true" x14ac:dyDescent="0.2">
      <c r="C553" s="2355" t="s">
        <v>224</v>
      </c>
      <c r="D553" s="2354"/>
      <c r="E553" s="496">
        <v>-1.9835626056338925E-2</v>
      </c>
      <c r="F553" s="492"/>
      <c r="G553" s="492"/>
      <c r="H553" s="2354" t="s">
        <v>206</v>
      </c>
      <c r="I553" s="2354"/>
      <c r="J553" s="497">
        <v>5.7418604947044136E-2</v>
      </c>
      <c r="K553" s="492"/>
      <c r="L553" s="492"/>
      <c r="M553" s="2354" t="s">
        <v>206</v>
      </c>
      <c r="N553" s="2354"/>
      <c r="O553" s="498">
        <v>4.9750355646332803E-2</v>
      </c>
      <c r="P553" s="492"/>
      <c r="Q553" s="492"/>
      <c r="R553" s="211"/>
      <c r="S553" s="211"/>
      <c r="T553" s="211"/>
      <c r="U553" s="211"/>
      <c r="V553" s="211"/>
      <c r="W553" s="211"/>
      <c r="X553" s="211"/>
      <c r="Y553" s="211"/>
      <c r="Z553" s="211"/>
      <c r="AA553" s="211"/>
      <c r="AB553" s="211"/>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BA553" s="213"/>
      <c r="BB553" s="288"/>
      <c r="BC553" s="213"/>
      <c r="BD553" s="213"/>
      <c r="BE553" s="213"/>
      <c r="BF553" s="213"/>
      <c r="BG553" s="213"/>
      <c r="BH553" s="213"/>
      <c r="BI553" s="213"/>
      <c r="BJ553" s="213"/>
      <c r="BK553" s="213"/>
      <c r="BL553" s="213"/>
      <c r="BM553" s="213"/>
      <c r="BN553" s="213"/>
      <c r="BO553" s="213"/>
      <c r="BP553" s="213"/>
      <c r="BQ553" s="213"/>
    </row>
    <row r="554" s="218" customFormat="true" ht="25.15" customHeight="true" x14ac:dyDescent="0.2">
      <c r="C554" s="2355" t="s">
        <v>227</v>
      </c>
      <c r="D554" s="2354"/>
      <c r="E554" s="496">
        <v>-1.0246950737637865E-2</v>
      </c>
      <c r="F554" s="492"/>
      <c r="G554" s="492"/>
      <c r="H554" s="2354" t="s">
        <v>197</v>
      </c>
      <c r="I554" s="2354"/>
      <c r="J554" s="497">
        <v>2.087217329914531E-2</v>
      </c>
      <c r="K554" s="492"/>
      <c r="L554" s="492"/>
      <c r="M554" s="2354" t="s">
        <v>197</v>
      </c>
      <c r="N554" s="2354"/>
      <c r="O554" s="498">
        <v>0.1084418623463583</v>
      </c>
      <c r="P554" s="492"/>
      <c r="Q554" s="492"/>
      <c r="R554" s="211"/>
      <c r="S554" s="211"/>
      <c r="T554" s="211"/>
      <c r="U554" s="211"/>
      <c r="V554" s="211"/>
      <c r="W554" s="211"/>
      <c r="X554" s="211"/>
      <c r="Y554" s="211"/>
      <c r="Z554" s="211"/>
      <c r="AA554" s="211"/>
      <c r="AB554" s="211"/>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BA554" s="213"/>
      <c r="BB554" s="288"/>
      <c r="BC554" s="213"/>
      <c r="BD554" s="213"/>
      <c r="BE554" s="213"/>
      <c r="BF554" s="213"/>
      <c r="BG554" s="213"/>
      <c r="BH554" s="213"/>
      <c r="BI554" s="213"/>
      <c r="BJ554" s="213"/>
      <c r="BK554" s="213"/>
      <c r="BL554" s="213"/>
      <c r="BM554" s="213"/>
      <c r="BN554" s="213"/>
      <c r="BO554" s="213"/>
      <c r="BP554" s="213"/>
      <c r="BQ554" s="213"/>
    </row>
    <row r="555" s="218" customFormat="true" ht="25.15" customHeight="true" x14ac:dyDescent="0.2">
      <c r="C555" s="2355" t="s">
        <v>233</v>
      </c>
      <c r="D555" s="2354"/>
      <c r="E555" s="496">
        <v>-1.5172572049594669E-3</v>
      </c>
      <c r="F555" s="492"/>
      <c r="G555" s="492"/>
      <c r="H555" s="2354" t="s">
        <v>189</v>
      </c>
      <c r="I555" s="2354"/>
      <c r="J555" s="497">
        <v>2.8319851300250241E-2</v>
      </c>
      <c r="K555" s="492"/>
      <c r="L555" s="492"/>
      <c r="M555" s="2354" t="s">
        <v>189</v>
      </c>
      <c r="N555" s="2354"/>
      <c r="O555" s="498">
        <v>0.18142948363145478</v>
      </c>
      <c r="P555" s="492"/>
      <c r="Q555" s="492"/>
      <c r="R555" s="211"/>
      <c r="S555" s="211"/>
      <c r="T555" s="211"/>
      <c r="U555" s="211"/>
      <c r="V555" s="211"/>
      <c r="W555" s="211"/>
      <c r="X555" s="211"/>
      <c r="Y555" s="211"/>
      <c r="Z555" s="211"/>
      <c r="AA555" s="211"/>
      <c r="AB555" s="211"/>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BA555" s="213"/>
      <c r="BB555" s="288"/>
      <c r="BC555" s="213"/>
      <c r="BD555" s="213"/>
      <c r="BE555" s="213"/>
      <c r="BF555" s="213"/>
      <c r="BG555" s="213"/>
      <c r="BH555" s="213"/>
      <c r="BI555" s="213"/>
      <c r="BJ555" s="213"/>
      <c r="BK555" s="213"/>
      <c r="BL555" s="213"/>
      <c r="BM555" s="213"/>
      <c r="BN555" s="213"/>
      <c r="BO555" s="213"/>
      <c r="BP555" s="213"/>
      <c r="BQ555" s="213"/>
    </row>
    <row r="556" s="218" customFormat="true" ht="25.15" customHeight="true" x14ac:dyDescent="0.2">
      <c r="C556" s="2355" t="s">
        <v>198</v>
      </c>
      <c r="D556" s="2354"/>
      <c r="E556" s="496">
        <v>-1.4048992240629429E-2</v>
      </c>
      <c r="F556" s="492"/>
      <c r="G556" s="492"/>
      <c r="H556" s="2354" t="s">
        <v>184</v>
      </c>
      <c r="I556" s="2354"/>
      <c r="J556" s="497">
        <v>0.118040196660258</v>
      </c>
      <c r="K556" s="492"/>
      <c r="L556" s="492"/>
      <c r="M556" s="2354" t="s">
        <v>184</v>
      </c>
      <c r="N556" s="2354"/>
      <c r="O556" s="498">
        <v>0.19288068574046952</v>
      </c>
      <c r="P556" s="492"/>
      <c r="Q556" s="492"/>
      <c r="R556" s="211"/>
      <c r="S556" s="211"/>
      <c r="T556" s="211"/>
      <c r="U556" s="211"/>
      <c r="V556" s="211"/>
      <c r="W556" s="211"/>
      <c r="X556" s="211"/>
      <c r="Y556" s="211"/>
      <c r="Z556" s="211"/>
      <c r="AA556" s="211"/>
      <c r="AB556" s="211"/>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BA556" s="213"/>
      <c r="BB556" s="288"/>
      <c r="BC556" s="213"/>
      <c r="BD556" s="213"/>
      <c r="BE556" s="213"/>
      <c r="BF556" s="213"/>
      <c r="BG556" s="213"/>
      <c r="BH556" s="213"/>
      <c r="BI556" s="213"/>
      <c r="BJ556" s="213"/>
      <c r="BK556" s="213"/>
      <c r="BL556" s="213"/>
      <c r="BM556" s="213"/>
      <c r="BN556" s="213"/>
      <c r="BO556" s="213"/>
      <c r="BP556" s="213"/>
      <c r="BQ556" s="213"/>
    </row>
    <row r="557" s="218" customFormat="true" ht="25.15" customHeight="true" x14ac:dyDescent="0.2">
      <c r="C557" s="2355" t="s">
        <v>229</v>
      </c>
      <c r="D557" s="2354"/>
      <c r="E557" s="496">
        <v>-5.5019340028532298E-3</v>
      </c>
      <c r="F557" s="492"/>
      <c r="G557" s="492"/>
      <c r="H557" s="2354" t="s">
        <v>188</v>
      </c>
      <c r="I557" s="2354"/>
      <c r="J557" s="497">
        <v>8.4103612369592462E-2</v>
      </c>
      <c r="K557" s="492"/>
      <c r="L557" s="492"/>
      <c r="M557" s="2354" t="s">
        <v>188</v>
      </c>
      <c r="N557" s="2354"/>
      <c r="O557" s="498">
        <v>0.18488650811371785</v>
      </c>
      <c r="P557" s="492"/>
      <c r="Q557" s="492"/>
      <c r="R557" s="211"/>
      <c r="S557" s="211"/>
      <c r="T557" s="211"/>
      <c r="U557" s="211"/>
      <c r="V557" s="211"/>
      <c r="W557" s="211"/>
      <c r="X557" s="211"/>
      <c r="Y557" s="211"/>
      <c r="Z557" s="211"/>
      <c r="AA557" s="211"/>
      <c r="AB557" s="211"/>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BA557" s="213"/>
      <c r="BB557" s="288"/>
      <c r="BC557" s="213"/>
      <c r="BD557" s="213"/>
      <c r="BE557" s="213"/>
      <c r="BF557" s="213"/>
      <c r="BG557" s="213"/>
      <c r="BH557" s="213"/>
      <c r="BI557" s="213"/>
      <c r="BJ557" s="213"/>
      <c r="BK557" s="213"/>
      <c r="BL557" s="213"/>
      <c r="BM557" s="213"/>
      <c r="BN557" s="213"/>
      <c r="BO557" s="213"/>
      <c r="BP557" s="213"/>
      <c r="BQ557" s="213"/>
    </row>
    <row r="558" s="218" customFormat="true" ht="25.15" customHeight="true" x14ac:dyDescent="0.2">
      <c r="C558" s="2355" t="s">
        <v>214</v>
      </c>
      <c r="D558" s="2354"/>
      <c r="E558" s="496">
        <v>8.6176783302962055E-3</v>
      </c>
      <c r="F558" s="492"/>
      <c r="G558" s="492"/>
      <c r="H558" s="2354" t="s">
        <v>187</v>
      </c>
      <c r="I558" s="2354"/>
      <c r="J558" s="497">
        <v>0.11134404237461573</v>
      </c>
      <c r="K558" s="492"/>
      <c r="L558" s="492"/>
      <c r="M558" s="2354" t="s">
        <v>187</v>
      </c>
      <c r="N558" s="2354"/>
      <c r="O558" s="498">
        <v>0.12050578702762214</v>
      </c>
      <c r="P558" s="492"/>
      <c r="Q558" s="492"/>
      <c r="R558" s="211"/>
      <c r="S558" s="211"/>
      <c r="T558" s="211"/>
      <c r="U558" s="211"/>
      <c r="V558" s="211"/>
      <c r="W558" s="211"/>
      <c r="X558" s="211"/>
      <c r="Y558" s="211"/>
      <c r="Z558" s="211"/>
      <c r="AA558" s="211"/>
      <c r="AB558" s="211"/>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BA558" s="213"/>
      <c r="BB558" s="288"/>
      <c r="BC558" s="213"/>
      <c r="BD558" s="213"/>
      <c r="BE558" s="213"/>
      <c r="BF558" s="213"/>
      <c r="BG558" s="213"/>
      <c r="BH558" s="213"/>
      <c r="BI558" s="213"/>
      <c r="BJ558" s="213"/>
      <c r="BK558" s="213"/>
      <c r="BL558" s="213"/>
      <c r="BM558" s="213"/>
      <c r="BN558" s="213"/>
      <c r="BO558" s="213"/>
      <c r="BP558" s="213"/>
      <c r="BQ558" s="213"/>
    </row>
    <row r="559" s="218" customFormat="true" ht="25.15" customHeight="true" x14ac:dyDescent="0.2">
      <c r="C559" s="2355" t="s">
        <v>239</v>
      </c>
      <c r="D559" s="2354"/>
      <c r="E559" s="496">
        <v>-1.0864651927770354E-4</v>
      </c>
      <c r="F559" s="492"/>
      <c r="G559" s="492"/>
      <c r="H559" s="2354" t="s">
        <v>185</v>
      </c>
      <c r="I559" s="2354"/>
      <c r="J559" s="497">
        <v>0.11880794803702628</v>
      </c>
      <c r="K559" s="492"/>
      <c r="L559" s="492"/>
      <c r="M559" s="2354" t="s">
        <v>185</v>
      </c>
      <c r="N559" s="2354"/>
      <c r="O559" s="498">
        <v>0.18747733697466917</v>
      </c>
      <c r="P559" s="492"/>
      <c r="Q559" s="492"/>
      <c r="R559" s="211"/>
      <c r="S559" s="211"/>
      <c r="T559" s="211"/>
      <c r="U559" s="211"/>
      <c r="V559" s="211"/>
      <c r="W559" s="211"/>
      <c r="X559" s="211"/>
      <c r="Y559" s="211"/>
      <c r="Z559" s="211"/>
      <c r="AA559" s="211"/>
      <c r="AB559" s="211"/>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BA559" s="213"/>
      <c r="BB559" s="288"/>
      <c r="BC559" s="213"/>
      <c r="BD559" s="213"/>
      <c r="BE559" s="213"/>
      <c r="BF559" s="213"/>
      <c r="BG559" s="213"/>
      <c r="BH559" s="213"/>
      <c r="BI559" s="213"/>
      <c r="BJ559" s="213"/>
      <c r="BK559" s="213"/>
      <c r="BL559" s="213"/>
      <c r="BM559" s="213"/>
      <c r="BN559" s="213"/>
      <c r="BO559" s="213"/>
      <c r="BP559" s="213"/>
      <c r="BQ559" s="213"/>
    </row>
    <row r="560" s="218" customFormat="true" ht="25.15" customHeight="true" x14ac:dyDescent="0.2">
      <c r="C560" s="2355" t="s">
        <v>235</v>
      </c>
      <c r="D560" s="2354"/>
      <c r="E560" s="496">
        <v>1.9800908362709842E-3</v>
      </c>
      <c r="F560" s="492"/>
      <c r="G560" s="492"/>
      <c r="H560" s="2354" t="s">
        <v>191</v>
      </c>
      <c r="I560" s="2354"/>
      <c r="J560" s="497">
        <v>3.8726056542108929E-2</v>
      </c>
      <c r="K560" s="492"/>
      <c r="L560" s="492"/>
      <c r="M560" s="2354" t="s">
        <v>191</v>
      </c>
      <c r="N560" s="2354"/>
      <c r="O560" s="498">
        <v>0.14781352913099774</v>
      </c>
      <c r="P560" s="492"/>
      <c r="Q560" s="492"/>
      <c r="R560" s="211"/>
      <c r="S560" s="211"/>
      <c r="T560" s="211"/>
      <c r="U560" s="211"/>
      <c r="V560" s="211"/>
      <c r="W560" s="211"/>
      <c r="X560" s="211"/>
      <c r="Y560" s="211"/>
      <c r="Z560" s="211"/>
      <c r="AA560" s="211"/>
      <c r="AB560" s="211"/>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BA560" s="213"/>
      <c r="BB560" s="288"/>
      <c r="BC560" s="213"/>
      <c r="BD560" s="213"/>
      <c r="BE560" s="213"/>
      <c r="BF560" s="213"/>
      <c r="BG560" s="213"/>
      <c r="BH560" s="213"/>
      <c r="BI560" s="213"/>
      <c r="BJ560" s="213"/>
      <c r="BK560" s="213"/>
      <c r="BL560" s="213"/>
      <c r="BM560" s="213"/>
      <c r="BN560" s="213"/>
      <c r="BO560" s="213"/>
      <c r="BP560" s="213"/>
      <c r="BQ560" s="213"/>
    </row>
    <row r="561" s="218" customFormat="true" ht="25.15" customHeight="true" x14ac:dyDescent="0.2">
      <c r="C561" s="2355" t="s">
        <v>236</v>
      </c>
      <c r="D561" s="2354"/>
      <c r="E561" s="496">
        <v>-1.1343234682136972E-3</v>
      </c>
      <c r="F561" s="492"/>
      <c r="G561" s="492"/>
      <c r="H561" s="2354" t="s">
        <v>203</v>
      </c>
      <c r="I561" s="2354"/>
      <c r="J561" s="497">
        <v>-5.9142029565167524E-3</v>
      </c>
      <c r="K561" s="492"/>
      <c r="L561" s="492"/>
      <c r="M561" s="2354" t="s">
        <v>203</v>
      </c>
      <c r="N561" s="2354"/>
      <c r="O561" s="498">
        <v>5.1154163289644075E-2</v>
      </c>
      <c r="P561" s="492"/>
      <c r="Q561" s="492"/>
      <c r="R561" s="211"/>
      <c r="S561" s="211"/>
      <c r="T561" s="211"/>
      <c r="U561" s="211"/>
      <c r="V561" s="211"/>
      <c r="W561" s="211"/>
      <c r="X561" s="211"/>
      <c r="Y561" s="211"/>
      <c r="Z561" s="211"/>
      <c r="AA561" s="211"/>
      <c r="AB561" s="211"/>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BA561" s="213"/>
      <c r="BB561" s="288"/>
      <c r="BC561" s="213"/>
      <c r="BD561" s="213"/>
      <c r="BE561" s="213"/>
      <c r="BF561" s="213"/>
      <c r="BG561" s="213"/>
      <c r="BH561" s="213"/>
      <c r="BI561" s="213"/>
      <c r="BJ561" s="213"/>
      <c r="BK561" s="213"/>
      <c r="BL561" s="213"/>
      <c r="BM561" s="213"/>
      <c r="BN561" s="213"/>
      <c r="BO561" s="213"/>
      <c r="BP561" s="213"/>
      <c r="BQ561" s="213"/>
    </row>
    <row r="562" s="218" customFormat="true" ht="25.15" customHeight="true" x14ac:dyDescent="0.2">
      <c r="C562" s="2355" t="s">
        <v>200</v>
      </c>
      <c r="D562" s="2354"/>
      <c r="E562" s="496">
        <v>-9.4178292542527828E-3</v>
      </c>
      <c r="F562" s="492"/>
      <c r="G562" s="492"/>
      <c r="H562" s="2354" t="s">
        <v>204</v>
      </c>
      <c r="I562" s="2354"/>
      <c r="J562" s="497">
        <v>6.6723551174470638E-2</v>
      </c>
      <c r="K562" s="492"/>
      <c r="L562" s="492"/>
      <c r="M562" s="2354" t="s">
        <v>204</v>
      </c>
      <c r="N562" s="2354"/>
      <c r="O562" s="498">
        <v>5.0335763578466919E-2</v>
      </c>
      <c r="P562" s="492"/>
      <c r="Q562" s="492"/>
      <c r="R562" s="211"/>
      <c r="S562" s="211"/>
      <c r="T562" s="211"/>
      <c r="U562" s="211"/>
      <c r="V562" s="211"/>
      <c r="W562" s="211"/>
      <c r="X562" s="211"/>
      <c r="Y562" s="211"/>
      <c r="Z562" s="211"/>
      <c r="AA562" s="211"/>
      <c r="AB562" s="211"/>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BA562" s="213"/>
      <c r="BB562" s="288"/>
      <c r="BC562" s="213"/>
      <c r="BD562" s="213"/>
      <c r="BE562" s="213"/>
      <c r="BF562" s="213"/>
      <c r="BG562" s="213"/>
      <c r="BH562" s="213"/>
      <c r="BI562" s="213"/>
      <c r="BJ562" s="213"/>
      <c r="BK562" s="213"/>
      <c r="BL562" s="213"/>
      <c r="BM562" s="213"/>
      <c r="BN562" s="213"/>
      <c r="BO562" s="213"/>
      <c r="BP562" s="213"/>
      <c r="BQ562" s="213"/>
    </row>
    <row r="563" s="218" customFormat="true" ht="25.15" customHeight="true" x14ac:dyDescent="0.2">
      <c r="C563" s="2355" t="s">
        <v>218</v>
      </c>
      <c r="D563" s="2354"/>
      <c r="E563" s="496">
        <v>-9.7572893283461959E-4</v>
      </c>
      <c r="F563" s="492"/>
      <c r="G563" s="492"/>
      <c r="H563" s="2354" t="s">
        <v>207</v>
      </c>
      <c r="I563" s="2354"/>
      <c r="J563" s="497">
        <v>6.5875451722747183E-2</v>
      </c>
      <c r="K563" s="492"/>
      <c r="L563" s="492"/>
      <c r="M563" s="2354" t="s">
        <v>207</v>
      </c>
      <c r="N563" s="2354"/>
      <c r="O563" s="498">
        <v>4.8952645587360573E-2</v>
      </c>
      <c r="P563" s="492"/>
      <c r="Q563" s="492"/>
      <c r="R563" s="211"/>
      <c r="S563" s="211"/>
      <c r="T563" s="211"/>
      <c r="U563" s="211"/>
      <c r="V563" s="211"/>
      <c r="W563" s="211"/>
      <c r="X563" s="211"/>
      <c r="Y563" s="211"/>
      <c r="Z563" s="211"/>
      <c r="AA563" s="211"/>
      <c r="AB563" s="211"/>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BA563" s="213"/>
      <c r="BB563" s="288"/>
      <c r="BC563" s="213"/>
      <c r="BD563" s="213"/>
      <c r="BE563" s="213"/>
      <c r="BF563" s="213"/>
      <c r="BG563" s="213"/>
      <c r="BH563" s="213"/>
      <c r="BI563" s="213"/>
      <c r="BJ563" s="213"/>
      <c r="BK563" s="213"/>
      <c r="BL563" s="213"/>
      <c r="BM563" s="213"/>
      <c r="BN563" s="213"/>
      <c r="BO563" s="213"/>
      <c r="BP563" s="213"/>
      <c r="BQ563" s="213"/>
    </row>
    <row r="564" s="218" customFormat="true" ht="25.15" customHeight="true" x14ac:dyDescent="0.2">
      <c r="C564" s="2355" t="s">
        <v>223</v>
      </c>
      <c r="D564" s="2354"/>
      <c r="E564" s="496">
        <v>-1.3102574415676516E-3</v>
      </c>
      <c r="F564" s="492"/>
      <c r="G564" s="492"/>
      <c r="H564" s="2354" t="s">
        <v>217</v>
      </c>
      <c r="I564" s="2354"/>
      <c r="J564" s="497">
        <v>-1.2176240206381347E-2</v>
      </c>
      <c r="K564" s="492"/>
      <c r="L564" s="492"/>
      <c r="M564" s="2354" t="s">
        <v>217</v>
      </c>
      <c r="N564" s="2354"/>
      <c r="O564" s="498">
        <v>2.1076042047542862E-2</v>
      </c>
      <c r="P564" s="492"/>
      <c r="Q564" s="492"/>
      <c r="R564" s="211"/>
      <c r="S564" s="211"/>
      <c r="T564" s="211"/>
      <c r="U564" s="211"/>
      <c r="V564" s="211"/>
      <c r="W564" s="211"/>
      <c r="X564" s="211"/>
      <c r="Y564" s="211"/>
      <c r="Z564" s="211"/>
      <c r="AA564" s="211"/>
      <c r="AB564" s="211"/>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BA564" s="213"/>
      <c r="BB564" s="288"/>
      <c r="BC564" s="213"/>
      <c r="BD564" s="213"/>
      <c r="BE564" s="213"/>
      <c r="BF564" s="213"/>
      <c r="BG564" s="213"/>
      <c r="BH564" s="213"/>
      <c r="BI564" s="213"/>
      <c r="BJ564" s="213"/>
      <c r="BK564" s="213"/>
      <c r="BL564" s="213"/>
      <c r="BM564" s="213"/>
      <c r="BN564" s="213"/>
      <c r="BO564" s="213"/>
      <c r="BP564" s="213"/>
      <c r="BQ564" s="213"/>
    </row>
    <row r="565" s="218" customFormat="true" ht="25.15" customHeight="true" x14ac:dyDescent="0.2">
      <c r="C565" s="2355" t="s">
        <v>211</v>
      </c>
      <c r="D565" s="2354"/>
      <c r="E565" s="496">
        <v>6.2779188788484999E-2</v>
      </c>
      <c r="F565" s="492"/>
      <c r="G565" s="492"/>
      <c r="H565" s="2354" t="s">
        <v>209</v>
      </c>
      <c r="I565" s="2354"/>
      <c r="J565" s="499">
        <v>4.714377603606267E-3</v>
      </c>
      <c r="K565" s="492"/>
      <c r="L565" s="492"/>
      <c r="M565" s="2354" t="s">
        <v>209</v>
      </c>
      <c r="N565" s="2354"/>
      <c r="O565" s="500">
        <v>3.8911796104763911E-2</v>
      </c>
      <c r="P565" s="492"/>
      <c r="Q565" s="492"/>
      <c r="R565" s="211"/>
      <c r="S565" s="211"/>
      <c r="T565" s="211"/>
      <c r="U565" s="211"/>
      <c r="V565" s="211"/>
      <c r="W565" s="211"/>
      <c r="X565" s="211"/>
      <c r="Y565" s="211"/>
      <c r="Z565" s="211"/>
      <c r="AA565" s="211"/>
      <c r="AB565" s="211"/>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BA565" s="213"/>
      <c r="BB565" s="288"/>
      <c r="BC565" s="213"/>
      <c r="BD565" s="213"/>
      <c r="BE565" s="213"/>
      <c r="BF565" s="213"/>
      <c r="BG565" s="213"/>
      <c r="BH565" s="213"/>
      <c r="BI565" s="213"/>
      <c r="BJ565" s="213"/>
      <c r="BK565" s="213"/>
      <c r="BL565" s="213"/>
      <c r="BM565" s="213"/>
      <c r="BN565" s="213"/>
      <c r="BO565" s="213"/>
      <c r="BP565" s="213"/>
      <c r="BQ565" s="213"/>
    </row>
    <row r="566" s="218" customFormat="true" ht="25.15" customHeight="true" x14ac:dyDescent="0.2">
      <c r="C566" s="2355" t="s">
        <v>205</v>
      </c>
      <c r="D566" s="2354"/>
      <c r="E566" s="496">
        <v>7.4968135693667878E-2</v>
      </c>
      <c r="F566" s="492"/>
      <c r="G566" s="492"/>
      <c r="H566" s="2354"/>
      <c r="I566" s="2354"/>
      <c r="J566" s="492"/>
      <c r="K566" s="492"/>
      <c r="L566" s="492"/>
      <c r="M566" s="2354"/>
      <c r="N566" s="2354"/>
      <c r="O566" s="492"/>
      <c r="P566" s="492"/>
      <c r="Q566" s="492"/>
      <c r="R566" s="211"/>
      <c r="S566" s="211"/>
      <c r="T566" s="211"/>
      <c r="U566" s="211"/>
      <c r="V566" s="211"/>
      <c r="W566" s="211"/>
      <c r="X566" s="211"/>
      <c r="Y566" s="211"/>
      <c r="Z566" s="211"/>
      <c r="AA566" s="211"/>
      <c r="AB566" s="211"/>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BA566" s="213"/>
      <c r="BB566" s="288"/>
      <c r="BC566" s="213"/>
      <c r="BD566" s="213"/>
      <c r="BE566" s="213"/>
      <c r="BF566" s="213"/>
      <c r="BG566" s="213"/>
      <c r="BH566" s="213"/>
      <c r="BI566" s="213"/>
      <c r="BJ566" s="213"/>
      <c r="BK566" s="213"/>
      <c r="BL566" s="213"/>
      <c r="BM566" s="213"/>
      <c r="BN566" s="213"/>
      <c r="BO566" s="213"/>
      <c r="BP566" s="213"/>
      <c r="BQ566" s="213"/>
    </row>
    <row r="567" s="218" customFormat="true" ht="25.15" customHeight="true" x14ac:dyDescent="0.2">
      <c r="C567" s="2355" t="s">
        <v>202</v>
      </c>
      <c r="D567" s="2354"/>
      <c r="E567" s="496">
        <v>7.9304287318532965E-2</v>
      </c>
      <c r="F567" s="492"/>
      <c r="G567" s="492"/>
      <c r="H567" s="2354"/>
      <c r="I567" s="2354"/>
      <c r="J567" s="492"/>
      <c r="K567" s="492"/>
      <c r="L567" s="492"/>
      <c r="M567" s="2354"/>
      <c r="N567" s="2354"/>
      <c r="O567" s="492"/>
      <c r="P567" s="492"/>
      <c r="Q567" s="492"/>
      <c r="R567" s="211"/>
      <c r="S567" s="211"/>
      <c r="T567" s="211"/>
      <c r="U567" s="211"/>
      <c r="V567" s="211"/>
      <c r="W567" s="211"/>
      <c r="X567" s="211"/>
      <c r="Y567" s="211"/>
      <c r="Z567" s="211"/>
      <c r="AA567" s="211"/>
      <c r="AB567" s="211"/>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BA567" s="213"/>
      <c r="BB567" s="288"/>
      <c r="BC567" s="213"/>
      <c r="BD567" s="213"/>
      <c r="BE567" s="213"/>
      <c r="BF567" s="213"/>
      <c r="BG567" s="213"/>
      <c r="BH567" s="213"/>
      <c r="BI567" s="213"/>
      <c r="BJ567" s="213"/>
      <c r="BK567" s="213"/>
      <c r="BL567" s="213"/>
      <c r="BM567" s="213"/>
      <c r="BN567" s="213"/>
      <c r="BO567" s="213"/>
      <c r="BP567" s="213"/>
      <c r="BQ567" s="213"/>
    </row>
    <row r="568" s="218" customFormat="true" ht="25.15" customHeight="true" x14ac:dyDescent="0.2">
      <c r="C568" s="2355" t="s">
        <v>183</v>
      </c>
      <c r="D568" s="2354"/>
      <c r="E568" s="496">
        <v>0.12469104337367641</v>
      </c>
      <c r="F568" s="492"/>
      <c r="G568" s="492"/>
      <c r="H568" s="2354" t="s">
        <v>245</v>
      </c>
      <c r="I568" s="2354"/>
      <c r="J568" s="2354"/>
      <c r="K568" s="492"/>
      <c r="L568" s="492"/>
      <c r="M568" s="2354" t="s">
        <v>245</v>
      </c>
      <c r="N568" s="2354"/>
      <c r="O568" s="2354"/>
      <c r="P568" s="492"/>
      <c r="Q568" s="492"/>
      <c r="R568" s="211"/>
      <c r="S568" s="211"/>
      <c r="T568" s="211"/>
      <c r="U568" s="211"/>
      <c r="V568" s="211"/>
      <c r="W568" s="211"/>
      <c r="X568" s="211"/>
      <c r="Y568" s="211"/>
      <c r="Z568" s="211"/>
      <c r="AA568" s="211"/>
      <c r="AB568" s="211"/>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BA568" s="213"/>
      <c r="BB568" s="288"/>
      <c r="BC568" s="213"/>
      <c r="BD568" s="213"/>
      <c r="BE568" s="213"/>
      <c r="BF568" s="213"/>
      <c r="BG568" s="213"/>
      <c r="BH568" s="213"/>
      <c r="BI568" s="213"/>
      <c r="BJ568" s="213"/>
      <c r="BK568" s="213"/>
      <c r="BL568" s="213"/>
      <c r="BM568" s="213"/>
      <c r="BN568" s="213"/>
      <c r="BO568" s="213"/>
      <c r="BP568" s="213"/>
      <c r="BQ568" s="213"/>
    </row>
    <row r="569" s="218" customFormat="true" ht="25.15" customHeight="true" x14ac:dyDescent="0.2">
      <c r="C569" s="2355" t="s">
        <v>194</v>
      </c>
      <c r="D569" s="2354"/>
      <c r="E569" s="496">
        <v>6.0003373645544748E-2</v>
      </c>
      <c r="F569" s="492"/>
      <c r="G569" s="492"/>
      <c r="H569" s="2354" t="s">
        <v>181</v>
      </c>
      <c r="I569" s="2354"/>
      <c r="J569" s="514" t="s">
        <v>182</v>
      </c>
      <c r="K569" s="492"/>
      <c r="L569" s="492"/>
      <c r="M569" s="2354" t="s">
        <v>181</v>
      </c>
      <c r="N569" s="2354"/>
      <c r="O569" s="515" t="s">
        <v>182</v>
      </c>
      <c r="P569" s="492"/>
      <c r="Q569" s="492"/>
      <c r="R569" s="211"/>
      <c r="S569" s="211"/>
      <c r="T569" s="211"/>
      <c r="U569" s="211"/>
      <c r="V569" s="211"/>
      <c r="W569" s="211"/>
      <c r="X569" s="211"/>
      <c r="Y569" s="211"/>
      <c r="Z569" s="211"/>
      <c r="AA569" s="211"/>
      <c r="AB569" s="211"/>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BA569" s="213"/>
      <c r="BB569" s="288"/>
      <c r="BC569" s="213"/>
      <c r="BD569" s="213"/>
      <c r="BE569" s="213"/>
      <c r="BF569" s="213"/>
      <c r="BG569" s="213"/>
      <c r="BH569" s="213"/>
      <c r="BI569" s="213"/>
      <c r="BJ569" s="213"/>
      <c r="BK569" s="213"/>
      <c r="BL569" s="213"/>
      <c r="BM569" s="213"/>
      <c r="BN569" s="213"/>
      <c r="BO569" s="213"/>
      <c r="BP569" s="213"/>
      <c r="BQ569" s="213"/>
    </row>
    <row r="570" s="218" customFormat="true" ht="25.15" customHeight="true" x14ac:dyDescent="0.2">
      <c r="C570" s="2355" t="s">
        <v>199</v>
      </c>
      <c r="D570" s="2354"/>
      <c r="E570" s="496">
        <v>8.4130744942683772E-2</v>
      </c>
      <c r="F570" s="492"/>
      <c r="G570" s="492"/>
      <c r="H570" s="2354" t="s">
        <v>182</v>
      </c>
      <c r="I570" s="2354"/>
      <c r="J570" s="516">
        <v>1</v>
      </c>
      <c r="K570" s="492"/>
      <c r="L570" s="492"/>
      <c r="M570" s="2354" t="s">
        <v>182</v>
      </c>
      <c r="N570" s="2354"/>
      <c r="O570" s="517">
        <v>1</v>
      </c>
      <c r="P570" s="492"/>
      <c r="Q570" s="492"/>
      <c r="R570" s="211"/>
      <c r="S570" s="211"/>
      <c r="T570" s="211"/>
      <c r="U570" s="211"/>
      <c r="V570" s="211"/>
      <c r="W570" s="211"/>
      <c r="X570" s="211"/>
      <c r="Y570" s="211"/>
      <c r="Z570" s="211"/>
      <c r="AA570" s="211"/>
      <c r="AB570" s="211"/>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BA570" s="213"/>
      <c r="BB570" s="288"/>
      <c r="BC570" s="213"/>
      <c r="BD570" s="213"/>
      <c r="BE570" s="213"/>
      <c r="BF570" s="213"/>
      <c r="BG570" s="213"/>
      <c r="BH570" s="213"/>
      <c r="BI570" s="213"/>
      <c r="BJ570" s="213"/>
      <c r="BK570" s="213"/>
      <c r="BL570" s="213"/>
      <c r="BM570" s="213"/>
      <c r="BN570" s="213"/>
      <c r="BO570" s="213"/>
      <c r="BP570" s="213"/>
      <c r="BQ570" s="213"/>
    </row>
    <row r="571" s="218" customFormat="true" ht="25.15" customHeight="true" x14ac:dyDescent="0.2">
      <c r="C571" s="2355" t="s">
        <v>206</v>
      </c>
      <c r="D571" s="2354"/>
      <c r="E571" s="496">
        <v>4.508515256856957E-2</v>
      </c>
      <c r="F571" s="492"/>
      <c r="G571" s="492"/>
      <c r="H571" s="2354"/>
      <c r="I571" s="2354"/>
      <c r="J571" s="492"/>
      <c r="K571" s="492"/>
      <c r="L571" s="492"/>
      <c r="M571" s="2354"/>
      <c r="N571" s="2354"/>
      <c r="O571" s="492"/>
      <c r="P571" s="492"/>
      <c r="Q571" s="492"/>
      <c r="R571" s="211"/>
      <c r="S571" s="211"/>
      <c r="T571" s="211"/>
      <c r="U571" s="211"/>
      <c r="V571" s="211"/>
      <c r="W571" s="211"/>
      <c r="X571" s="211"/>
      <c r="Y571" s="211"/>
      <c r="Z571" s="211"/>
      <c r="AA571" s="211"/>
      <c r="AB571" s="211"/>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BA571" s="213"/>
      <c r="BB571" s="288"/>
      <c r="BC571" s="213"/>
      <c r="BD571" s="213"/>
      <c r="BE571" s="213"/>
      <c r="BF571" s="213"/>
      <c r="BG571" s="213"/>
      <c r="BH571" s="213"/>
      <c r="BI571" s="213"/>
      <c r="BJ571" s="213"/>
      <c r="BK571" s="213"/>
      <c r="BL571" s="213"/>
      <c r="BM571" s="213"/>
      <c r="BN571" s="213"/>
      <c r="BO571" s="213"/>
      <c r="BP571" s="213"/>
      <c r="BQ571" s="213"/>
    </row>
    <row r="572" s="218" customFormat="true" ht="25.15" customHeight="true" x14ac:dyDescent="0.2">
      <c r="C572" s="2355" t="s">
        <v>197</v>
      </c>
      <c r="D572" s="2354"/>
      <c r="E572" s="496">
        <v>2.3453473930035659E-2</v>
      </c>
      <c r="F572" s="492"/>
      <c r="G572" s="492"/>
      <c r="H572" s="2354"/>
      <c r="I572" s="2354"/>
      <c r="J572" s="492"/>
      <c r="K572" s="492"/>
      <c r="L572" s="492"/>
      <c r="M572" s="2354"/>
      <c r="N572" s="2354"/>
      <c r="O572" s="492"/>
      <c r="P572" s="492"/>
      <c r="Q572" s="492"/>
      <c r="R572" s="211"/>
      <c r="S572" s="211"/>
      <c r="T572" s="211"/>
      <c r="U572" s="211"/>
      <c r="V572" s="211"/>
      <c r="W572" s="211"/>
      <c r="X572" s="211"/>
      <c r="Y572" s="211"/>
      <c r="Z572" s="211"/>
      <c r="AA572" s="211"/>
      <c r="AB572" s="211"/>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BA572" s="213"/>
      <c r="BB572" s="288"/>
      <c r="BC572" s="213"/>
      <c r="BD572" s="213"/>
      <c r="BE572" s="213"/>
      <c r="BF572" s="213"/>
      <c r="BG572" s="213"/>
      <c r="BH572" s="213"/>
      <c r="BI572" s="213"/>
      <c r="BJ572" s="213"/>
      <c r="BK572" s="213"/>
      <c r="BL572" s="213"/>
      <c r="BM572" s="213"/>
      <c r="BN572" s="213"/>
      <c r="BO572" s="213"/>
      <c r="BP572" s="213"/>
      <c r="BQ572" s="213"/>
    </row>
    <row r="573" s="218" customFormat="true" ht="25.15" customHeight="true" x14ac:dyDescent="0.2">
      <c r="C573" s="2355" t="s">
        <v>189</v>
      </c>
      <c r="D573" s="2354"/>
      <c r="E573" s="496">
        <v>4.1255927185490808E-2</v>
      </c>
      <c r="F573" s="492"/>
      <c r="G573" s="492"/>
      <c r="H573" s="2354"/>
      <c r="I573" s="2354"/>
      <c r="J573" s="492"/>
      <c r="K573" s="492"/>
      <c r="L573" s="492"/>
      <c r="M573" s="2354"/>
      <c r="N573" s="2354"/>
      <c r="O573" s="492"/>
      <c r="P573" s="492"/>
      <c r="Q573" s="492"/>
      <c r="R573" s="211"/>
      <c r="S573" s="211"/>
      <c r="T573" s="211"/>
      <c r="U573" s="211"/>
      <c r="V573" s="211"/>
      <c r="W573" s="211"/>
      <c r="X573" s="211"/>
      <c r="Y573" s="211"/>
      <c r="Z573" s="211"/>
      <c r="AA573" s="211"/>
      <c r="AB573" s="211"/>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BA573" s="213"/>
      <c r="BB573" s="288"/>
      <c r="BC573" s="213"/>
      <c r="BD573" s="213"/>
      <c r="BE573" s="213"/>
      <c r="BF573" s="213"/>
      <c r="BG573" s="213"/>
      <c r="BH573" s="213"/>
      <c r="BI573" s="213"/>
      <c r="BJ573" s="213"/>
      <c r="BK573" s="213"/>
      <c r="BL573" s="213"/>
      <c r="BM573" s="213"/>
      <c r="BN573" s="213"/>
      <c r="BO573" s="213"/>
      <c r="BP573" s="213"/>
      <c r="BQ573" s="213"/>
    </row>
    <row r="574" s="218" customFormat="true" ht="25.15" customHeight="true" x14ac:dyDescent="0.2">
      <c r="C574" s="2355" t="s">
        <v>184</v>
      </c>
      <c r="D574" s="2354"/>
      <c r="E574" s="496">
        <v>0.10927509993502554</v>
      </c>
      <c r="F574" s="492"/>
      <c r="G574" s="492"/>
      <c r="H574" s="2354"/>
      <c r="I574" s="2354"/>
      <c r="J574" s="492"/>
      <c r="K574" s="492"/>
      <c r="L574" s="492"/>
      <c r="M574" s="2354"/>
      <c r="N574" s="2354"/>
      <c r="O574" s="492"/>
      <c r="P574" s="492"/>
      <c r="Q574" s="492"/>
      <c r="R574" s="211"/>
      <c r="S574" s="211"/>
      <c r="T574" s="211"/>
      <c r="U574" s="211"/>
      <c r="V574" s="211"/>
      <c r="W574" s="211"/>
      <c r="X574" s="211"/>
      <c r="Y574" s="211"/>
      <c r="Z574" s="211"/>
      <c r="AA574" s="211"/>
      <c r="AB574" s="211"/>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BA574" s="213"/>
      <c r="BB574" s="288"/>
      <c r="BC574" s="213"/>
      <c r="BD574" s="213"/>
      <c r="BE574" s="213"/>
      <c r="BF574" s="213"/>
      <c r="BG574" s="213"/>
      <c r="BH574" s="213"/>
      <c r="BI574" s="213"/>
      <c r="BJ574" s="213"/>
      <c r="BK574" s="213"/>
      <c r="BL574" s="213"/>
      <c r="BM574" s="213"/>
      <c r="BN574" s="213"/>
      <c r="BO574" s="213"/>
      <c r="BP574" s="213"/>
      <c r="BQ574" s="213"/>
    </row>
    <row r="575" s="218" customFormat="true" ht="25.15" customHeight="true" x14ac:dyDescent="0.2">
      <c r="C575" s="2355" t="s">
        <v>188</v>
      </c>
      <c r="D575" s="2354"/>
      <c r="E575" s="496">
        <v>8.4925293136186297E-2</v>
      </c>
      <c r="F575" s="492"/>
      <c r="G575" s="492"/>
      <c r="H575" s="2354"/>
      <c r="I575" s="2354"/>
      <c r="J575" s="492"/>
      <c r="K575" s="492"/>
      <c r="L575" s="492"/>
      <c r="M575" s="2354"/>
      <c r="N575" s="2354"/>
      <c r="O575" s="492"/>
      <c r="P575" s="492"/>
      <c r="Q575" s="492"/>
      <c r="R575" s="211"/>
      <c r="S575" s="211"/>
      <c r="T575" s="211"/>
      <c r="U575" s="211"/>
      <c r="V575" s="211"/>
      <c r="W575" s="211"/>
      <c r="X575" s="211"/>
      <c r="Y575" s="211"/>
      <c r="Z575" s="211"/>
      <c r="AA575" s="211"/>
      <c r="AB575" s="211"/>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BA575" s="213"/>
      <c r="BB575" s="288"/>
      <c r="BC575" s="213"/>
      <c r="BD575" s="213"/>
      <c r="BE575" s="213"/>
      <c r="BF575" s="213"/>
      <c r="BG575" s="213"/>
      <c r="BH575" s="213"/>
      <c r="BI575" s="213"/>
      <c r="BJ575" s="213"/>
      <c r="BK575" s="213"/>
      <c r="BL575" s="213"/>
      <c r="BM575" s="213"/>
      <c r="BN575" s="213"/>
      <c r="BO575" s="213"/>
      <c r="BP575" s="213"/>
      <c r="BQ575" s="213"/>
    </row>
    <row r="576" s="218" customFormat="true" ht="25.15" customHeight="true" x14ac:dyDescent="0.2">
      <c r="C576" s="2355" t="s">
        <v>187</v>
      </c>
      <c r="D576" s="2354"/>
      <c r="E576" s="496">
        <v>0.11521946810437381</v>
      </c>
      <c r="F576" s="492"/>
      <c r="G576" s="492"/>
      <c r="H576" s="2354"/>
      <c r="I576" s="2354"/>
      <c r="J576" s="492"/>
      <c r="K576" s="492"/>
      <c r="L576" s="492"/>
      <c r="M576" s="2354"/>
      <c r="N576" s="2354"/>
      <c r="O576" s="492"/>
      <c r="P576" s="492"/>
      <c r="Q576" s="492"/>
      <c r="R576" s="211"/>
      <c r="S576" s="211"/>
      <c r="T576" s="211"/>
      <c r="U576" s="211"/>
      <c r="V576" s="211"/>
      <c r="W576" s="211"/>
      <c r="X576" s="211"/>
      <c r="Y576" s="211"/>
      <c r="Z576" s="211"/>
      <c r="AA576" s="211"/>
      <c r="AB576" s="211"/>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BA576" s="213"/>
      <c r="BB576" s="288"/>
      <c r="BC576" s="213"/>
      <c r="BD576" s="213"/>
      <c r="BE576" s="213"/>
      <c r="BF576" s="213"/>
      <c r="BG576" s="213"/>
      <c r="BH576" s="213"/>
      <c r="BI576" s="213"/>
      <c r="BJ576" s="213"/>
      <c r="BK576" s="213"/>
      <c r="BL576" s="213"/>
      <c r="BM576" s="213"/>
      <c r="BN576" s="213"/>
      <c r="BO576" s="213"/>
      <c r="BP576" s="213"/>
      <c r="BQ576" s="213"/>
    </row>
    <row r="577" s="218" customFormat="true" ht="25.15" customHeight="true" x14ac:dyDescent="0.2">
      <c r="C577" s="2355" t="s">
        <v>185</v>
      </c>
      <c r="D577" s="2354"/>
      <c r="E577" s="496">
        <v>0.11936780229719014</v>
      </c>
      <c r="F577" s="492"/>
      <c r="G577" s="492"/>
      <c r="H577" s="2354"/>
      <c r="I577" s="2354"/>
      <c r="J577" s="492"/>
      <c r="K577" s="492"/>
      <c r="L577" s="492"/>
      <c r="M577" s="2354"/>
      <c r="N577" s="2354"/>
      <c r="O577" s="492"/>
      <c r="P577" s="492"/>
      <c r="Q577" s="492"/>
      <c r="R577" s="211"/>
      <c r="S577" s="211"/>
      <c r="T577" s="211"/>
      <c r="U577" s="211"/>
      <c r="V577" s="211"/>
      <c r="W577" s="211"/>
      <c r="X577" s="211"/>
      <c r="Y577" s="211"/>
      <c r="Z577" s="211"/>
      <c r="AA577" s="211"/>
      <c r="AB577" s="211"/>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BA577" s="213"/>
      <c r="BB577" s="288"/>
      <c r="BC577" s="213"/>
      <c r="BD577" s="213"/>
      <c r="BE577" s="213"/>
      <c r="BF577" s="213"/>
      <c r="BG577" s="213"/>
      <c r="BH577" s="213"/>
      <c r="BI577" s="213"/>
      <c r="BJ577" s="213"/>
      <c r="BK577" s="213"/>
      <c r="BL577" s="213"/>
      <c r="BM577" s="213"/>
      <c r="BN577" s="213"/>
      <c r="BO577" s="213"/>
      <c r="BP577" s="213"/>
      <c r="BQ577" s="213"/>
    </row>
    <row r="578" s="218" customFormat="true" ht="25.15" customHeight="true" x14ac:dyDescent="0.2">
      <c r="C578" s="2355" t="s">
        <v>191</v>
      </c>
      <c r="D578" s="2354"/>
      <c r="E578" s="496">
        <v>4.6831718389517538E-2</v>
      </c>
      <c r="F578" s="492"/>
      <c r="G578" s="492"/>
      <c r="H578" s="2354"/>
      <c r="I578" s="2354"/>
      <c r="J578" s="492"/>
      <c r="K578" s="492"/>
      <c r="L578" s="492"/>
      <c r="M578" s="2354"/>
      <c r="N578" s="2354"/>
      <c r="O578" s="492"/>
      <c r="P578" s="492"/>
      <c r="Q578" s="492"/>
      <c r="R578" s="211"/>
      <c r="S578" s="211"/>
      <c r="T578" s="211"/>
      <c r="U578" s="211"/>
      <c r="V578" s="211"/>
      <c r="W578" s="211"/>
      <c r="X578" s="211"/>
      <c r="Y578" s="211"/>
      <c r="Z578" s="211"/>
      <c r="AA578" s="211"/>
      <c r="AB578" s="211"/>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BA578" s="213"/>
      <c r="BB578" s="288"/>
      <c r="BC578" s="213"/>
      <c r="BD578" s="213"/>
      <c r="BE578" s="213"/>
      <c r="BF578" s="213"/>
      <c r="BG578" s="213"/>
      <c r="BH578" s="213"/>
      <c r="BI578" s="213"/>
      <c r="BJ578" s="213"/>
      <c r="BK578" s="213"/>
      <c r="BL578" s="213"/>
      <c r="BM578" s="213"/>
      <c r="BN578" s="213"/>
      <c r="BO578" s="213"/>
      <c r="BP578" s="213"/>
      <c r="BQ578" s="213"/>
    </row>
    <row r="579" s="218" customFormat="true" ht="25.15" customHeight="true" x14ac:dyDescent="0.2">
      <c r="C579" s="2355" t="s">
        <v>203</v>
      </c>
      <c r="D579" s="2354"/>
      <c r="E579" s="496">
        <v>-3.9139503219860162E-3</v>
      </c>
      <c r="F579" s="492"/>
      <c r="G579" s="492"/>
      <c r="H579" s="2354"/>
      <c r="I579" s="2354"/>
      <c r="J579" s="492"/>
      <c r="K579" s="492"/>
      <c r="L579" s="492"/>
      <c r="M579" s="2354"/>
      <c r="N579" s="2354"/>
      <c r="O579" s="492"/>
      <c r="P579" s="492"/>
      <c r="Q579" s="492"/>
      <c r="R579" s="211"/>
      <c r="S579" s="211"/>
      <c r="T579" s="211"/>
      <c r="U579" s="211"/>
      <c r="V579" s="211"/>
      <c r="W579" s="211"/>
      <c r="X579" s="211"/>
      <c r="Y579" s="211"/>
      <c r="Z579" s="211"/>
      <c r="AA579" s="211"/>
      <c r="AB579" s="211"/>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BA579" s="213"/>
      <c r="BB579" s="288"/>
      <c r="BC579" s="213"/>
      <c r="BD579" s="213"/>
      <c r="BE579" s="213"/>
      <c r="BF579" s="213"/>
      <c r="BG579" s="213"/>
      <c r="BH579" s="213"/>
      <c r="BI579" s="213"/>
      <c r="BJ579" s="213"/>
      <c r="BK579" s="213"/>
      <c r="BL579" s="213"/>
      <c r="BM579" s="213"/>
      <c r="BN579" s="213"/>
      <c r="BO579" s="213"/>
      <c r="BP579" s="213"/>
      <c r="BQ579" s="213"/>
    </row>
    <row r="580" s="218" customFormat="true" ht="25.15" customHeight="true" x14ac:dyDescent="0.2">
      <c r="C580" s="2355" t="s">
        <v>204</v>
      </c>
      <c r="D580" s="2354"/>
      <c r="E580" s="496">
        <v>7.0270143556581816E-2</v>
      </c>
      <c r="F580" s="492"/>
      <c r="G580" s="492"/>
      <c r="H580" s="2354"/>
      <c r="I580" s="2354"/>
      <c r="J580" s="492"/>
      <c r="K580" s="492"/>
      <c r="L580" s="492"/>
      <c r="M580" s="2354"/>
      <c r="N580" s="2354"/>
      <c r="O580" s="492"/>
      <c r="P580" s="492"/>
      <c r="Q580" s="492"/>
      <c r="R580" s="211"/>
      <c r="S580" s="211"/>
      <c r="T580" s="211"/>
      <c r="U580" s="211"/>
      <c r="V580" s="211"/>
      <c r="W580" s="211"/>
      <c r="X580" s="211"/>
      <c r="Y580" s="211"/>
      <c r="Z580" s="211"/>
      <c r="AA580" s="211"/>
      <c r="AB580" s="211"/>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BA580" s="213"/>
      <c r="BB580" s="288"/>
      <c r="BC580" s="213"/>
      <c r="BD580" s="213"/>
      <c r="BE580" s="213"/>
      <c r="BF580" s="213"/>
      <c r="BG580" s="213"/>
      <c r="BH580" s="213"/>
      <c r="BI580" s="213"/>
      <c r="BJ580" s="213"/>
      <c r="BK580" s="213"/>
      <c r="BL580" s="213"/>
      <c r="BM580" s="213"/>
      <c r="BN580" s="213"/>
      <c r="BO580" s="213"/>
      <c r="BP580" s="213"/>
      <c r="BQ580" s="213"/>
    </row>
    <row r="581" s="218" customFormat="true" ht="25.15" customHeight="true" x14ac:dyDescent="0.2">
      <c r="C581" s="2355" t="s">
        <v>207</v>
      </c>
      <c r="D581" s="2354"/>
      <c r="E581" s="496">
        <v>6.2094952161426194E-2</v>
      </c>
      <c r="F581" s="492"/>
      <c r="G581" s="492"/>
      <c r="H581" s="2354"/>
      <c r="I581" s="2354"/>
      <c r="J581" s="492"/>
      <c r="K581" s="492"/>
      <c r="L581" s="492"/>
      <c r="M581" s="2354"/>
      <c r="N581" s="2354"/>
      <c r="O581" s="492"/>
      <c r="P581" s="492"/>
      <c r="Q581" s="492"/>
      <c r="R581" s="211"/>
      <c r="S581" s="211"/>
      <c r="T581" s="211"/>
      <c r="U581" s="211"/>
      <c r="V581" s="211"/>
      <c r="W581" s="211"/>
      <c r="X581" s="211"/>
      <c r="Y581" s="211"/>
      <c r="Z581" s="211"/>
      <c r="AA581" s="211"/>
      <c r="AB581" s="211"/>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BA581" s="213"/>
      <c r="BB581" s="288"/>
      <c r="BC581" s="213"/>
      <c r="BD581" s="213"/>
      <c r="BE581" s="213"/>
      <c r="BF581" s="213"/>
      <c r="BG581" s="213"/>
      <c r="BH581" s="213"/>
      <c r="BI581" s="213"/>
      <c r="BJ581" s="213"/>
      <c r="BK581" s="213"/>
      <c r="BL581" s="213"/>
      <c r="BM581" s="213"/>
      <c r="BN581" s="213"/>
      <c r="BO581" s="213"/>
      <c r="BP581" s="213"/>
      <c r="BQ581" s="213"/>
    </row>
    <row r="582" s="218" customFormat="true" ht="25.15" customHeight="true" x14ac:dyDescent="0.2">
      <c r="C582" s="2355" t="s">
        <v>217</v>
      </c>
      <c r="D582" s="2354"/>
      <c r="E582" s="496">
        <v>-3.9382709116361707E-2</v>
      </c>
      <c r="F582" s="492"/>
      <c r="G582" s="492"/>
      <c r="H582" s="2354"/>
      <c r="I582" s="2354"/>
      <c r="J582" s="492"/>
      <c r="K582" s="492"/>
      <c r="L582" s="492"/>
      <c r="M582" s="2354"/>
      <c r="N582" s="2354"/>
      <c r="O582" s="492"/>
      <c r="P582" s="492"/>
      <c r="Q582" s="492"/>
      <c r="R582" s="211"/>
      <c r="S582" s="211"/>
      <c r="T582" s="211"/>
      <c r="U582" s="211"/>
      <c r="V582" s="211"/>
      <c r="W582" s="211"/>
      <c r="X582" s="211"/>
      <c r="Y582" s="211"/>
      <c r="Z582" s="211"/>
      <c r="AA582" s="211"/>
      <c r="AB582" s="211"/>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BA582" s="213"/>
      <c r="BB582" s="288"/>
      <c r="BC582" s="213"/>
      <c r="BD582" s="213"/>
      <c r="BE582" s="213"/>
      <c r="BF582" s="213"/>
      <c r="BG582" s="213"/>
      <c r="BH582" s="213"/>
      <c r="BI582" s="213"/>
      <c r="BJ582" s="213"/>
      <c r="BK582" s="213"/>
      <c r="BL582" s="213"/>
      <c r="BM582" s="213"/>
      <c r="BN582" s="213"/>
      <c r="BO582" s="213"/>
      <c r="BP582" s="213"/>
      <c r="BQ582" s="213"/>
    </row>
    <row r="583" s="218" customFormat="true" ht="25.15" customHeight="true" x14ac:dyDescent="0.2">
      <c r="C583" s="2355" t="s">
        <v>209</v>
      </c>
      <c r="D583" s="2354"/>
      <c r="E583" s="501">
        <v>-9.3156209767234332E-3</v>
      </c>
      <c r="F583" s="492"/>
      <c r="G583" s="492"/>
      <c r="H583" s="2354"/>
      <c r="I583" s="2354"/>
      <c r="J583" s="492"/>
      <c r="K583" s="492"/>
      <c r="L583" s="492"/>
      <c r="M583" s="2354"/>
      <c r="N583" s="2354"/>
      <c r="O583" s="492"/>
      <c r="P583" s="492"/>
      <c r="Q583" s="492"/>
      <c r="R583" s="211"/>
      <c r="S583" s="211"/>
      <c r="T583" s="211"/>
      <c r="U583" s="211"/>
      <c r="V583" s="211"/>
      <c r="W583" s="211"/>
      <c r="X583" s="211"/>
      <c r="Y583" s="211"/>
      <c r="Z583" s="211"/>
      <c r="AA583" s="211"/>
      <c r="AB583" s="211"/>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BA583" s="213"/>
      <c r="BB583" s="288"/>
      <c r="BC583" s="213"/>
      <c r="BD583" s="213"/>
      <c r="BE583" s="213"/>
      <c r="BF583" s="213"/>
      <c r="BG583" s="213"/>
      <c r="BH583" s="213"/>
      <c r="BI583" s="213"/>
      <c r="BJ583" s="213"/>
      <c r="BK583" s="213"/>
      <c r="BL583" s="213"/>
      <c r="BM583" s="213"/>
      <c r="BN583" s="213"/>
      <c r="BO583" s="213"/>
      <c r="BP583" s="213"/>
      <c r="BQ583" s="213"/>
    </row>
    <row r="584" s="218" customFormat="true" ht="25.15" customHeight="true" x14ac:dyDescent="0.2">
      <c r="C584" s="2355"/>
      <c r="D584" s="2354"/>
      <c r="E584" s="492"/>
      <c r="F584" s="492"/>
      <c r="G584" s="492"/>
      <c r="H584" s="2354"/>
      <c r="I584" s="2354"/>
      <c r="J584" s="492"/>
      <c r="K584" s="492"/>
      <c r="L584" s="492"/>
      <c r="M584" s="2354"/>
      <c r="N584" s="2354"/>
      <c r="O584" s="492"/>
      <c r="P584" s="492"/>
      <c r="Q584" s="492"/>
      <c r="R584" s="211"/>
      <c r="S584" s="211"/>
      <c r="T584" s="211"/>
      <c r="U584" s="211"/>
      <c r="V584" s="211"/>
      <c r="W584" s="211"/>
      <c r="X584" s="211"/>
      <c r="Y584" s="211"/>
      <c r="Z584" s="211"/>
      <c r="AA584" s="211"/>
      <c r="AB584" s="211"/>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BA584" s="213"/>
      <c r="BB584" s="288"/>
      <c r="BC584" s="213"/>
      <c r="BD584" s="213"/>
      <c r="BE584" s="213"/>
      <c r="BF584" s="213"/>
      <c r="BG584" s="213"/>
      <c r="BH584" s="213"/>
      <c r="BI584" s="213"/>
      <c r="BJ584" s="213"/>
      <c r="BK584" s="213"/>
      <c r="BL584" s="213"/>
      <c r="BM584" s="213"/>
      <c r="BN584" s="213"/>
      <c r="BO584" s="213"/>
      <c r="BP584" s="213"/>
      <c r="BQ584" s="213"/>
    </row>
    <row r="585" s="218" customFormat="true" ht="25.15" customHeight="true" x14ac:dyDescent="0.2">
      <c r="C585" s="2355"/>
      <c r="D585" s="2354"/>
      <c r="E585" s="492"/>
      <c r="F585" s="492"/>
      <c r="G585" s="492"/>
      <c r="H585" s="2354"/>
      <c r="I585" s="2354"/>
      <c r="J585" s="492"/>
      <c r="K585" s="492"/>
      <c r="L585" s="492"/>
      <c r="M585" s="2354"/>
      <c r="N585" s="2354"/>
      <c r="O585" s="492"/>
      <c r="P585" s="492"/>
      <c r="Q585" s="492"/>
      <c r="R585" s="211"/>
      <c r="S585" s="211"/>
      <c r="T585" s="211"/>
      <c r="U585" s="211"/>
      <c r="V585" s="211"/>
      <c r="W585" s="211"/>
      <c r="X585" s="211"/>
      <c r="Y585" s="211"/>
      <c r="Z585" s="211"/>
      <c r="AA585" s="211"/>
      <c r="AB585" s="211"/>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BA585" s="213"/>
      <c r="BB585" s="288"/>
      <c r="BC585" s="213"/>
      <c r="BD585" s="213"/>
      <c r="BE585" s="213"/>
      <c r="BF585" s="213"/>
      <c r="BG585" s="213"/>
      <c r="BH585" s="213"/>
      <c r="BI585" s="213"/>
      <c r="BJ585" s="213"/>
      <c r="BK585" s="213"/>
      <c r="BL585" s="213"/>
      <c r="BM585" s="213"/>
      <c r="BN585" s="213"/>
      <c r="BO585" s="213"/>
      <c r="BP585" s="213"/>
      <c r="BQ585" s="213"/>
    </row>
    <row r="586" s="218" customFormat="true" ht="25.15" customHeight="true" x14ac:dyDescent="0.2">
      <c r="C586" s="2355" t="s">
        <v>245</v>
      </c>
      <c r="D586" s="2354"/>
      <c r="E586" s="2354"/>
      <c r="F586" s="492"/>
      <c r="G586" s="492"/>
      <c r="H586" s="2354"/>
      <c r="I586" s="2354"/>
      <c r="J586" s="492"/>
      <c r="K586" s="492"/>
      <c r="L586" s="492"/>
      <c r="M586" s="2354"/>
      <c r="N586" s="2354"/>
      <c r="O586" s="492"/>
      <c r="P586" s="492"/>
      <c r="Q586" s="492"/>
      <c r="R586" s="211"/>
      <c r="S586" s="211"/>
      <c r="T586" s="211"/>
      <c r="U586" s="211"/>
      <c r="V586" s="211"/>
      <c r="W586" s="211"/>
      <c r="X586" s="211"/>
      <c r="Y586" s="211"/>
      <c r="Z586" s="211"/>
      <c r="AA586" s="211"/>
      <c r="AB586" s="211"/>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BA586" s="213"/>
      <c r="BB586" s="288"/>
      <c r="BC586" s="213"/>
      <c r="BD586" s="213"/>
      <c r="BE586" s="213"/>
      <c r="BF586" s="213"/>
      <c r="BG586" s="213"/>
      <c r="BH586" s="213"/>
      <c r="BI586" s="213"/>
      <c r="BJ586" s="213"/>
      <c r="BK586" s="213"/>
      <c r="BL586" s="213"/>
      <c r="BM586" s="213"/>
      <c r="BN586" s="213"/>
      <c r="BO586" s="213"/>
      <c r="BP586" s="213"/>
      <c r="BQ586" s="213"/>
    </row>
    <row r="587" s="218" customFormat="true" ht="25.15" customHeight="true" x14ac:dyDescent="0.2">
      <c r="C587" s="2355" t="s">
        <v>181</v>
      </c>
      <c r="D587" s="2354"/>
      <c r="E587" s="518" t="s">
        <v>182</v>
      </c>
      <c r="F587" s="492"/>
      <c r="G587" s="492"/>
      <c r="H587" s="2354"/>
      <c r="I587" s="2354"/>
      <c r="J587" s="492"/>
      <c r="K587" s="492"/>
      <c r="L587" s="492"/>
      <c r="M587" s="2354"/>
      <c r="N587" s="2354"/>
      <c r="O587" s="492"/>
      <c r="P587" s="492"/>
      <c r="Q587" s="492"/>
      <c r="R587" s="211"/>
      <c r="S587" s="211"/>
      <c r="T587" s="211"/>
      <c r="U587" s="211"/>
      <c r="V587" s="211"/>
      <c r="W587" s="211"/>
      <c r="X587" s="211"/>
      <c r="Y587" s="211"/>
      <c r="Z587" s="211"/>
      <c r="AA587" s="211"/>
      <c r="AB587" s="211"/>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BA587" s="213"/>
      <c r="BB587" s="288"/>
      <c r="BC587" s="213"/>
      <c r="BD587" s="213"/>
      <c r="BE587" s="213"/>
      <c r="BF587" s="213"/>
      <c r="BG587" s="213"/>
      <c r="BH587" s="213"/>
      <c r="BI587" s="213"/>
      <c r="BJ587" s="213"/>
      <c r="BK587" s="213"/>
      <c r="BL587" s="213"/>
      <c r="BM587" s="213"/>
      <c r="BN587" s="213"/>
      <c r="BO587" s="213"/>
      <c r="BP587" s="213"/>
      <c r="BQ587" s="213"/>
    </row>
    <row r="588" s="218" customFormat="true" ht="25.15" customHeight="true" x14ac:dyDescent="0.2">
      <c r="C588" s="2355" t="s">
        <v>182</v>
      </c>
      <c r="D588" s="2354"/>
      <c r="E588" s="519">
        <v>0.99999999999999944</v>
      </c>
      <c r="F588" s="492"/>
      <c r="G588" s="492"/>
      <c r="H588" s="2354"/>
      <c r="I588" s="2354"/>
      <c r="J588" s="492"/>
      <c r="K588" s="492"/>
      <c r="L588" s="492"/>
      <c r="M588" s="2354"/>
      <c r="N588" s="2354"/>
      <c r="O588" s="492"/>
      <c r="P588" s="492"/>
      <c r="Q588" s="492"/>
      <c r="R588" s="211"/>
      <c r="S588" s="211"/>
      <c r="T588" s="211"/>
      <c r="U588" s="211"/>
      <c r="V588" s="211"/>
      <c r="W588" s="211"/>
      <c r="X588" s="211"/>
      <c r="Y588" s="211"/>
      <c r="Z588" s="211"/>
      <c r="AA588" s="211"/>
      <c r="AB588" s="211"/>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BA588" s="213"/>
      <c r="BB588" s="288"/>
      <c r="BC588" s="213"/>
      <c r="BD588" s="213"/>
      <c r="BE588" s="213"/>
      <c r="BF588" s="213"/>
      <c r="BG588" s="213"/>
      <c r="BH588" s="213"/>
      <c r="BI588" s="213"/>
      <c r="BJ588" s="213"/>
      <c r="BK588" s="213"/>
      <c r="BL588" s="213"/>
      <c r="BM588" s="213"/>
      <c r="BN588" s="213"/>
      <c r="BO588" s="213"/>
      <c r="BP588" s="213"/>
      <c r="BQ588" s="213"/>
    </row>
    <row r="589" s="218" customFormat="true" ht="25.15" customHeight="true" x14ac:dyDescent="0.2">
      <c r="C589" s="2355"/>
      <c r="D589" s="2354"/>
      <c r="E589" s="492"/>
      <c r="F589" s="492"/>
      <c r="G589" s="492"/>
      <c r="H589" s="2354"/>
      <c r="I589" s="2354"/>
      <c r="J589" s="492"/>
      <c r="K589" s="492"/>
      <c r="L589" s="492"/>
      <c r="M589" s="2354"/>
      <c r="N589" s="2354"/>
      <c r="O589" s="492"/>
      <c r="P589" s="492"/>
      <c r="Q589" s="492"/>
      <c r="R589" s="211"/>
      <c r="S589" s="211"/>
      <c r="T589" s="211"/>
      <c r="U589" s="211"/>
      <c r="V589" s="211"/>
      <c r="W589" s="211"/>
      <c r="X589" s="211"/>
      <c r="Y589" s="211"/>
      <c r="Z589" s="211"/>
      <c r="AA589" s="211"/>
      <c r="AB589" s="211"/>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BA589" s="213"/>
      <c r="BB589" s="288"/>
      <c r="BC589" s="213"/>
      <c r="BD589" s="213"/>
      <c r="BE589" s="213"/>
      <c r="BF589" s="213"/>
      <c r="BG589" s="213"/>
      <c r="BH589" s="213"/>
      <c r="BI589" s="213"/>
      <c r="BJ589" s="213"/>
      <c r="BK589" s="213"/>
      <c r="BL589" s="213"/>
      <c r="BM589" s="213"/>
      <c r="BN589" s="213"/>
      <c r="BO589" s="213"/>
      <c r="BP589" s="213"/>
      <c r="BQ589" s="213"/>
    </row>
    <row r="590" s="218" customFormat="true" ht="25.15" customHeight="true" x14ac:dyDescent="0.2">
      <c r="C590" s="2355"/>
      <c r="D590" s="2354"/>
      <c r="E590" s="491"/>
      <c r="F590" s="491"/>
      <c r="G590" s="491"/>
      <c r="H590" s="2355"/>
      <c r="I590" s="2354"/>
      <c r="J590" s="491"/>
      <c r="K590" s="491"/>
      <c r="L590" s="491"/>
      <c r="M590" s="2355"/>
      <c r="N590" s="2354"/>
      <c r="O590" s="491"/>
      <c r="P590" s="491"/>
      <c r="Q590" s="491"/>
      <c r="R590" s="211"/>
      <c r="S590" s="211"/>
      <c r="T590" s="211"/>
      <c r="U590" s="211"/>
      <c r="V590" s="211"/>
      <c r="W590" s="211"/>
      <c r="X590" s="211"/>
      <c r="Y590" s="211"/>
      <c r="Z590" s="211"/>
      <c r="AA590" s="211"/>
      <c r="AB590" s="211"/>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BA590" s="213"/>
      <c r="BB590" s="288"/>
      <c r="BC590" s="213"/>
      <c r="BD590" s="213"/>
      <c r="BE590" s="213"/>
      <c r="BF590" s="213"/>
      <c r="BG590" s="213"/>
      <c r="BH590" s="213"/>
      <c r="BI590" s="213"/>
      <c r="BJ590" s="213"/>
      <c r="BK590" s="213"/>
      <c r="BL590" s="213"/>
      <c r="BM590" s="213"/>
      <c r="BN590" s="213"/>
      <c r="BO590" s="213"/>
      <c r="BP590" s="213"/>
      <c r="BQ590" s="213"/>
    </row>
    <row r="591" s="218" customFormat="true" ht="25.15" customHeight="true" x14ac:dyDescent="0.2">
      <c r="C591" s="2355"/>
      <c r="D591" s="2354"/>
      <c r="E591" s="491"/>
      <c r="F591" s="491"/>
      <c r="G591" s="491"/>
      <c r="H591" s="2355"/>
      <c r="I591" s="2354"/>
      <c r="J591" s="491"/>
      <c r="K591" s="491"/>
      <c r="L591" s="491"/>
      <c r="M591" s="2355"/>
      <c r="N591" s="2354"/>
      <c r="O591" s="491"/>
      <c r="P591" s="491"/>
      <c r="Q591" s="491"/>
      <c r="R591" s="211"/>
      <c r="S591" s="211"/>
      <c r="T591" s="211"/>
      <c r="U591" s="211"/>
      <c r="V591" s="211"/>
      <c r="W591" s="211"/>
      <c r="X591" s="211"/>
      <c r="Y591" s="211"/>
      <c r="Z591" s="211"/>
      <c r="AA591" s="211"/>
      <c r="AB591" s="211"/>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BA591" s="213"/>
      <c r="BB591" s="288"/>
      <c r="BC591" s="213"/>
      <c r="BD591" s="213"/>
      <c r="BE591" s="213"/>
      <c r="BF591" s="213"/>
      <c r="BG591" s="213"/>
      <c r="BH591" s="213"/>
      <c r="BI591" s="213"/>
      <c r="BJ591" s="213"/>
      <c r="BK591" s="213"/>
      <c r="BL591" s="213"/>
      <c r="BM591" s="213"/>
      <c r="BN591" s="213"/>
      <c r="BO591" s="213"/>
      <c r="BP591" s="213"/>
      <c r="BQ591" s="213"/>
    </row>
    <row r="592" s="218" customFormat="true" ht="25.15" customHeight="true" x14ac:dyDescent="0.2">
      <c r="C592" s="2355"/>
      <c r="D592" s="2354"/>
      <c r="E592" s="491"/>
      <c r="F592" s="491"/>
      <c r="G592" s="491"/>
      <c r="H592" s="2355"/>
      <c r="I592" s="2354"/>
      <c r="J592" s="491"/>
      <c r="K592" s="491"/>
      <c r="L592" s="491"/>
      <c r="M592" s="2355"/>
      <c r="N592" s="2354"/>
      <c r="O592" s="491"/>
      <c r="P592" s="491"/>
      <c r="Q592" s="491"/>
      <c r="R592" s="211"/>
      <c r="S592" s="211"/>
      <c r="T592" s="211"/>
      <c r="U592" s="211"/>
      <c r="V592" s="211"/>
      <c r="W592" s="211"/>
      <c r="X592" s="211"/>
      <c r="Y592" s="211"/>
      <c r="Z592" s="211"/>
      <c r="AA592" s="211"/>
      <c r="AB592" s="211"/>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BA592" s="213"/>
      <c r="BB592" s="288"/>
      <c r="BC592" s="213"/>
      <c r="BD592" s="213"/>
      <c r="BE592" s="213"/>
      <c r="BF592" s="213"/>
      <c r="BG592" s="213"/>
      <c r="BH592" s="213"/>
      <c r="BI592" s="213"/>
      <c r="BJ592" s="213"/>
      <c r="BK592" s="213"/>
      <c r="BL592" s="213"/>
      <c r="BM592" s="213"/>
      <c r="BN592" s="213"/>
      <c r="BO592" s="213"/>
      <c r="BP592" s="213"/>
      <c r="BQ592" s="213"/>
    </row>
    <row r="593" s="218" customFormat="true" ht="25.15" customHeight="true" x14ac:dyDescent="0.2">
      <c r="C593" s="2355"/>
      <c r="D593" s="2354"/>
      <c r="E593" s="491"/>
      <c r="F593" s="491"/>
      <c r="G593" s="491"/>
      <c r="H593" s="2355"/>
      <c r="I593" s="2354"/>
      <c r="J593" s="491"/>
      <c r="K593" s="491"/>
      <c r="L593" s="491"/>
      <c r="M593" s="2355"/>
      <c r="N593" s="2354"/>
      <c r="O593" s="491"/>
      <c r="P593" s="491"/>
      <c r="Q593" s="491"/>
      <c r="R593" s="211"/>
      <c r="S593" s="211"/>
      <c r="T593" s="211"/>
      <c r="U593" s="211"/>
      <c r="V593" s="211"/>
      <c r="W593" s="211"/>
      <c r="X593" s="211"/>
      <c r="Y593" s="211"/>
      <c r="Z593" s="211"/>
      <c r="AA593" s="211"/>
      <c r="AB593" s="211"/>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BA593" s="213"/>
      <c r="BB593" s="288"/>
      <c r="BC593" s="213"/>
      <c r="BD593" s="213"/>
      <c r="BE593" s="213"/>
      <c r="BF593" s="213"/>
      <c r="BG593" s="213"/>
      <c r="BH593" s="213"/>
      <c r="BI593" s="213"/>
      <c r="BJ593" s="213"/>
      <c r="BK593" s="213"/>
      <c r="BL593" s="213"/>
      <c r="BM593" s="213"/>
      <c r="BN593" s="213"/>
      <c r="BO593" s="213"/>
      <c r="BP593" s="213"/>
      <c r="BQ593" s="213"/>
    </row>
    <row r="594" s="218" customFormat="true" ht="25.15" customHeight="true" x14ac:dyDescent="0.2">
      <c r="C594" s="2355"/>
      <c r="D594" s="2354"/>
      <c r="E594" s="491"/>
      <c r="F594" s="491"/>
      <c r="G594" s="491"/>
      <c r="H594" s="2355"/>
      <c r="I594" s="2354"/>
      <c r="J594" s="491"/>
      <c r="K594" s="491"/>
      <c r="L594" s="491"/>
      <c r="M594" s="2355"/>
      <c r="N594" s="2354"/>
      <c r="O594" s="491"/>
      <c r="P594" s="491"/>
      <c r="Q594" s="491"/>
      <c r="R594" s="211"/>
      <c r="S594" s="211"/>
      <c r="T594" s="211"/>
      <c r="U594" s="211"/>
      <c r="V594" s="211"/>
      <c r="W594" s="211"/>
      <c r="X594" s="211"/>
      <c r="Y594" s="211"/>
      <c r="Z594" s="211"/>
      <c r="AA594" s="211"/>
      <c r="AB594" s="211"/>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BA594" s="213"/>
      <c r="BB594" s="288"/>
      <c r="BC594" s="213"/>
      <c r="BD594" s="213"/>
      <c r="BE594" s="213"/>
      <c r="BF594" s="213"/>
      <c r="BG594" s="213"/>
      <c r="BH594" s="213"/>
      <c r="BI594" s="213"/>
      <c r="BJ594" s="213"/>
      <c r="BK594" s="213"/>
      <c r="BL594" s="213"/>
      <c r="BM594" s="213"/>
      <c r="BN594" s="213"/>
      <c r="BO594" s="213"/>
      <c r="BP594" s="213"/>
      <c r="BQ594" s="213"/>
    </row>
    <row r="595" s="218" customFormat="true" ht="25.15" customHeight="true" x14ac:dyDescent="0.2">
      <c r="C595" s="2355"/>
      <c r="D595" s="2354"/>
      <c r="E595" s="491"/>
      <c r="F595" s="491"/>
      <c r="G595" s="491"/>
      <c r="H595" s="2355"/>
      <c r="I595" s="2354"/>
      <c r="J595" s="491"/>
      <c r="K595" s="491"/>
      <c r="L595" s="491"/>
      <c r="M595" s="2355"/>
      <c r="N595" s="2354"/>
      <c r="O595" s="491"/>
      <c r="P595" s="491"/>
      <c r="Q595" s="491"/>
      <c r="R595" s="211"/>
      <c r="S595" s="211"/>
      <c r="T595" s="211"/>
      <c r="U595" s="211"/>
      <c r="V595" s="211"/>
      <c r="W595" s="211"/>
      <c r="X595" s="211"/>
      <c r="Y595" s="211"/>
      <c r="Z595" s="211"/>
      <c r="AA595" s="211"/>
      <c r="AB595" s="211"/>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BA595" s="213"/>
      <c r="BB595" s="288"/>
      <c r="BC595" s="213"/>
      <c r="BD595" s="213"/>
      <c r="BE595" s="213"/>
      <c r="BF595" s="213"/>
      <c r="BG595" s="213"/>
      <c r="BH595" s="213"/>
      <c r="BI595" s="213"/>
      <c r="BJ595" s="213"/>
      <c r="BK595" s="213"/>
      <c r="BL595" s="213"/>
      <c r="BM595" s="213"/>
      <c r="BN595" s="213"/>
      <c r="BO595" s="213"/>
      <c r="BP595" s="213"/>
      <c r="BQ595" s="213"/>
    </row>
    <row r="596" s="218" customFormat="true" ht="25.15" customHeight="true" x14ac:dyDescent="0.2">
      <c r="C596" s="2355"/>
      <c r="D596" s="2354"/>
      <c r="E596" s="491"/>
      <c r="F596" s="491"/>
      <c r="G596" s="491"/>
      <c r="H596" s="2355"/>
      <c r="I596" s="2354"/>
      <c r="J596" s="491"/>
      <c r="K596" s="491"/>
      <c r="L596" s="491"/>
      <c r="M596" s="2355"/>
      <c r="N596" s="2354"/>
      <c r="O596" s="491"/>
      <c r="P596" s="491"/>
      <c r="Q596" s="491"/>
      <c r="R596" s="211"/>
      <c r="S596" s="211"/>
      <c r="T596" s="211"/>
      <c r="U596" s="211"/>
      <c r="V596" s="211"/>
      <c r="W596" s="211"/>
      <c r="X596" s="211"/>
      <c r="Y596" s="211"/>
      <c r="Z596" s="211"/>
      <c r="AA596" s="211"/>
      <c r="AB596" s="211"/>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BA596" s="213"/>
      <c r="BB596" s="288"/>
      <c r="BC596" s="213"/>
      <c r="BD596" s="213"/>
      <c r="BE596" s="213"/>
      <c r="BF596" s="213"/>
      <c r="BG596" s="213"/>
      <c r="BH596" s="213"/>
      <c r="BI596" s="213"/>
      <c r="BJ596" s="213"/>
      <c r="BK596" s="213"/>
      <c r="BL596" s="213"/>
      <c r="BM596" s="213"/>
      <c r="BN596" s="213"/>
      <c r="BO596" s="213"/>
      <c r="BP596" s="213"/>
      <c r="BQ596" s="213"/>
    </row>
    <row r="597" s="218" customFormat="true" ht="25.15" customHeight="true" x14ac:dyDescent="0.2">
      <c r="C597" s="2355"/>
      <c r="D597" s="2354"/>
      <c r="E597" s="491"/>
      <c r="F597" s="491"/>
      <c r="G597" s="491"/>
      <c r="H597" s="2355"/>
      <c r="I597" s="2354"/>
      <c r="J597" s="491"/>
      <c r="K597" s="491"/>
      <c r="L597" s="491"/>
      <c r="M597" s="2355"/>
      <c r="N597" s="2354"/>
      <c r="O597" s="491"/>
      <c r="P597" s="491"/>
      <c r="Q597" s="491"/>
      <c r="R597" s="211"/>
      <c r="S597" s="211"/>
      <c r="T597" s="211"/>
      <c r="U597" s="211"/>
      <c r="V597" s="211"/>
      <c r="W597" s="211"/>
      <c r="X597" s="211"/>
      <c r="Y597" s="211"/>
      <c r="Z597" s="211"/>
      <c r="AA597" s="211"/>
      <c r="AB597" s="211"/>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BA597" s="213"/>
      <c r="BB597" s="288"/>
      <c r="BC597" s="213"/>
      <c r="BD597" s="213"/>
      <c r="BE597" s="213"/>
      <c r="BF597" s="213"/>
      <c r="BG597" s="213"/>
      <c r="BH597" s="213"/>
      <c r="BI597" s="213"/>
      <c r="BJ597" s="213"/>
      <c r="BK597" s="213"/>
      <c r="BL597" s="213"/>
      <c r="BM597" s="213"/>
      <c r="BN597" s="213"/>
      <c r="BO597" s="213"/>
      <c r="BP597" s="213"/>
      <c r="BQ597" s="213"/>
    </row>
    <row r="598" s="218" customFormat="true" ht="25.15" customHeight="true" x14ac:dyDescent="0.2">
      <c r="C598" s="2355"/>
      <c r="D598" s="2354"/>
      <c r="E598" s="491"/>
      <c r="F598" s="491"/>
      <c r="G598" s="491"/>
      <c r="H598" s="2355"/>
      <c r="I598" s="2354"/>
      <c r="J598" s="491"/>
      <c r="K598" s="491"/>
      <c r="L598" s="491"/>
      <c r="M598" s="2355"/>
      <c r="N598" s="2354"/>
      <c r="O598" s="491"/>
      <c r="P598" s="491"/>
      <c r="Q598" s="491"/>
      <c r="R598" s="211"/>
      <c r="S598" s="211"/>
      <c r="T598" s="211"/>
      <c r="U598" s="211"/>
      <c r="V598" s="211"/>
      <c r="W598" s="211"/>
      <c r="X598" s="211"/>
      <c r="Y598" s="211"/>
      <c r="Z598" s="211"/>
      <c r="AA598" s="211"/>
      <c r="AB598" s="211"/>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BA598" s="213"/>
      <c r="BB598" s="288"/>
      <c r="BC598" s="213"/>
      <c r="BD598" s="213"/>
      <c r="BE598" s="213"/>
      <c r="BF598" s="213"/>
      <c r="BG598" s="213"/>
      <c r="BH598" s="213"/>
      <c r="BI598" s="213"/>
      <c r="BJ598" s="213"/>
      <c r="BK598" s="213"/>
      <c r="BL598" s="213"/>
      <c r="BM598" s="213"/>
      <c r="BN598" s="213"/>
      <c r="BO598" s="213"/>
      <c r="BP598" s="213"/>
      <c r="BQ598" s="213"/>
    </row>
    <row r="599" s="218" customFormat="true" ht="25.15" customHeight="true" x14ac:dyDescent="0.2">
      <c r="C599" s="2355"/>
      <c r="D599" s="2354"/>
      <c r="E599" s="491"/>
      <c r="F599" s="491"/>
      <c r="G599" s="491"/>
      <c r="H599" s="2355"/>
      <c r="I599" s="2354"/>
      <c r="J599" s="491"/>
      <c r="K599" s="491"/>
      <c r="L599" s="491"/>
      <c r="M599" s="2355"/>
      <c r="N599" s="2354"/>
      <c r="O599" s="491"/>
      <c r="P599" s="491"/>
      <c r="Q599" s="491"/>
      <c r="R599" s="211"/>
      <c r="S599" s="211"/>
      <c r="T599" s="211"/>
      <c r="U599" s="211"/>
      <c r="V599" s="211"/>
      <c r="W599" s="211"/>
      <c r="X599" s="211"/>
      <c r="Y599" s="211"/>
      <c r="Z599" s="211"/>
      <c r="AA599" s="211"/>
      <c r="AB599" s="211"/>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BA599" s="213"/>
      <c r="BB599" s="288"/>
      <c r="BC599" s="213"/>
      <c r="BD599" s="213"/>
      <c r="BE599" s="213"/>
      <c r="BF599" s="213"/>
      <c r="BG599" s="213"/>
      <c r="BH599" s="213"/>
      <c r="BI599" s="213"/>
      <c r="BJ599" s="213"/>
      <c r="BK599" s="213"/>
      <c r="BL599" s="213"/>
      <c r="BM599" s="213"/>
      <c r="BN599" s="213"/>
      <c r="BO599" s="213"/>
      <c r="BP599" s="213"/>
      <c r="BQ599" s="213"/>
    </row>
    <row r="600" s="218" customFormat="true" ht="25.15" customHeight="true" x14ac:dyDescent="0.2">
      <c r="C600" s="2355"/>
      <c r="D600" s="2354"/>
      <c r="E600" s="491"/>
      <c r="F600" s="491"/>
      <c r="G600" s="491"/>
      <c r="H600" s="2355"/>
      <c r="I600" s="2354"/>
      <c r="J600" s="491"/>
      <c r="K600" s="491"/>
      <c r="L600" s="491"/>
      <c r="M600" s="2355"/>
      <c r="N600" s="2354"/>
      <c r="O600" s="491"/>
      <c r="P600" s="491"/>
      <c r="Q600" s="491"/>
      <c r="R600" s="211"/>
      <c r="S600" s="211"/>
      <c r="T600" s="211"/>
      <c r="U600" s="211"/>
      <c r="V600" s="211"/>
      <c r="W600" s="211"/>
      <c r="X600" s="211"/>
      <c r="Y600" s="211"/>
      <c r="Z600" s="211"/>
      <c r="AA600" s="211"/>
      <c r="AB600" s="211"/>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BA600" s="213"/>
      <c r="BB600" s="288"/>
      <c r="BC600" s="213"/>
      <c r="BD600" s="213"/>
      <c r="BE600" s="213"/>
      <c r="BF600" s="213"/>
      <c r="BG600" s="213"/>
      <c r="BH600" s="213"/>
      <c r="BI600" s="213"/>
      <c r="BJ600" s="213"/>
      <c r="BK600" s="213"/>
      <c r="BL600" s="213"/>
      <c r="BM600" s="213"/>
      <c r="BN600" s="213"/>
      <c r="BO600" s="213"/>
      <c r="BP600" s="213"/>
      <c r="BQ600" s="213"/>
    </row>
    <row r="601" s="218" customFormat="true" ht="25.15" customHeight="true" x14ac:dyDescent="0.2">
      <c r="C601" s="2355"/>
      <c r="D601" s="2354"/>
      <c r="E601" s="491"/>
      <c r="F601" s="491"/>
      <c r="G601" s="491"/>
      <c r="H601" s="2355"/>
      <c r="I601" s="2354"/>
      <c r="J601" s="491"/>
      <c r="K601" s="491"/>
      <c r="L601" s="491"/>
      <c r="M601" s="2355"/>
      <c r="N601" s="2354"/>
      <c r="O601" s="491"/>
      <c r="P601" s="491"/>
      <c r="Q601" s="491"/>
      <c r="R601" s="211"/>
      <c r="S601" s="211"/>
      <c r="T601" s="211"/>
      <c r="U601" s="211"/>
      <c r="V601" s="211"/>
      <c r="W601" s="211"/>
      <c r="X601" s="211"/>
      <c r="Y601" s="211"/>
      <c r="Z601" s="211"/>
      <c r="AA601" s="211"/>
      <c r="AB601" s="211"/>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BA601" s="213"/>
      <c r="BB601" s="288"/>
      <c r="BC601" s="213"/>
      <c r="BD601" s="213"/>
      <c r="BE601" s="213"/>
      <c r="BF601" s="213"/>
      <c r="BG601" s="213"/>
      <c r="BH601" s="213"/>
      <c r="BI601" s="213"/>
      <c r="BJ601" s="213"/>
      <c r="BK601" s="213"/>
      <c r="BL601" s="213"/>
      <c r="BM601" s="213"/>
      <c r="BN601" s="213"/>
      <c r="BO601" s="213"/>
      <c r="BP601" s="213"/>
      <c r="BQ601" s="213"/>
    </row>
    <row r="602" s="218" customFormat="true" ht="25.15" customHeight="true" x14ac:dyDescent="0.2">
      <c r="C602" s="2355"/>
      <c r="D602" s="2354"/>
      <c r="E602" s="491"/>
      <c r="F602" s="491"/>
      <c r="G602" s="491"/>
      <c r="H602" s="2355"/>
      <c r="I602" s="2354"/>
      <c r="J602" s="491"/>
      <c r="K602" s="491"/>
      <c r="L602" s="491"/>
      <c r="M602" s="2355"/>
      <c r="N602" s="2354"/>
      <c r="O602" s="491"/>
      <c r="P602" s="491"/>
      <c r="Q602" s="491"/>
      <c r="R602" s="211"/>
      <c r="S602" s="211"/>
      <c r="T602" s="211"/>
      <c r="U602" s="211"/>
      <c r="V602" s="211"/>
      <c r="W602" s="211"/>
      <c r="X602" s="211"/>
      <c r="Y602" s="211"/>
      <c r="Z602" s="211"/>
      <c r="AA602" s="211"/>
      <c r="AB602" s="211"/>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BA602" s="213"/>
      <c r="BB602" s="288"/>
      <c r="BC602" s="213"/>
      <c r="BD602" s="213"/>
      <c r="BE602" s="213"/>
      <c r="BF602" s="213"/>
      <c r="BG602" s="213"/>
      <c r="BH602" s="213"/>
      <c r="BI602" s="213"/>
      <c r="BJ602" s="213"/>
      <c r="BK602" s="213"/>
      <c r="BL602" s="213"/>
      <c r="BM602" s="213"/>
      <c r="BN602" s="213"/>
      <c r="BO602" s="213"/>
      <c r="BP602" s="213"/>
      <c r="BQ602" s="213"/>
    </row>
    <row r="603" s="218" customFormat="true" ht="25.15" customHeight="true" x14ac:dyDescent="0.2">
      <c r="C603" s="2355"/>
      <c r="D603" s="2354"/>
      <c r="E603" s="491"/>
      <c r="F603" s="491"/>
      <c r="G603" s="491"/>
      <c r="H603" s="2355"/>
      <c r="I603" s="2354"/>
      <c r="J603" s="491"/>
      <c r="K603" s="491"/>
      <c r="L603" s="491"/>
      <c r="M603" s="2355"/>
      <c r="N603" s="2354"/>
      <c r="O603" s="491"/>
      <c r="P603" s="491"/>
      <c r="Q603" s="491"/>
      <c r="R603" s="211"/>
      <c r="S603" s="211"/>
      <c r="T603" s="211"/>
      <c r="U603" s="211"/>
      <c r="V603" s="211"/>
      <c r="W603" s="211"/>
      <c r="X603" s="211"/>
      <c r="Y603" s="211"/>
      <c r="Z603" s="211"/>
      <c r="AA603" s="211"/>
      <c r="AB603" s="211"/>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BA603" s="213"/>
      <c r="BB603" s="288"/>
      <c r="BC603" s="213"/>
      <c r="BD603" s="213"/>
      <c r="BE603" s="213"/>
      <c r="BF603" s="213"/>
      <c r="BG603" s="213"/>
      <c r="BH603" s="213"/>
      <c r="BI603" s="213"/>
      <c r="BJ603" s="213"/>
      <c r="BK603" s="213"/>
      <c r="BL603" s="213"/>
      <c r="BM603" s="213"/>
      <c r="BN603" s="213"/>
      <c r="BO603" s="213"/>
      <c r="BP603" s="213"/>
      <c r="BQ603" s="213"/>
    </row>
    <row r="604" s="218" customFormat="true" ht="25.15" customHeight="true" x14ac:dyDescent="0.2">
      <c r="C604" s="2355"/>
      <c r="D604" s="2354"/>
      <c r="E604" s="491"/>
      <c r="F604" s="491"/>
      <c r="G604" s="491"/>
      <c r="H604" s="2355"/>
      <c r="I604" s="2354"/>
      <c r="J604" s="491"/>
      <c r="K604" s="491"/>
      <c r="L604" s="491"/>
      <c r="M604" s="2355"/>
      <c r="N604" s="2354"/>
      <c r="O604" s="491"/>
      <c r="P604" s="491"/>
      <c r="Q604" s="491"/>
      <c r="R604" s="211"/>
      <c r="S604" s="211"/>
      <c r="T604" s="211"/>
      <c r="U604" s="211"/>
      <c r="V604" s="211"/>
      <c r="W604" s="211"/>
      <c r="X604" s="211"/>
      <c r="Y604" s="211"/>
      <c r="Z604" s="211"/>
      <c r="AA604" s="211"/>
      <c r="AB604" s="211"/>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BA604" s="214"/>
      <c r="BB604" s="289"/>
      <c r="BC604" s="214"/>
      <c r="BD604" s="214"/>
      <c r="BE604" s="214"/>
      <c r="BF604" s="214"/>
      <c r="BG604" s="214"/>
      <c r="BH604" s="214"/>
      <c r="BI604" s="214"/>
      <c r="BJ604" s="214"/>
      <c r="BK604" s="214"/>
      <c r="BL604" s="214"/>
      <c r="BM604" s="214"/>
      <c r="BN604" s="214"/>
      <c r="BO604" s="214"/>
      <c r="BP604" s="214"/>
      <c r="BQ604" s="214"/>
    </row>
    <row r="605" s="218" customFormat="true" ht="25.15" customHeight="true" x14ac:dyDescent="0.2">
      <c r="C605" s="2355"/>
      <c r="D605" s="2354"/>
      <c r="E605" s="491"/>
      <c r="F605" s="491"/>
      <c r="G605" s="491"/>
      <c r="H605" s="2355"/>
      <c r="I605" s="2354"/>
      <c r="J605" s="491"/>
      <c r="K605" s="491"/>
      <c r="L605" s="491"/>
      <c r="M605" s="2355"/>
      <c r="N605" s="2354"/>
      <c r="O605" s="491"/>
      <c r="P605" s="491"/>
      <c r="Q605" s="491"/>
      <c r="R605" s="211"/>
      <c r="S605" s="211"/>
      <c r="T605" s="211"/>
      <c r="U605" s="211"/>
      <c r="V605" s="211"/>
      <c r="W605" s="211"/>
      <c r="X605" s="211"/>
      <c r="Y605" s="211"/>
      <c r="Z605" s="211"/>
      <c r="AA605" s="211"/>
      <c r="AB605" s="211"/>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BA605" s="214"/>
      <c r="BB605" s="289"/>
      <c r="BC605" s="214"/>
      <c r="BD605" s="214"/>
      <c r="BE605" s="214"/>
      <c r="BF605" s="214"/>
      <c r="BG605" s="214"/>
      <c r="BH605" s="214"/>
      <c r="BI605" s="214"/>
      <c r="BJ605" s="214"/>
      <c r="BK605" s="214"/>
      <c r="BL605" s="214"/>
      <c r="BM605" s="214"/>
      <c r="BN605" s="214"/>
      <c r="BO605" s="214"/>
      <c r="BP605" s="214"/>
      <c r="BQ605" s="214"/>
    </row>
    <row r="606" s="218" customFormat="true" ht="25.15" customHeight="true" x14ac:dyDescent="0.2">
      <c r="C606" s="2355"/>
      <c r="D606" s="2354"/>
      <c r="E606" s="491"/>
      <c r="F606" s="491"/>
      <c r="G606" s="491"/>
      <c r="H606" s="2355"/>
      <c r="I606" s="2354"/>
      <c r="J606" s="491"/>
      <c r="K606" s="491"/>
      <c r="L606" s="491"/>
      <c r="M606" s="2355"/>
      <c r="N606" s="2354"/>
      <c r="O606" s="491"/>
      <c r="P606" s="491"/>
      <c r="Q606" s="491"/>
      <c r="R606" s="211"/>
      <c r="S606" s="211"/>
      <c r="T606" s="211"/>
      <c r="U606" s="211"/>
      <c r="V606" s="211"/>
      <c r="W606" s="211"/>
      <c r="X606" s="211"/>
      <c r="Y606" s="211"/>
      <c r="Z606" s="211"/>
      <c r="AA606" s="211"/>
      <c r="AB606" s="211"/>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BA606" s="214"/>
      <c r="BB606" s="289"/>
      <c r="BC606" s="214"/>
      <c r="BD606" s="214"/>
      <c r="BE606" s="214"/>
      <c r="BF606" s="214"/>
      <c r="BG606" s="214"/>
      <c r="BH606" s="214"/>
      <c r="BI606" s="214"/>
      <c r="BJ606" s="214"/>
      <c r="BK606" s="214"/>
      <c r="BL606" s="214"/>
      <c r="BM606" s="214"/>
      <c r="BN606" s="214"/>
      <c r="BO606" s="214"/>
      <c r="BP606" s="214"/>
      <c r="BQ606" s="214"/>
    </row>
    <row r="607" s="218" customFormat="true" ht="25.15" customHeight="true" x14ac:dyDescent="0.2">
      <c r="C607" s="2355"/>
      <c r="D607" s="2354"/>
      <c r="E607" s="491"/>
      <c r="F607" s="491"/>
      <c r="G607" s="491"/>
      <c r="H607" s="2355"/>
      <c r="I607" s="2354"/>
      <c r="J607" s="491"/>
      <c r="K607" s="491"/>
      <c r="L607" s="491"/>
      <c r="M607" s="2355"/>
      <c r="N607" s="2354"/>
      <c r="O607" s="491"/>
      <c r="P607" s="491"/>
      <c r="Q607" s="491"/>
      <c r="R607" s="211"/>
      <c r="S607" s="211"/>
      <c r="T607" s="211"/>
      <c r="U607" s="211"/>
      <c r="V607" s="211"/>
      <c r="W607" s="211"/>
      <c r="X607" s="211"/>
      <c r="Y607" s="211"/>
      <c r="Z607" s="211"/>
      <c r="AA607" s="211"/>
      <c r="AB607" s="211"/>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BA607" s="214"/>
      <c r="BB607" s="289"/>
      <c r="BC607" s="214"/>
      <c r="BD607" s="214"/>
      <c r="BE607" s="214"/>
      <c r="BF607" s="214"/>
      <c r="BG607" s="214"/>
      <c r="BH607" s="214"/>
      <c r="BI607" s="214"/>
      <c r="BJ607" s="214"/>
      <c r="BK607" s="214"/>
      <c r="BL607" s="214"/>
      <c r="BM607" s="214"/>
      <c r="BN607" s="214"/>
      <c r="BO607" s="214"/>
      <c r="BP607" s="214"/>
      <c r="BQ607" s="214"/>
    </row>
    <row r="608" s="218" customFormat="true" ht="25.15" customHeight="true" x14ac:dyDescent="0.2">
      <c r="C608" s="2355"/>
      <c r="D608" s="2354"/>
      <c r="E608" s="491"/>
      <c r="F608" s="491"/>
      <c r="G608" s="491"/>
      <c r="H608" s="2355"/>
      <c r="I608" s="2354"/>
      <c r="J608" s="491"/>
      <c r="K608" s="491"/>
      <c r="L608" s="491"/>
      <c r="M608" s="2355"/>
      <c r="N608" s="2354"/>
      <c r="O608" s="491"/>
      <c r="P608" s="491"/>
      <c r="Q608" s="491"/>
      <c r="R608" s="211"/>
      <c r="S608" s="211"/>
      <c r="T608" s="211"/>
      <c r="U608" s="211"/>
      <c r="V608" s="211"/>
      <c r="W608" s="211"/>
      <c r="X608" s="211"/>
      <c r="Y608" s="211"/>
      <c r="Z608" s="211"/>
      <c r="AA608" s="211"/>
      <c r="AB608" s="211"/>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BA608" s="214"/>
      <c r="BB608" s="289"/>
      <c r="BC608" s="214"/>
      <c r="BD608" s="214"/>
      <c r="BE608" s="214"/>
      <c r="BF608" s="214"/>
      <c r="BG608" s="214"/>
      <c r="BH608" s="214"/>
      <c r="BI608" s="214"/>
      <c r="BJ608" s="214"/>
      <c r="BK608" s="214"/>
      <c r="BL608" s="214"/>
      <c r="BM608" s="214"/>
      <c r="BN608" s="214"/>
      <c r="BO608" s="214"/>
      <c r="BP608" s="214"/>
      <c r="BQ608" s="214"/>
    </row>
    <row r="609" s="218" customFormat="true" ht="25.15" customHeight="true" x14ac:dyDescent="0.2">
      <c r="C609" s="2355"/>
      <c r="D609" s="2354"/>
      <c r="E609" s="491"/>
      <c r="F609" s="491"/>
      <c r="G609" s="491"/>
      <c r="H609" s="2355"/>
      <c r="I609" s="2354"/>
      <c r="J609" s="491"/>
      <c r="K609" s="491"/>
      <c r="L609" s="491"/>
      <c r="M609" s="2355"/>
      <c r="N609" s="2354"/>
      <c r="O609" s="491"/>
      <c r="P609" s="491"/>
      <c r="Q609" s="491"/>
      <c r="R609" s="211"/>
      <c r="S609" s="211"/>
      <c r="T609" s="211"/>
      <c r="U609" s="211"/>
      <c r="V609" s="211"/>
      <c r="W609" s="211"/>
      <c r="X609" s="211"/>
      <c r="Y609" s="211"/>
      <c r="Z609" s="211"/>
      <c r="AA609" s="211"/>
      <c r="AB609" s="211"/>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BA609" s="214"/>
      <c r="BB609" s="289"/>
      <c r="BC609" s="214"/>
      <c r="BD609" s="214"/>
      <c r="BE609" s="214"/>
      <c r="BF609" s="214"/>
      <c r="BG609" s="214"/>
      <c r="BH609" s="214"/>
      <c r="BI609" s="214"/>
      <c r="BJ609" s="214"/>
      <c r="BK609" s="214"/>
      <c r="BL609" s="214"/>
      <c r="BM609" s="214"/>
      <c r="BN609" s="214"/>
      <c r="BO609" s="214"/>
      <c r="BP609" s="214"/>
      <c r="BQ609" s="214"/>
    </row>
    <row r="610" s="218" customFormat="true" ht="25.15" customHeight="true" x14ac:dyDescent="0.2">
      <c r="C610" s="2355"/>
      <c r="D610" s="2354"/>
      <c r="E610" s="491"/>
      <c r="F610" s="491"/>
      <c r="G610" s="491"/>
      <c r="H610" s="2355"/>
      <c r="I610" s="2354"/>
      <c r="J610" s="491"/>
      <c r="K610" s="491"/>
      <c r="L610" s="491"/>
      <c r="M610" s="2355"/>
      <c r="N610" s="2354"/>
      <c r="O610" s="491"/>
      <c r="P610" s="491"/>
      <c r="Q610" s="491"/>
      <c r="R610" s="211"/>
      <c r="S610" s="211"/>
      <c r="T610" s="211"/>
      <c r="U610" s="211"/>
      <c r="V610" s="211"/>
      <c r="W610" s="211"/>
      <c r="X610" s="211"/>
      <c r="Y610" s="211"/>
      <c r="Z610" s="211"/>
      <c r="AA610" s="211"/>
      <c r="AB610" s="211"/>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BA610" s="214"/>
      <c r="BB610" s="289"/>
      <c r="BC610" s="214"/>
      <c r="BD610" s="214"/>
      <c r="BE610" s="214"/>
      <c r="BF610" s="214"/>
      <c r="BG610" s="214"/>
      <c r="BH610" s="214"/>
      <c r="BI610" s="214"/>
      <c r="BJ610" s="214"/>
      <c r="BK610" s="214"/>
      <c r="BL610" s="214"/>
      <c r="BM610" s="214"/>
      <c r="BN610" s="214"/>
      <c r="BO610" s="214"/>
      <c r="BP610" s="214"/>
      <c r="BQ610" s="214"/>
    </row>
    <row r="611" s="218" customFormat="true" ht="25.15" customHeight="true" x14ac:dyDescent="0.2">
      <c r="C611" s="2355"/>
      <c r="D611" s="2354"/>
      <c r="E611" s="491"/>
      <c r="F611" s="491"/>
      <c r="G611" s="491"/>
      <c r="H611" s="2355"/>
      <c r="I611" s="2354"/>
      <c r="J611" s="491"/>
      <c r="K611" s="491"/>
      <c r="L611" s="491"/>
      <c r="M611" s="2355"/>
      <c r="N611" s="2354"/>
      <c r="O611" s="491"/>
      <c r="P611" s="491"/>
      <c r="Q611" s="491"/>
      <c r="R611" s="211"/>
      <c r="S611" s="211"/>
      <c r="T611" s="211"/>
      <c r="U611" s="211"/>
      <c r="V611" s="211"/>
      <c r="W611" s="211"/>
      <c r="X611" s="211"/>
      <c r="Y611" s="211"/>
      <c r="Z611" s="211"/>
      <c r="AA611" s="211"/>
      <c r="AB611" s="211"/>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BA611" s="214"/>
      <c r="BB611" s="289"/>
      <c r="BC611" s="214"/>
      <c r="BD611" s="214"/>
      <c r="BE611" s="214"/>
      <c r="BF611" s="214"/>
      <c r="BG611" s="214"/>
      <c r="BH611" s="214"/>
      <c r="BI611" s="214"/>
      <c r="BJ611" s="214"/>
      <c r="BK611" s="214"/>
      <c r="BL611" s="214"/>
      <c r="BM611" s="214"/>
      <c r="BN611" s="214"/>
      <c r="BO611" s="214"/>
      <c r="BP611" s="214"/>
      <c r="BQ611" s="214"/>
    </row>
    <row r="612" s="218" customFormat="true" ht="25.15" customHeight="true" x14ac:dyDescent="0.2">
      <c r="C612" s="2355"/>
      <c r="D612" s="2354"/>
      <c r="E612" s="491"/>
      <c r="F612" s="491"/>
      <c r="G612" s="491"/>
      <c r="H612" s="2355"/>
      <c r="I612" s="2354"/>
      <c r="J612" s="491"/>
      <c r="K612" s="491"/>
      <c r="L612" s="491"/>
      <c r="M612" s="2355"/>
      <c r="N612" s="2354"/>
      <c r="O612" s="491"/>
      <c r="P612" s="491"/>
      <c r="Q612" s="491"/>
      <c r="R612" s="211"/>
      <c r="S612" s="211"/>
      <c r="T612" s="211"/>
      <c r="U612" s="211"/>
      <c r="V612" s="211"/>
      <c r="W612" s="211"/>
      <c r="X612" s="211"/>
      <c r="Y612" s="211"/>
      <c r="Z612" s="211"/>
      <c r="AA612" s="211"/>
      <c r="AB612" s="211"/>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BA612" s="214"/>
      <c r="BB612" s="289"/>
      <c r="BC612" s="214"/>
      <c r="BD612" s="214"/>
      <c r="BE612" s="214"/>
      <c r="BF612" s="214"/>
      <c r="BG612" s="214"/>
      <c r="BH612" s="214"/>
      <c r="BI612" s="214"/>
      <c r="BJ612" s="214"/>
      <c r="BK612" s="214"/>
      <c r="BL612" s="214"/>
      <c r="BM612" s="214"/>
      <c r="BN612" s="214"/>
      <c r="BO612" s="214"/>
      <c r="BP612" s="214"/>
      <c r="BQ612" s="214"/>
    </row>
    <row r="613" s="218" customFormat="true" ht="25.15" customHeight="true" x14ac:dyDescent="0.2">
      <c r="C613" s="2355"/>
      <c r="D613" s="2354"/>
      <c r="E613" s="491"/>
      <c r="F613" s="491"/>
      <c r="G613" s="491"/>
      <c r="H613" s="2355"/>
      <c r="I613" s="2354"/>
      <c r="J613" s="491"/>
      <c r="K613" s="491"/>
      <c r="L613" s="491"/>
      <c r="M613" s="2355"/>
      <c r="N613" s="2354"/>
      <c r="O613" s="491"/>
      <c r="P613" s="491"/>
      <c r="Q613" s="491"/>
      <c r="R613" s="211"/>
      <c r="S613" s="211"/>
      <c r="T613" s="211"/>
      <c r="U613" s="211"/>
      <c r="V613" s="211"/>
      <c r="W613" s="211"/>
      <c r="X613" s="211"/>
      <c r="Y613" s="211"/>
      <c r="Z613" s="211"/>
      <c r="AA613" s="211"/>
      <c r="AB613" s="211"/>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BA613" s="214"/>
      <c r="BB613" s="289"/>
      <c r="BC613" s="214"/>
      <c r="BD613" s="214"/>
      <c r="BE613" s="214"/>
      <c r="BF613" s="214"/>
      <c r="BG613" s="214"/>
      <c r="BH613" s="214"/>
      <c r="BI613" s="214"/>
      <c r="BJ613" s="214"/>
      <c r="BK613" s="214"/>
      <c r="BL613" s="214"/>
      <c r="BM613" s="214"/>
      <c r="BN613" s="214"/>
      <c r="BO613" s="214"/>
      <c r="BP613" s="214"/>
      <c r="BQ613" s="214"/>
    </row>
    <row r="614" s="218" customFormat="true" ht="25.15" customHeight="true" x14ac:dyDescent="0.2">
      <c r="C614" s="2355"/>
      <c r="D614" s="2354"/>
      <c r="E614" s="491"/>
      <c r="F614" s="491"/>
      <c r="G614" s="491"/>
      <c r="H614" s="2355"/>
      <c r="I614" s="2354"/>
      <c r="J614" s="491"/>
      <c r="K614" s="491"/>
      <c r="L614" s="491"/>
      <c r="M614" s="2355"/>
      <c r="N614" s="2354"/>
      <c r="O614" s="491"/>
      <c r="P614" s="491"/>
      <c r="Q614" s="491"/>
      <c r="R614" s="211"/>
      <c r="S614" s="211"/>
      <c r="T614" s="211"/>
      <c r="U614" s="211"/>
      <c r="V614" s="211"/>
      <c r="W614" s="211"/>
      <c r="X614" s="211"/>
      <c r="Y614" s="211"/>
      <c r="Z614" s="211"/>
      <c r="AA614" s="211"/>
      <c r="AB614" s="211"/>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BA614" s="214"/>
      <c r="BB614" s="289"/>
      <c r="BC614" s="214"/>
      <c r="BD614" s="214"/>
      <c r="BE614" s="214"/>
      <c r="BF614" s="214"/>
      <c r="BG614" s="214"/>
      <c r="BH614" s="214"/>
      <c r="BI614" s="214"/>
      <c r="BJ614" s="214"/>
      <c r="BK614" s="214"/>
      <c r="BL614" s="214"/>
      <c r="BM614" s="214"/>
      <c r="BN614" s="214"/>
      <c r="BO614" s="214"/>
      <c r="BP614" s="214"/>
      <c r="BQ614" s="214"/>
    </row>
    <row r="615" s="218" customFormat="true" ht="25.15" customHeight="true" x14ac:dyDescent="0.2">
      <c r="C615" s="2355"/>
      <c r="D615" s="2354"/>
      <c r="E615" s="491"/>
      <c r="F615" s="491"/>
      <c r="G615" s="491"/>
      <c r="H615" s="2355"/>
      <c r="I615" s="2354"/>
      <c r="J615" s="491"/>
      <c r="K615" s="491"/>
      <c r="L615" s="491"/>
      <c r="M615" s="2355"/>
      <c r="N615" s="2354"/>
      <c r="O615" s="491"/>
      <c r="P615" s="491"/>
      <c r="Q615" s="491"/>
      <c r="R615" s="211"/>
      <c r="S615" s="211"/>
      <c r="T615" s="211"/>
      <c r="U615" s="211"/>
      <c r="V615" s="211"/>
      <c r="W615" s="211"/>
      <c r="X615" s="211"/>
      <c r="Y615" s="211"/>
      <c r="Z615" s="211"/>
      <c r="AA615" s="211"/>
      <c r="AB615" s="211"/>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BA615" s="214"/>
      <c r="BB615" s="289"/>
      <c r="BC615" s="214"/>
      <c r="BD615" s="214"/>
      <c r="BE615" s="214"/>
      <c r="BF615" s="214"/>
      <c r="BG615" s="214"/>
      <c r="BH615" s="214"/>
      <c r="BI615" s="214"/>
      <c r="BJ615" s="214"/>
      <c r="BK615" s="214"/>
      <c r="BL615" s="214"/>
      <c r="BM615" s="214"/>
      <c r="BN615" s="214"/>
      <c r="BO615" s="214"/>
      <c r="BP615" s="214"/>
      <c r="BQ615" s="214"/>
    </row>
    <row r="616" s="218" customFormat="true" ht="25.15" customHeight="true" x14ac:dyDescent="0.2">
      <c r="C616" s="2355"/>
      <c r="D616" s="2354"/>
      <c r="E616" s="491"/>
      <c r="F616" s="491"/>
      <c r="G616" s="491"/>
      <c r="H616" s="2355"/>
      <c r="I616" s="2354"/>
      <c r="J616" s="491"/>
      <c r="K616" s="491"/>
      <c r="L616" s="491"/>
      <c r="M616" s="2355"/>
      <c r="N616" s="2354"/>
      <c r="O616" s="491"/>
      <c r="P616" s="491"/>
      <c r="Q616" s="491"/>
      <c r="R616" s="211"/>
      <c r="S616" s="211"/>
      <c r="T616" s="211"/>
      <c r="U616" s="211"/>
      <c r="V616" s="211"/>
      <c r="W616" s="211"/>
      <c r="X616" s="211"/>
      <c r="Y616" s="211"/>
      <c r="Z616" s="211"/>
      <c r="AA616" s="211"/>
      <c r="AB616" s="211"/>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BA616" s="214"/>
      <c r="BB616" s="289"/>
      <c r="BC616" s="214"/>
      <c r="BD616" s="214"/>
      <c r="BE616" s="214"/>
      <c r="BF616" s="214"/>
      <c r="BG616" s="214"/>
      <c r="BH616" s="214"/>
      <c r="BI616" s="214"/>
      <c r="BJ616" s="214"/>
      <c r="BK616" s="214"/>
      <c r="BL616" s="214"/>
      <c r="BM616" s="214"/>
      <c r="BN616" s="214"/>
      <c r="BO616" s="214"/>
      <c r="BP616" s="214"/>
      <c r="BQ616" s="214"/>
    </row>
    <row r="617" s="218" customFormat="true" ht="25.15" customHeight="true" x14ac:dyDescent="0.2">
      <c r="C617" s="2355"/>
      <c r="D617" s="2354"/>
      <c r="E617" s="491"/>
      <c r="F617" s="491"/>
      <c r="G617" s="491"/>
      <c r="H617" s="2355"/>
      <c r="I617" s="2354"/>
      <c r="J617" s="491"/>
      <c r="K617" s="491"/>
      <c r="L617" s="491"/>
      <c r="M617" s="2355"/>
      <c r="N617" s="2354"/>
      <c r="O617" s="491"/>
      <c r="P617" s="491"/>
      <c r="Q617" s="491"/>
      <c r="R617" s="211"/>
      <c r="S617" s="211"/>
      <c r="T617" s="211"/>
      <c r="U617" s="211"/>
      <c r="V617" s="211"/>
      <c r="W617" s="211"/>
      <c r="X617" s="211"/>
      <c r="Y617" s="211"/>
      <c r="Z617" s="211"/>
      <c r="AA617" s="211"/>
      <c r="AB617" s="211"/>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BA617" s="214"/>
      <c r="BB617" s="289"/>
      <c r="BC617" s="214"/>
      <c r="BD617" s="214"/>
      <c r="BE617" s="214"/>
      <c r="BF617" s="214"/>
      <c r="BG617" s="214"/>
      <c r="BH617" s="214"/>
      <c r="BI617" s="214"/>
      <c r="BJ617" s="214"/>
      <c r="BK617" s="214"/>
      <c r="BL617" s="214"/>
      <c r="BM617" s="214"/>
      <c r="BN617" s="214"/>
      <c r="BO617" s="214"/>
      <c r="BP617" s="214"/>
      <c r="BQ617" s="214"/>
    </row>
    <row r="618" s="218" customFormat="true" ht="25.15" customHeight="true" x14ac:dyDescent="0.2">
      <c r="C618" s="2355"/>
      <c r="D618" s="2354"/>
      <c r="E618" s="491"/>
      <c r="F618" s="491"/>
      <c r="G618" s="491"/>
      <c r="H618" s="2355"/>
      <c r="I618" s="2354"/>
      <c r="J618" s="491"/>
      <c r="K618" s="491"/>
      <c r="L618" s="491"/>
      <c r="M618" s="2355"/>
      <c r="N618" s="2354"/>
      <c r="O618" s="491"/>
      <c r="P618" s="491"/>
      <c r="Q618" s="491"/>
      <c r="R618" s="211"/>
      <c r="S618" s="211"/>
      <c r="T618" s="211"/>
      <c r="U618" s="211"/>
      <c r="V618" s="211"/>
      <c r="W618" s="211"/>
      <c r="X618" s="211"/>
      <c r="Y618" s="211"/>
      <c r="Z618" s="211"/>
      <c r="AA618" s="211"/>
      <c r="AB618" s="211"/>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BA618" s="214"/>
      <c r="BB618" s="289"/>
      <c r="BC618" s="214"/>
      <c r="BD618" s="214"/>
      <c r="BE618" s="214"/>
      <c r="BF618" s="214"/>
      <c r="BG618" s="214"/>
      <c r="BH618" s="214"/>
      <c r="BI618" s="214"/>
      <c r="BJ618" s="214"/>
      <c r="BK618" s="214"/>
      <c r="BL618" s="214"/>
      <c r="BM618" s="214"/>
      <c r="BN618" s="214"/>
      <c r="BO618" s="214"/>
      <c r="BP618" s="214"/>
      <c r="BQ618" s="214"/>
    </row>
    <row r="619" s="218" customFormat="true" ht="25.15" customHeight="true" x14ac:dyDescent="0.2">
      <c r="C619" s="2355"/>
      <c r="D619" s="2354"/>
      <c r="E619" s="491"/>
      <c r="F619" s="491"/>
      <c r="G619" s="491"/>
      <c r="H619" s="2355"/>
      <c r="I619" s="2354"/>
      <c r="J619" s="491"/>
      <c r="K619" s="491"/>
      <c r="L619" s="491"/>
      <c r="M619" s="2355"/>
      <c r="N619" s="2354"/>
      <c r="O619" s="491"/>
      <c r="P619" s="491"/>
      <c r="Q619" s="491"/>
      <c r="R619" s="211"/>
      <c r="S619" s="211"/>
      <c r="T619" s="211"/>
      <c r="U619" s="211"/>
      <c r="V619" s="211"/>
      <c r="W619" s="211"/>
      <c r="X619" s="211"/>
      <c r="Y619" s="211"/>
      <c r="Z619" s="211"/>
      <c r="AA619" s="211"/>
      <c r="AB619" s="211"/>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BA619" s="214"/>
      <c r="BB619" s="289"/>
      <c r="BC619" s="214"/>
      <c r="BD619" s="214"/>
      <c r="BE619" s="214"/>
      <c r="BF619" s="214"/>
      <c r="BG619" s="214"/>
      <c r="BH619" s="214"/>
      <c r="BI619" s="214"/>
      <c r="BJ619" s="214"/>
      <c r="BK619" s="214"/>
      <c r="BL619" s="214"/>
      <c r="BM619" s="214"/>
      <c r="BN619" s="214"/>
      <c r="BO619" s="214"/>
      <c r="BP619" s="214"/>
      <c r="BQ619" s="214"/>
    </row>
    <row r="620" s="218" customFormat="true" ht="25.15" customHeight="true" x14ac:dyDescent="0.2">
      <c r="C620" s="2355"/>
      <c r="D620" s="2354"/>
      <c r="E620" s="491"/>
      <c r="F620" s="491"/>
      <c r="G620" s="491"/>
      <c r="H620" s="2355"/>
      <c r="I620" s="2354"/>
      <c r="J620" s="491"/>
      <c r="K620" s="491"/>
      <c r="L620" s="491"/>
      <c r="M620" s="2355"/>
      <c r="N620" s="2354"/>
      <c r="O620" s="491"/>
      <c r="P620" s="491"/>
      <c r="Q620" s="491"/>
      <c r="R620" s="211"/>
      <c r="S620" s="211"/>
      <c r="T620" s="211"/>
      <c r="U620" s="211"/>
      <c r="V620" s="211"/>
      <c r="W620" s="211"/>
      <c r="X620" s="211"/>
      <c r="Y620" s="211"/>
      <c r="Z620" s="211"/>
      <c r="AA620" s="211"/>
      <c r="AB620" s="211"/>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BA620" s="214"/>
      <c r="BB620" s="289"/>
      <c r="BC620" s="214"/>
      <c r="BD620" s="214"/>
      <c r="BE620" s="214"/>
      <c r="BF620" s="214"/>
      <c r="BG620" s="214"/>
      <c r="BH620" s="214"/>
      <c r="BI620" s="214"/>
      <c r="BJ620" s="214"/>
      <c r="BK620" s="214"/>
      <c r="BL620" s="214"/>
      <c r="BM620" s="214"/>
      <c r="BN620" s="214"/>
      <c r="BO620" s="214"/>
      <c r="BP620" s="214"/>
      <c r="BQ620" s="214"/>
    </row>
    <row r="621" s="218" customFormat="true" ht="25.15" customHeight="true" x14ac:dyDescent="0.2">
      <c r="C621" s="2355"/>
      <c r="D621" s="2354"/>
      <c r="E621" s="491"/>
      <c r="F621" s="491"/>
      <c r="G621" s="491"/>
      <c r="H621" s="2355"/>
      <c r="I621" s="2354"/>
      <c r="J621" s="491"/>
      <c r="K621" s="491"/>
      <c r="L621" s="491"/>
      <c r="M621" s="2355"/>
      <c r="N621" s="2354"/>
      <c r="O621" s="491"/>
      <c r="P621" s="491"/>
      <c r="Q621" s="491"/>
      <c r="R621" s="211"/>
      <c r="S621" s="211"/>
      <c r="T621" s="211"/>
      <c r="U621" s="211"/>
      <c r="V621" s="211"/>
      <c r="W621" s="211"/>
      <c r="X621" s="211"/>
      <c r="Y621" s="211"/>
      <c r="Z621" s="211"/>
      <c r="AA621" s="211"/>
      <c r="AB621" s="211"/>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BA621" s="214"/>
      <c r="BB621" s="289"/>
      <c r="BC621" s="214"/>
      <c r="BD621" s="214"/>
      <c r="BE621" s="214"/>
      <c r="BF621" s="214"/>
      <c r="BG621" s="214"/>
      <c r="BH621" s="214"/>
      <c r="BI621" s="214"/>
      <c r="BJ621" s="214"/>
      <c r="BK621" s="214"/>
      <c r="BL621" s="214"/>
      <c r="BM621" s="214"/>
      <c r="BN621" s="214"/>
      <c r="BO621" s="214"/>
      <c r="BP621" s="214"/>
      <c r="BQ621" s="214"/>
    </row>
    <row r="622" s="218" customFormat="true" ht="25.15" customHeight="true" x14ac:dyDescent="0.2">
      <c r="C622" s="2355"/>
      <c r="D622" s="2354"/>
      <c r="E622" s="491"/>
      <c r="F622" s="491"/>
      <c r="G622" s="491"/>
      <c r="H622" s="2355"/>
      <c r="I622" s="2354"/>
      <c r="J622" s="491"/>
      <c r="K622" s="491"/>
      <c r="L622" s="491"/>
      <c r="M622" s="2355"/>
      <c r="N622" s="2354"/>
      <c r="O622" s="491"/>
      <c r="P622" s="491"/>
      <c r="Q622" s="491"/>
      <c r="R622" s="211"/>
      <c r="S622" s="211"/>
      <c r="T622" s="211"/>
      <c r="U622" s="211"/>
      <c r="V622" s="211"/>
      <c r="W622" s="211"/>
      <c r="X622" s="211"/>
      <c r="Y622" s="211"/>
      <c r="Z622" s="211"/>
      <c r="AA622" s="211"/>
      <c r="AB622" s="211"/>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BA622" s="214"/>
      <c r="BB622" s="289"/>
      <c r="BC622" s="214"/>
      <c r="BD622" s="214"/>
      <c r="BE622" s="214"/>
      <c r="BF622" s="214"/>
      <c r="BG622" s="214"/>
      <c r="BH622" s="214"/>
      <c r="BI622" s="214"/>
      <c r="BJ622" s="214"/>
      <c r="BK622" s="214"/>
      <c r="BL622" s="214"/>
      <c r="BM622" s="214"/>
      <c r="BN622" s="214"/>
      <c r="BO622" s="214"/>
      <c r="BP622" s="214"/>
      <c r="BQ622" s="214"/>
    </row>
    <row r="623" s="218" customFormat="true" ht="25.15" customHeight="true" x14ac:dyDescent="0.2">
      <c r="C623" s="2355"/>
      <c r="D623" s="2354"/>
      <c r="E623" s="491"/>
      <c r="F623" s="491"/>
      <c r="G623" s="491"/>
      <c r="H623" s="2355"/>
      <c r="I623" s="2354"/>
      <c r="J623" s="491"/>
      <c r="K623" s="491"/>
      <c r="L623" s="491"/>
      <c r="M623" s="2355"/>
      <c r="N623" s="2354"/>
      <c r="O623" s="491"/>
      <c r="P623" s="491"/>
      <c r="Q623" s="491"/>
      <c r="R623" s="211"/>
      <c r="S623" s="211"/>
      <c r="T623" s="211"/>
      <c r="U623" s="211"/>
      <c r="V623" s="211"/>
      <c r="W623" s="211"/>
      <c r="X623" s="211"/>
      <c r="Y623" s="211"/>
      <c r="Z623" s="211"/>
      <c r="AA623" s="211"/>
      <c r="AB623" s="211"/>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BA623" s="214"/>
      <c r="BB623" s="289"/>
      <c r="BC623" s="214"/>
      <c r="BD623" s="214"/>
      <c r="BE623" s="214"/>
      <c r="BF623" s="214"/>
      <c r="BG623" s="214"/>
      <c r="BH623" s="214"/>
      <c r="BI623" s="214"/>
      <c r="BJ623" s="214"/>
      <c r="BK623" s="214"/>
      <c r="BL623" s="214"/>
      <c r="BM623" s="214"/>
      <c r="BN623" s="214"/>
      <c r="BO623" s="214"/>
      <c r="BP623" s="214"/>
      <c r="BQ623" s="214"/>
    </row>
    <row r="624" s="218" customFormat="true" ht="25.15" customHeight="true" x14ac:dyDescent="0.2">
      <c r="C624" s="2355"/>
      <c r="D624" s="2354"/>
      <c r="E624" s="491"/>
      <c r="F624" s="491"/>
      <c r="G624" s="491"/>
      <c r="H624" s="2355"/>
      <c r="I624" s="2354"/>
      <c r="J624" s="491"/>
      <c r="K624" s="491"/>
      <c r="L624" s="491"/>
      <c r="M624" s="2355"/>
      <c r="N624" s="2354"/>
      <c r="O624" s="491"/>
      <c r="P624" s="491"/>
      <c r="Q624" s="491"/>
      <c r="R624" s="211"/>
      <c r="S624" s="211"/>
      <c r="T624" s="211"/>
      <c r="U624" s="211"/>
      <c r="V624" s="211"/>
      <c r="W624" s="211"/>
      <c r="X624" s="211"/>
      <c r="Y624" s="211"/>
      <c r="Z624" s="211"/>
      <c r="AA624" s="211"/>
      <c r="AB624" s="211"/>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BA624" s="214"/>
      <c r="BB624" s="289"/>
      <c r="BC624" s="214"/>
      <c r="BD624" s="214"/>
      <c r="BE624" s="214"/>
      <c r="BF624" s="214"/>
      <c r="BG624" s="214"/>
      <c r="BH624" s="214"/>
      <c r="BI624" s="214"/>
      <c r="BJ624" s="214"/>
      <c r="BK624" s="214"/>
      <c r="BL624" s="214"/>
      <c r="BM624" s="214"/>
      <c r="BN624" s="214"/>
      <c r="BO624" s="214"/>
      <c r="BP624" s="214"/>
      <c r="BQ624" s="214"/>
    </row>
    <row r="625" s="218" customFormat="true" ht="25.15" customHeight="true" x14ac:dyDescent="0.2">
      <c r="C625" s="2355"/>
      <c r="D625" s="2354"/>
      <c r="E625" s="491"/>
      <c r="F625" s="491"/>
      <c r="G625" s="491"/>
      <c r="H625" s="2355"/>
      <c r="I625" s="2354"/>
      <c r="J625" s="491"/>
      <c r="K625" s="491"/>
      <c r="L625" s="491"/>
      <c r="M625" s="2355"/>
      <c r="N625" s="2354"/>
      <c r="O625" s="491"/>
      <c r="P625" s="491"/>
      <c r="Q625" s="491"/>
      <c r="R625" s="211"/>
      <c r="S625" s="211"/>
      <c r="T625" s="211"/>
      <c r="U625" s="211"/>
      <c r="V625" s="211"/>
      <c r="W625" s="211"/>
      <c r="X625" s="211"/>
      <c r="Y625" s="211"/>
      <c r="Z625" s="211"/>
      <c r="AA625" s="211"/>
      <c r="AB625" s="211"/>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BA625" s="214"/>
      <c r="BB625" s="289"/>
      <c r="BC625" s="214"/>
      <c r="BD625" s="214"/>
      <c r="BE625" s="214"/>
      <c r="BF625" s="214"/>
      <c r="BG625" s="214"/>
      <c r="BH625" s="214"/>
      <c r="BI625" s="214"/>
      <c r="BJ625" s="214"/>
      <c r="BK625" s="214"/>
      <c r="BL625" s="214"/>
      <c r="BM625" s="214"/>
      <c r="BN625" s="214"/>
      <c r="BO625" s="214"/>
      <c r="BP625" s="214"/>
      <c r="BQ625" s="214"/>
    </row>
    <row r="626" s="218" customFormat="true" ht="25.15" customHeight="true" x14ac:dyDescent="0.2">
      <c r="C626" s="2355"/>
      <c r="D626" s="2354"/>
      <c r="E626" s="491"/>
      <c r="F626" s="491"/>
      <c r="G626" s="491"/>
      <c r="H626" s="2355"/>
      <c r="I626" s="2354"/>
      <c r="J626" s="491"/>
      <c r="K626" s="491"/>
      <c r="L626" s="491"/>
      <c r="M626" s="2355"/>
      <c r="N626" s="2354"/>
      <c r="O626" s="491"/>
      <c r="P626" s="491"/>
      <c r="Q626" s="491"/>
      <c r="R626" s="211"/>
      <c r="S626" s="211"/>
      <c r="T626" s="211"/>
      <c r="U626" s="211"/>
      <c r="V626" s="211"/>
      <c r="W626" s="211"/>
      <c r="X626" s="211"/>
      <c r="Y626" s="211"/>
      <c r="Z626" s="211"/>
      <c r="AA626" s="211"/>
      <c r="AB626" s="211"/>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BA626" s="214"/>
      <c r="BB626" s="289"/>
      <c r="BC626" s="214"/>
      <c r="BD626" s="214"/>
      <c r="BE626" s="214"/>
      <c r="BF626" s="214"/>
      <c r="BG626" s="214"/>
      <c r="BH626" s="214"/>
      <c r="BI626" s="214"/>
      <c r="BJ626" s="214"/>
      <c r="BK626" s="214"/>
      <c r="BL626" s="214"/>
      <c r="BM626" s="214"/>
      <c r="BN626" s="214"/>
      <c r="BO626" s="214"/>
      <c r="BP626" s="214"/>
      <c r="BQ626" s="214"/>
    </row>
    <row r="627" s="218" customFormat="true" ht="25.15" customHeight="true" x14ac:dyDescent="0.2">
      <c r="C627" s="2355"/>
      <c r="D627" s="2354"/>
      <c r="E627" s="491"/>
      <c r="F627" s="491"/>
      <c r="G627" s="491"/>
      <c r="H627" s="2355"/>
      <c r="I627" s="2354"/>
      <c r="J627" s="491"/>
      <c r="K627" s="491"/>
      <c r="L627" s="491"/>
      <c r="M627" s="2355"/>
      <c r="N627" s="2354"/>
      <c r="O627" s="491"/>
      <c r="P627" s="491"/>
      <c r="Q627" s="491"/>
      <c r="R627" s="211"/>
      <c r="S627" s="211"/>
      <c r="T627" s="211"/>
      <c r="U627" s="211"/>
      <c r="V627" s="211"/>
      <c r="W627" s="211"/>
      <c r="X627" s="211"/>
      <c r="Y627" s="211"/>
      <c r="Z627" s="211"/>
      <c r="AA627" s="211"/>
      <c r="AB627" s="211"/>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BA627" s="214"/>
      <c r="BB627" s="289"/>
      <c r="BC627" s="214"/>
      <c r="BD627" s="214"/>
      <c r="BE627" s="214"/>
      <c r="BF627" s="214"/>
      <c r="BG627" s="214"/>
      <c r="BH627" s="214"/>
      <c r="BI627" s="214"/>
      <c r="BJ627" s="214"/>
      <c r="BK627" s="214"/>
      <c r="BL627" s="214"/>
      <c r="BM627" s="214"/>
      <c r="BN627" s="214"/>
      <c r="BO627" s="214"/>
      <c r="BP627" s="214"/>
      <c r="BQ627" s="214"/>
    </row>
    <row r="628" s="218" customFormat="true" ht="25.15" customHeight="true" x14ac:dyDescent="0.2">
      <c r="C628" s="2355"/>
      <c r="D628" s="2354"/>
      <c r="E628" s="491"/>
      <c r="F628" s="491"/>
      <c r="G628" s="491"/>
      <c r="H628" s="2355"/>
      <c r="I628" s="2354"/>
      <c r="J628" s="491"/>
      <c r="K628" s="491"/>
      <c r="L628" s="491"/>
      <c r="M628" s="2355"/>
      <c r="N628" s="2354"/>
      <c r="O628" s="491"/>
      <c r="P628" s="491"/>
      <c r="Q628" s="491"/>
      <c r="R628" s="211"/>
      <c r="S628" s="211"/>
      <c r="T628" s="211"/>
      <c r="U628" s="211"/>
      <c r="V628" s="211"/>
      <c r="W628" s="211"/>
      <c r="X628" s="211"/>
      <c r="Y628" s="211"/>
      <c r="Z628" s="211"/>
      <c r="AA628" s="211"/>
      <c r="AB628" s="211"/>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BA628" s="214"/>
      <c r="BB628" s="289"/>
      <c r="BC628" s="214"/>
      <c r="BD628" s="214"/>
      <c r="BE628" s="214"/>
      <c r="BF628" s="214"/>
      <c r="BG628" s="214"/>
      <c r="BH628" s="214"/>
      <c r="BI628" s="214"/>
      <c r="BJ628" s="214"/>
      <c r="BK628" s="214"/>
      <c r="BL628" s="214"/>
      <c r="BM628" s="214"/>
      <c r="BN628" s="214"/>
      <c r="BO628" s="214"/>
      <c r="BP628" s="214"/>
      <c r="BQ628" s="214"/>
    </row>
    <row r="629" s="218" customFormat="true" ht="25.15" customHeight="true" x14ac:dyDescent="0.2">
      <c r="C629" s="2355"/>
      <c r="D629" s="2354"/>
      <c r="E629" s="491"/>
      <c r="F629" s="491"/>
      <c r="G629" s="491"/>
      <c r="H629" s="2355"/>
      <c r="I629" s="2354"/>
      <c r="J629" s="491"/>
      <c r="K629" s="491"/>
      <c r="L629" s="491"/>
      <c r="M629" s="2355"/>
      <c r="N629" s="2354"/>
      <c r="O629" s="491"/>
      <c r="P629" s="491"/>
      <c r="Q629" s="491"/>
      <c r="R629" s="211"/>
      <c r="S629" s="211"/>
      <c r="T629" s="211"/>
      <c r="U629" s="211"/>
      <c r="V629" s="211"/>
      <c r="W629" s="211"/>
      <c r="X629" s="211"/>
      <c r="Y629" s="211"/>
      <c r="Z629" s="211"/>
      <c r="AA629" s="211"/>
      <c r="AB629" s="211"/>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BA629" s="214"/>
      <c r="BB629" s="289"/>
      <c r="BC629" s="214"/>
      <c r="BD629" s="214"/>
      <c r="BE629" s="214"/>
      <c r="BF629" s="214"/>
      <c r="BG629" s="214"/>
      <c r="BH629" s="214"/>
      <c r="BI629" s="214"/>
      <c r="BJ629" s="214"/>
      <c r="BK629" s="214"/>
      <c r="BL629" s="214"/>
      <c r="BM629" s="214"/>
      <c r="BN629" s="214"/>
      <c r="BO629" s="214"/>
      <c r="BP629" s="214"/>
      <c r="BQ629" s="214"/>
    </row>
    <row r="630" s="218" customFormat="true" ht="25.15" customHeight="true" x14ac:dyDescent="0.2">
      <c r="C630" s="2355"/>
      <c r="D630" s="2354"/>
      <c r="E630" s="491"/>
      <c r="F630" s="491"/>
      <c r="G630" s="491"/>
      <c r="H630" s="2355"/>
      <c r="I630" s="2354"/>
      <c r="J630" s="491"/>
      <c r="K630" s="491"/>
      <c r="L630" s="491"/>
      <c r="M630" s="2355"/>
      <c r="N630" s="2354"/>
      <c r="O630" s="491"/>
      <c r="P630" s="491"/>
      <c r="Q630" s="491"/>
      <c r="R630" s="211"/>
      <c r="S630" s="211"/>
      <c r="T630" s="211"/>
      <c r="U630" s="211"/>
      <c r="V630" s="211"/>
      <c r="W630" s="211"/>
      <c r="X630" s="211"/>
      <c r="Y630" s="211"/>
      <c r="Z630" s="211"/>
      <c r="AA630" s="211"/>
      <c r="AB630" s="211"/>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BA630" s="214"/>
      <c r="BB630" s="289"/>
      <c r="BC630" s="214"/>
      <c r="BD630" s="214"/>
      <c r="BE630" s="214"/>
      <c r="BF630" s="214"/>
      <c r="BG630" s="214"/>
      <c r="BH630" s="214"/>
      <c r="BI630" s="214"/>
      <c r="BJ630" s="214"/>
      <c r="BK630" s="214"/>
      <c r="BL630" s="214"/>
      <c r="BM630" s="214"/>
      <c r="BN630" s="214"/>
      <c r="BO630" s="214"/>
      <c r="BP630" s="214"/>
      <c r="BQ630" s="214"/>
    </row>
    <row r="631" s="218" customFormat="true" ht="25.15" customHeight="true" x14ac:dyDescent="0.2">
      <c r="C631" s="2355"/>
      <c r="D631" s="2354"/>
      <c r="E631" s="491"/>
      <c r="F631" s="491"/>
      <c r="G631" s="491"/>
      <c r="H631" s="2355"/>
      <c r="I631" s="2354"/>
      <c r="J631" s="491"/>
      <c r="K631" s="491"/>
      <c r="L631" s="491"/>
      <c r="M631" s="2355"/>
      <c r="N631" s="2354"/>
      <c r="O631" s="491"/>
      <c r="P631" s="491"/>
      <c r="Q631" s="491"/>
      <c r="R631" s="211"/>
      <c r="S631" s="211"/>
      <c r="T631" s="211"/>
      <c r="U631" s="211"/>
      <c r="V631" s="211"/>
      <c r="W631" s="211"/>
      <c r="X631" s="211"/>
      <c r="Y631" s="211"/>
      <c r="Z631" s="211"/>
      <c r="AA631" s="211"/>
      <c r="AB631" s="211"/>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BA631" s="214"/>
      <c r="BB631" s="289"/>
      <c r="BC631" s="214"/>
      <c r="BD631" s="214"/>
      <c r="BE631" s="214"/>
      <c r="BF631" s="214"/>
      <c r="BG631" s="214"/>
      <c r="BH631" s="214"/>
      <c r="BI631" s="214"/>
      <c r="BJ631" s="214"/>
      <c r="BK631" s="214"/>
      <c r="BL631" s="214"/>
      <c r="BM631" s="214"/>
      <c r="BN631" s="214"/>
      <c r="BO631" s="214"/>
      <c r="BP631" s="214"/>
      <c r="BQ631" s="214"/>
    </row>
    <row r="632" s="218" customFormat="true" ht="25.15" customHeight="true" x14ac:dyDescent="0.2">
      <c r="C632" s="2355"/>
      <c r="D632" s="2354"/>
      <c r="E632" s="491"/>
      <c r="F632" s="491"/>
      <c r="G632" s="491"/>
      <c r="H632" s="2355"/>
      <c r="I632" s="2354"/>
      <c r="J632" s="491"/>
      <c r="K632" s="491"/>
      <c r="L632" s="491"/>
      <c r="M632" s="2355"/>
      <c r="N632" s="2354"/>
      <c r="O632" s="491"/>
      <c r="P632" s="491"/>
      <c r="Q632" s="491"/>
      <c r="R632" s="211"/>
      <c r="S632" s="211"/>
      <c r="T632" s="211"/>
      <c r="U632" s="211"/>
      <c r="V632" s="211"/>
      <c r="W632" s="211"/>
      <c r="X632" s="211"/>
      <c r="Y632" s="211"/>
      <c r="Z632" s="211"/>
      <c r="AA632" s="211"/>
      <c r="AB632" s="211"/>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BA632" s="214"/>
      <c r="BB632" s="289"/>
      <c r="BC632" s="214"/>
      <c r="BD632" s="214"/>
      <c r="BE632" s="214"/>
      <c r="BF632" s="214"/>
      <c r="BG632" s="214"/>
      <c r="BH632" s="214"/>
      <c r="BI632" s="214"/>
      <c r="BJ632" s="214"/>
      <c r="BK632" s="214"/>
      <c r="BL632" s="214"/>
      <c r="BM632" s="214"/>
      <c r="BN632" s="214"/>
      <c r="BO632" s="214"/>
      <c r="BP632" s="214"/>
      <c r="BQ632" s="214"/>
    </row>
    <row r="633" s="218" customFormat="true" ht="25.15" customHeight="true" x14ac:dyDescent="0.2">
      <c r="C633" s="2355"/>
      <c r="D633" s="2354"/>
      <c r="E633" s="491"/>
      <c r="F633" s="491"/>
      <c r="G633" s="491"/>
      <c r="H633" s="2355"/>
      <c r="I633" s="2354"/>
      <c r="J633" s="491"/>
      <c r="K633" s="491"/>
      <c r="L633" s="491"/>
      <c r="M633" s="2355"/>
      <c r="N633" s="2354"/>
      <c r="O633" s="491"/>
      <c r="P633" s="491"/>
      <c r="Q633" s="491"/>
      <c r="R633" s="211"/>
      <c r="S633" s="211"/>
      <c r="T633" s="211"/>
      <c r="U633" s="211"/>
      <c r="V633" s="211"/>
      <c r="W633" s="211"/>
      <c r="X633" s="211"/>
      <c r="Y633" s="211"/>
      <c r="Z633" s="211"/>
      <c r="AA633" s="211"/>
      <c r="AB633" s="211"/>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BA633" s="214"/>
      <c r="BB633" s="289"/>
      <c r="BC633" s="214"/>
      <c r="BD633" s="214"/>
      <c r="BE633" s="214"/>
      <c r="BF633" s="214"/>
      <c r="BG633" s="214"/>
      <c r="BH633" s="214"/>
      <c r="BI633" s="214"/>
      <c r="BJ633" s="214"/>
      <c r="BK633" s="214"/>
      <c r="BL633" s="214"/>
      <c r="BM633" s="214"/>
      <c r="BN633" s="214"/>
      <c r="BO633" s="214"/>
      <c r="BP633" s="214"/>
      <c r="BQ633" s="214"/>
    </row>
    <row r="634" s="218" customFormat="true" ht="25.15" customHeight="true" x14ac:dyDescent="0.2">
      <c r="C634" s="2355"/>
      <c r="D634" s="2354"/>
      <c r="E634" s="491"/>
      <c r="F634" s="491"/>
      <c r="G634" s="491"/>
      <c r="H634" s="2355"/>
      <c r="I634" s="2354"/>
      <c r="J634" s="491"/>
      <c r="K634" s="491"/>
      <c r="L634" s="491"/>
      <c r="M634" s="2355"/>
      <c r="N634" s="2354"/>
      <c r="O634" s="491"/>
      <c r="P634" s="491"/>
      <c r="Q634" s="491"/>
      <c r="R634" s="211"/>
      <c r="S634" s="211"/>
      <c r="T634" s="211"/>
      <c r="U634" s="211"/>
      <c r="V634" s="211"/>
      <c r="W634" s="211"/>
      <c r="X634" s="211"/>
      <c r="Y634" s="211"/>
      <c r="Z634" s="211"/>
      <c r="AA634" s="211"/>
      <c r="AB634" s="211"/>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BA634" s="214"/>
      <c r="BB634" s="289"/>
      <c r="BC634" s="214"/>
      <c r="BD634" s="214"/>
      <c r="BE634" s="214"/>
      <c r="BF634" s="214"/>
      <c r="BG634" s="214"/>
      <c r="BH634" s="214"/>
      <c r="BI634" s="214"/>
      <c r="BJ634" s="214"/>
      <c r="BK634" s="214"/>
      <c r="BL634" s="214"/>
      <c r="BM634" s="214"/>
      <c r="BN634" s="214"/>
      <c r="BO634" s="214"/>
      <c r="BP634" s="214"/>
      <c r="BQ634" s="214"/>
    </row>
    <row r="635" s="218" customFormat="true" ht="25.15" customHeight="true" x14ac:dyDescent="0.2">
      <c r="C635" s="2355"/>
      <c r="D635" s="2354"/>
      <c r="E635" s="491"/>
      <c r="F635" s="491"/>
      <c r="G635" s="491"/>
      <c r="H635" s="2355"/>
      <c r="I635" s="2354"/>
      <c r="J635" s="491"/>
      <c r="K635" s="491"/>
      <c r="L635" s="491"/>
      <c r="M635" s="2355"/>
      <c r="N635" s="2354"/>
      <c r="O635" s="491"/>
      <c r="P635" s="491"/>
      <c r="Q635" s="491"/>
      <c r="R635" s="211"/>
      <c r="S635" s="211"/>
      <c r="T635" s="211"/>
      <c r="U635" s="211"/>
      <c r="V635" s="211"/>
      <c r="W635" s="211"/>
      <c r="X635" s="211"/>
      <c r="Y635" s="211"/>
      <c r="Z635" s="211"/>
      <c r="AA635" s="211"/>
      <c r="AB635" s="211"/>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BA635" s="214"/>
      <c r="BB635" s="289"/>
      <c r="BC635" s="214"/>
      <c r="BD635" s="214"/>
      <c r="BE635" s="214"/>
      <c r="BF635" s="214"/>
      <c r="BG635" s="214"/>
      <c r="BH635" s="214"/>
      <c r="BI635" s="214"/>
      <c r="BJ635" s="214"/>
      <c r="BK635" s="214"/>
      <c r="BL635" s="214"/>
      <c r="BM635" s="214"/>
      <c r="BN635" s="214"/>
      <c r="BO635" s="214"/>
      <c r="BP635" s="214"/>
      <c r="BQ635" s="214"/>
    </row>
    <row r="636" s="218" customFormat="true" ht="25.15" customHeight="true" x14ac:dyDescent="0.2">
      <c r="C636" s="2355"/>
      <c r="D636" s="2354"/>
      <c r="E636" s="491"/>
      <c r="F636" s="491"/>
      <c r="G636" s="491"/>
      <c r="H636" s="2355"/>
      <c r="I636" s="2354"/>
      <c r="J636" s="491"/>
      <c r="K636" s="491"/>
      <c r="L636" s="491"/>
      <c r="M636" s="2355"/>
      <c r="N636" s="2354"/>
      <c r="O636" s="491"/>
      <c r="P636" s="491"/>
      <c r="Q636" s="491"/>
      <c r="R636" s="211"/>
      <c r="S636" s="211"/>
      <c r="T636" s="211"/>
      <c r="U636" s="211"/>
      <c r="V636" s="211"/>
      <c r="W636" s="211"/>
      <c r="X636" s="211"/>
      <c r="Y636" s="211"/>
      <c r="Z636" s="211"/>
      <c r="AA636" s="211"/>
      <c r="AB636" s="211"/>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BA636" s="214"/>
      <c r="BB636" s="289"/>
      <c r="BC636" s="214"/>
      <c r="BD636" s="214"/>
      <c r="BE636" s="214"/>
      <c r="BF636" s="214"/>
      <c r="BG636" s="214"/>
      <c r="BH636" s="214"/>
      <c r="BI636" s="214"/>
      <c r="BJ636" s="214"/>
      <c r="BK636" s="214"/>
      <c r="BL636" s="214"/>
      <c r="BM636" s="214"/>
      <c r="BN636" s="214"/>
      <c r="BO636" s="214"/>
      <c r="BP636" s="214"/>
      <c r="BQ636" s="214"/>
    </row>
    <row r="637" s="218" customFormat="true" ht="25.15" customHeight="true" x14ac:dyDescent="0.2">
      <c r="C637" s="2355"/>
      <c r="D637" s="2354"/>
      <c r="E637" s="491"/>
      <c r="F637" s="491"/>
      <c r="G637" s="491"/>
      <c r="H637" s="2355"/>
      <c r="I637" s="2354"/>
      <c r="J637" s="491"/>
      <c r="K637" s="491"/>
      <c r="L637" s="491"/>
      <c r="M637" s="2355"/>
      <c r="N637" s="2354"/>
      <c r="O637" s="491"/>
      <c r="P637" s="491"/>
      <c r="Q637" s="491"/>
      <c r="R637" s="211"/>
      <c r="S637" s="211"/>
      <c r="T637" s="211"/>
      <c r="U637" s="211"/>
      <c r="V637" s="211"/>
      <c r="W637" s="211"/>
      <c r="X637" s="211"/>
      <c r="Y637" s="211"/>
      <c r="Z637" s="211"/>
      <c r="AA637" s="211"/>
      <c r="AB637" s="211"/>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BA637" s="214"/>
      <c r="BB637" s="289"/>
      <c r="BC637" s="214"/>
      <c r="BD637" s="214"/>
      <c r="BE637" s="214"/>
      <c r="BF637" s="214"/>
      <c r="BG637" s="214"/>
      <c r="BH637" s="214"/>
      <c r="BI637" s="214"/>
      <c r="BJ637" s="214"/>
      <c r="BK637" s="214"/>
      <c r="BL637" s="214"/>
      <c r="BM637" s="214"/>
      <c r="BN637" s="214"/>
      <c r="BO637" s="214"/>
      <c r="BP637" s="214"/>
      <c r="BQ637" s="214"/>
    </row>
    <row r="638" s="218" customFormat="true" ht="25.15" customHeight="true" x14ac:dyDescent="0.2">
      <c r="C638" s="2355"/>
      <c r="D638" s="2354"/>
      <c r="E638" s="491"/>
      <c r="F638" s="491"/>
      <c r="G638" s="491"/>
      <c r="H638" s="2355"/>
      <c r="I638" s="2354"/>
      <c r="J638" s="491"/>
      <c r="K638" s="491"/>
      <c r="L638" s="491"/>
      <c r="M638" s="2355"/>
      <c r="N638" s="2354"/>
      <c r="O638" s="491"/>
      <c r="P638" s="491"/>
      <c r="Q638" s="491"/>
      <c r="R638" s="211"/>
      <c r="S638" s="211"/>
      <c r="T638" s="211"/>
      <c r="U638" s="211"/>
      <c r="V638" s="211"/>
      <c r="W638" s="211"/>
      <c r="X638" s="211"/>
      <c r="Y638" s="211"/>
      <c r="Z638" s="211"/>
      <c r="AA638" s="211"/>
      <c r="AB638" s="211"/>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BA638" s="214"/>
      <c r="BB638" s="289"/>
      <c r="BC638" s="214"/>
      <c r="BD638" s="214"/>
      <c r="BE638" s="214"/>
      <c r="BF638" s="214"/>
      <c r="BG638" s="214"/>
      <c r="BH638" s="214"/>
      <c r="BI638" s="214"/>
      <c r="BJ638" s="214"/>
      <c r="BK638" s="214"/>
      <c r="BL638" s="214"/>
      <c r="BM638" s="214"/>
      <c r="BN638" s="214"/>
      <c r="BO638" s="214"/>
      <c r="BP638" s="214"/>
      <c r="BQ638" s="214"/>
    </row>
    <row r="639" s="218" customFormat="true" ht="25.15" customHeight="true" x14ac:dyDescent="0.2">
      <c r="C639" s="2355"/>
      <c r="D639" s="2354"/>
      <c r="E639" s="491"/>
      <c r="F639" s="491"/>
      <c r="G639" s="491"/>
      <c r="H639" s="2355"/>
      <c r="I639" s="2354"/>
      <c r="J639" s="491"/>
      <c r="K639" s="491"/>
      <c r="L639" s="491"/>
      <c r="M639" s="2355"/>
      <c r="N639" s="2354"/>
      <c r="O639" s="491"/>
      <c r="P639" s="491"/>
      <c r="Q639" s="491"/>
      <c r="R639" s="211"/>
      <c r="S639" s="211"/>
      <c r="T639" s="211"/>
      <c r="U639" s="211"/>
      <c r="V639" s="211"/>
      <c r="W639" s="211"/>
      <c r="X639" s="211"/>
      <c r="Y639" s="211"/>
      <c r="Z639" s="211"/>
      <c r="AA639" s="211"/>
      <c r="AB639" s="211"/>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BA639" s="214"/>
      <c r="BB639" s="289"/>
      <c r="BC639" s="214"/>
      <c r="BD639" s="214"/>
      <c r="BE639" s="214"/>
      <c r="BF639" s="214"/>
      <c r="BG639" s="214"/>
      <c r="BH639" s="214"/>
      <c r="BI639" s="214"/>
      <c r="BJ639" s="214"/>
      <c r="BK639" s="214"/>
      <c r="BL639" s="214"/>
      <c r="BM639" s="214"/>
      <c r="BN639" s="214"/>
      <c r="BO639" s="214"/>
      <c r="BP639" s="214"/>
      <c r="BQ639" s="214"/>
    </row>
    <row r="640" s="218" customFormat="true" ht="25.15" customHeight="true" x14ac:dyDescent="0.2">
      <c r="C640" s="2355"/>
      <c r="D640" s="2354"/>
      <c r="E640" s="491"/>
      <c r="F640" s="491"/>
      <c r="G640" s="491"/>
      <c r="H640" s="2355"/>
      <c r="I640" s="2354"/>
      <c r="J640" s="491"/>
      <c r="K640" s="491"/>
      <c r="L640" s="491"/>
      <c r="M640" s="2355"/>
      <c r="N640" s="2354"/>
      <c r="O640" s="491"/>
      <c r="P640" s="491"/>
      <c r="Q640" s="491"/>
      <c r="R640" s="211"/>
      <c r="S640" s="211"/>
      <c r="T640" s="211"/>
      <c r="U640" s="211"/>
      <c r="V640" s="211"/>
      <c r="W640" s="211"/>
      <c r="X640" s="211"/>
      <c r="Y640" s="211"/>
      <c r="Z640" s="211"/>
      <c r="AA640" s="211"/>
      <c r="AB640" s="211"/>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BA640" s="214"/>
      <c r="BB640" s="289"/>
      <c r="BC640" s="214"/>
      <c r="BD640" s="214"/>
      <c r="BE640" s="214"/>
      <c r="BF640" s="214"/>
      <c r="BG640" s="214"/>
      <c r="BH640" s="214"/>
      <c r="BI640" s="214"/>
      <c r="BJ640" s="214"/>
      <c r="BK640" s="214"/>
      <c r="BL640" s="214"/>
      <c r="BM640" s="214"/>
      <c r="BN640" s="214"/>
      <c r="BO640" s="214"/>
      <c r="BP640" s="214"/>
      <c r="BQ640" s="214"/>
    </row>
    <row r="641" s="218" customFormat="true" ht="25.15" customHeight="true" x14ac:dyDescent="0.2">
      <c r="C641" s="2355"/>
      <c r="D641" s="2354"/>
      <c r="E641" s="491"/>
      <c r="F641" s="491"/>
      <c r="G641" s="491"/>
      <c r="H641" s="2355"/>
      <c r="I641" s="2354"/>
      <c r="J641" s="491"/>
      <c r="K641" s="491"/>
      <c r="L641" s="491"/>
      <c r="M641" s="2355"/>
      <c r="N641" s="2354"/>
      <c r="O641" s="491"/>
      <c r="P641" s="491"/>
      <c r="Q641" s="491"/>
      <c r="R641" s="211"/>
      <c r="S641" s="211"/>
      <c r="T641" s="211"/>
      <c r="U641" s="211"/>
      <c r="V641" s="211"/>
      <c r="W641" s="211"/>
      <c r="X641" s="211"/>
      <c r="Y641" s="211"/>
      <c r="Z641" s="211"/>
      <c r="AA641" s="211"/>
      <c r="AB641" s="211"/>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BA641" s="214"/>
      <c r="BB641" s="289"/>
      <c r="BC641" s="214"/>
      <c r="BD641" s="214"/>
      <c r="BE641" s="214"/>
      <c r="BF641" s="214"/>
      <c r="BG641" s="214"/>
      <c r="BH641" s="214"/>
      <c r="BI641" s="214"/>
      <c r="BJ641" s="214"/>
      <c r="BK641" s="214"/>
      <c r="BL641" s="214"/>
      <c r="BM641" s="214"/>
      <c r="BN641" s="214"/>
      <c r="BO641" s="214"/>
      <c r="BP641" s="214"/>
      <c r="BQ641" s="214"/>
    </row>
    <row r="642" s="218" customFormat="true" ht="25.15" customHeight="true" x14ac:dyDescent="0.2">
      <c r="C642" s="2355"/>
      <c r="D642" s="2354"/>
      <c r="E642" s="491"/>
      <c r="F642" s="491"/>
      <c r="G642" s="491"/>
      <c r="H642" s="2355"/>
      <c r="I642" s="2354"/>
      <c r="J642" s="491"/>
      <c r="K642" s="491"/>
      <c r="L642" s="491"/>
      <c r="M642" s="2355"/>
      <c r="N642" s="2354"/>
      <c r="O642" s="491"/>
      <c r="P642" s="491"/>
      <c r="Q642" s="491"/>
      <c r="R642" s="211"/>
      <c r="S642" s="211"/>
      <c r="T642" s="211"/>
      <c r="U642" s="211"/>
      <c r="V642" s="211"/>
      <c r="W642" s="211"/>
      <c r="X642" s="211"/>
      <c r="Y642" s="211"/>
      <c r="Z642" s="211"/>
      <c r="AA642" s="211"/>
      <c r="AB642" s="211"/>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BA642" s="214"/>
      <c r="BB642" s="289"/>
      <c r="BC642" s="214"/>
      <c r="BD642" s="214"/>
      <c r="BE642" s="214"/>
      <c r="BF642" s="214"/>
      <c r="BG642" s="214"/>
      <c r="BH642" s="214"/>
      <c r="BI642" s="214"/>
      <c r="BJ642" s="214"/>
      <c r="BK642" s="214"/>
      <c r="BL642" s="214"/>
      <c r="BM642" s="214"/>
      <c r="BN642" s="214"/>
      <c r="BO642" s="214"/>
      <c r="BP642" s="214"/>
      <c r="BQ642" s="214"/>
    </row>
    <row r="643" s="218" customFormat="true" ht="25.15" customHeight="true" x14ac:dyDescent="0.2">
      <c r="C643" s="2355"/>
      <c r="D643" s="2354"/>
      <c r="E643" s="491"/>
      <c r="F643" s="491"/>
      <c r="G643" s="491"/>
      <c r="H643" s="2355"/>
      <c r="I643" s="2354"/>
      <c r="J643" s="491"/>
      <c r="K643" s="491"/>
      <c r="L643" s="491"/>
      <c r="M643" s="2355"/>
      <c r="N643" s="2354"/>
      <c r="O643" s="491"/>
      <c r="P643" s="491"/>
      <c r="Q643" s="491"/>
      <c r="R643" s="211"/>
      <c r="S643" s="211"/>
      <c r="T643" s="211"/>
      <c r="U643" s="211"/>
      <c r="V643" s="211"/>
      <c r="W643" s="211"/>
      <c r="X643" s="211"/>
      <c r="Y643" s="211"/>
      <c r="Z643" s="211"/>
      <c r="AA643" s="211"/>
      <c r="AB643" s="211"/>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BA643" s="214"/>
      <c r="BB643" s="289"/>
      <c r="BC643" s="214"/>
      <c r="BD643" s="214"/>
      <c r="BE643" s="214"/>
      <c r="BF643" s="214"/>
      <c r="BG643" s="214"/>
      <c r="BH643" s="214"/>
      <c r="BI643" s="214"/>
      <c r="BJ643" s="214"/>
      <c r="BK643" s="214"/>
      <c r="BL643" s="214"/>
      <c r="BM643" s="214"/>
      <c r="BN643" s="214"/>
      <c r="BO643" s="214"/>
      <c r="BP643" s="214"/>
      <c r="BQ643" s="214"/>
    </row>
    <row r="644" s="218" customFormat="true" ht="25.15" customHeight="true" x14ac:dyDescent="0.2">
      <c r="C644" s="2355"/>
      <c r="D644" s="2354"/>
      <c r="E644" s="491"/>
      <c r="F644" s="491"/>
      <c r="G644" s="491"/>
      <c r="H644" s="2355"/>
      <c r="I644" s="2354"/>
      <c r="J644" s="491"/>
      <c r="K644" s="491"/>
      <c r="L644" s="491"/>
      <c r="M644" s="2355"/>
      <c r="N644" s="2354"/>
      <c r="O644" s="491"/>
      <c r="P644" s="491"/>
      <c r="Q644" s="491"/>
      <c r="R644" s="211"/>
      <c r="S644" s="211"/>
      <c r="T644" s="211"/>
      <c r="U644" s="211"/>
      <c r="V644" s="211"/>
      <c r="W644" s="211"/>
      <c r="X644" s="211"/>
      <c r="Y644" s="211"/>
      <c r="Z644" s="211"/>
      <c r="AA644" s="211"/>
      <c r="AB644" s="211"/>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BA644" s="214"/>
      <c r="BB644" s="289"/>
      <c r="BC644" s="214"/>
      <c r="BD644" s="214"/>
      <c r="BE644" s="214"/>
      <c r="BF644" s="214"/>
      <c r="BG644" s="214"/>
      <c r="BH644" s="214"/>
      <c r="BI644" s="214"/>
      <c r="BJ644" s="214"/>
      <c r="BK644" s="214"/>
      <c r="BL644" s="214"/>
      <c r="BM644" s="214"/>
      <c r="BN644" s="214"/>
      <c r="BO644" s="214"/>
      <c r="BP644" s="214"/>
      <c r="BQ644" s="214"/>
    </row>
    <row r="645" s="218" customFormat="true" ht="25.15" customHeight="true" x14ac:dyDescent="0.2">
      <c r="C645" s="2355"/>
      <c r="D645" s="2354"/>
      <c r="E645" s="491"/>
      <c r="F645" s="491"/>
      <c r="G645" s="491"/>
      <c r="H645" s="2355"/>
      <c r="I645" s="2354"/>
      <c r="J645" s="491"/>
      <c r="K645" s="491"/>
      <c r="L645" s="491"/>
      <c r="M645" s="2355"/>
      <c r="N645" s="2354"/>
      <c r="O645" s="491"/>
      <c r="P645" s="491"/>
      <c r="Q645" s="491"/>
      <c r="R645" s="211"/>
      <c r="S645" s="211"/>
      <c r="T645" s="211"/>
      <c r="U645" s="211"/>
      <c r="V645" s="211"/>
      <c r="W645" s="211"/>
      <c r="X645" s="211"/>
      <c r="Y645" s="211"/>
      <c r="Z645" s="211"/>
      <c r="AA645" s="211"/>
      <c r="AB645" s="211"/>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BA645" s="214"/>
      <c r="BB645" s="289"/>
      <c r="BC645" s="214"/>
      <c r="BD645" s="214"/>
      <c r="BE645" s="214"/>
      <c r="BF645" s="214"/>
      <c r="BG645" s="214"/>
      <c r="BH645" s="214"/>
      <c r="BI645" s="214"/>
      <c r="BJ645" s="214"/>
      <c r="BK645" s="214"/>
      <c r="BL645" s="214"/>
      <c r="BM645" s="214"/>
      <c r="BN645" s="214"/>
      <c r="BO645" s="214"/>
      <c r="BP645" s="214"/>
      <c r="BQ645" s="214"/>
    </row>
    <row r="646" s="218" customFormat="true" ht="25.15" customHeight="true" x14ac:dyDescent="0.2">
      <c r="C646" s="2355"/>
      <c r="D646" s="2354"/>
      <c r="E646" s="491"/>
      <c r="F646" s="491"/>
      <c r="G646" s="491"/>
      <c r="H646" s="2355"/>
      <c r="I646" s="2354"/>
      <c r="J646" s="491"/>
      <c r="K646" s="491"/>
      <c r="L646" s="491"/>
      <c r="M646" s="2355"/>
      <c r="N646" s="2354"/>
      <c r="O646" s="491"/>
      <c r="P646" s="491"/>
      <c r="Q646" s="491"/>
      <c r="R646" s="211"/>
      <c r="S646" s="211"/>
      <c r="T646" s="211"/>
      <c r="U646" s="211"/>
      <c r="V646" s="211"/>
      <c r="W646" s="211"/>
      <c r="X646" s="211"/>
      <c r="Y646" s="211"/>
      <c r="Z646" s="211"/>
      <c r="AA646" s="211"/>
      <c r="AB646" s="211"/>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BA646" s="214"/>
      <c r="BB646" s="289"/>
      <c r="BC646" s="214"/>
      <c r="BD646" s="214"/>
      <c r="BE646" s="214"/>
      <c r="BF646" s="214"/>
      <c r="BG646" s="214"/>
      <c r="BH646" s="214"/>
      <c r="BI646" s="214"/>
      <c r="BJ646" s="214"/>
      <c r="BK646" s="214"/>
      <c r="BL646" s="214"/>
      <c r="BM646" s="214"/>
      <c r="BN646" s="214"/>
      <c r="BO646" s="214"/>
      <c r="BP646" s="214"/>
      <c r="BQ646" s="214"/>
    </row>
    <row r="647" s="218" customFormat="true" ht="25.15" customHeight="true" x14ac:dyDescent="0.2">
      <c r="C647" s="2355"/>
      <c r="D647" s="2354"/>
      <c r="E647" s="491"/>
      <c r="F647" s="491"/>
      <c r="G647" s="491"/>
      <c r="H647" s="2355"/>
      <c r="I647" s="2354"/>
      <c r="J647" s="491"/>
      <c r="K647" s="491"/>
      <c r="L647" s="491"/>
      <c r="M647" s="2355"/>
      <c r="N647" s="2354"/>
      <c r="O647" s="491"/>
      <c r="P647" s="491"/>
      <c r="Q647" s="491"/>
      <c r="R647" s="211"/>
      <c r="S647" s="211"/>
      <c r="T647" s="211"/>
      <c r="U647" s="211"/>
      <c r="V647" s="211"/>
      <c r="W647" s="211"/>
      <c r="X647" s="211"/>
      <c r="Y647" s="211"/>
      <c r="Z647" s="211"/>
      <c r="AA647" s="211"/>
      <c r="AB647" s="211"/>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BA647" s="214"/>
      <c r="BB647" s="289"/>
      <c r="BC647" s="214"/>
      <c r="BD647" s="214"/>
      <c r="BE647" s="214"/>
      <c r="BF647" s="214"/>
      <c r="BG647" s="214"/>
      <c r="BH647" s="214"/>
      <c r="BI647" s="214"/>
      <c r="BJ647" s="214"/>
      <c r="BK647" s="214"/>
      <c r="BL647" s="214"/>
      <c r="BM647" s="214"/>
      <c r="BN647" s="214"/>
      <c r="BO647" s="214"/>
      <c r="BP647" s="214"/>
      <c r="BQ647" s="214"/>
    </row>
    <row r="648" s="218" customFormat="true" ht="25.15" customHeight="true" x14ac:dyDescent="0.2">
      <c r="C648" s="2355"/>
      <c r="D648" s="2354"/>
      <c r="E648" s="491"/>
      <c r="F648" s="491"/>
      <c r="G648" s="491"/>
      <c r="H648" s="2355"/>
      <c r="I648" s="2354"/>
      <c r="J648" s="491"/>
      <c r="K648" s="491"/>
      <c r="L648" s="491"/>
      <c r="M648" s="2355"/>
      <c r="N648" s="2354"/>
      <c r="O648" s="491"/>
      <c r="P648" s="491"/>
      <c r="Q648" s="491"/>
      <c r="R648" s="211"/>
      <c r="S648" s="211"/>
      <c r="T648" s="211"/>
      <c r="U648" s="211"/>
      <c r="V648" s="211"/>
      <c r="W648" s="211"/>
      <c r="X648" s="211"/>
      <c r="Y648" s="211"/>
      <c r="Z648" s="211"/>
      <c r="AA648" s="211"/>
      <c r="AB648" s="211"/>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BA648" s="214"/>
      <c r="BB648" s="289"/>
      <c r="BC648" s="214"/>
      <c r="BD648" s="214"/>
      <c r="BE648" s="214"/>
      <c r="BF648" s="214"/>
      <c r="BG648" s="214"/>
      <c r="BH648" s="214"/>
      <c r="BI648" s="214"/>
      <c r="BJ648" s="214"/>
      <c r="BK648" s="214"/>
      <c r="BL648" s="214"/>
      <c r="BM648" s="214"/>
      <c r="BN648" s="214"/>
      <c r="BO648" s="214"/>
      <c r="BP648" s="214"/>
      <c r="BQ648" s="214"/>
    </row>
    <row r="649" s="218" customFormat="true" ht="25.15" customHeight="true" x14ac:dyDescent="0.2">
      <c r="C649" s="2355"/>
      <c r="D649" s="2354"/>
      <c r="E649" s="491"/>
      <c r="F649" s="491"/>
      <c r="G649" s="491"/>
      <c r="H649" s="2355"/>
      <c r="I649" s="2354"/>
      <c r="J649" s="491"/>
      <c r="K649" s="491"/>
      <c r="L649" s="491"/>
      <c r="M649" s="2355"/>
      <c r="N649" s="2354"/>
      <c r="O649" s="491"/>
      <c r="P649" s="491"/>
      <c r="Q649" s="491"/>
      <c r="R649" s="211"/>
      <c r="S649" s="211"/>
      <c r="T649" s="211"/>
      <c r="U649" s="211"/>
      <c r="V649" s="211"/>
      <c r="W649" s="211"/>
      <c r="X649" s="211"/>
      <c r="Y649" s="211"/>
      <c r="Z649" s="211"/>
      <c r="AA649" s="211"/>
      <c r="AB649" s="211"/>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BA649" s="214"/>
      <c r="BB649" s="289"/>
      <c r="BC649" s="214"/>
      <c r="BD649" s="214"/>
      <c r="BE649" s="214"/>
      <c r="BF649" s="214"/>
      <c r="BG649" s="214"/>
      <c r="BH649" s="214"/>
      <c r="BI649" s="214"/>
      <c r="BJ649" s="214"/>
      <c r="BK649" s="214"/>
      <c r="BL649" s="214"/>
      <c r="BM649" s="214"/>
      <c r="BN649" s="214"/>
      <c r="BO649" s="214"/>
      <c r="BP649" s="214"/>
      <c r="BQ649" s="214"/>
    </row>
    <row r="650" s="218" customFormat="true" ht="25.15" customHeight="true" x14ac:dyDescent="0.2">
      <c r="C650" s="2355"/>
      <c r="D650" s="2354"/>
      <c r="E650" s="491"/>
      <c r="F650" s="491"/>
      <c r="G650" s="491"/>
      <c r="H650" s="2355"/>
      <c r="I650" s="2354"/>
      <c r="J650" s="491"/>
      <c r="K650" s="491"/>
      <c r="L650" s="491"/>
      <c r="M650" s="2355"/>
      <c r="N650" s="2354"/>
      <c r="O650" s="491"/>
      <c r="P650" s="491"/>
      <c r="Q650" s="491"/>
      <c r="R650" s="211"/>
      <c r="S650" s="211"/>
      <c r="T650" s="211"/>
      <c r="U650" s="211"/>
      <c r="V650" s="211"/>
      <c r="W650" s="211"/>
      <c r="X650" s="211"/>
      <c r="Y650" s="211"/>
      <c r="Z650" s="211"/>
      <c r="AA650" s="211"/>
      <c r="AB650" s="211"/>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BA650" s="214"/>
      <c r="BB650" s="289"/>
      <c r="BC650" s="214"/>
      <c r="BD650" s="214"/>
      <c r="BE650" s="214"/>
      <c r="BF650" s="214"/>
      <c r="BG650" s="214"/>
      <c r="BH650" s="214"/>
      <c r="BI650" s="214"/>
      <c r="BJ650" s="214"/>
      <c r="BK650" s="214"/>
      <c r="BL650" s="214"/>
      <c r="BM650" s="214"/>
      <c r="BN650" s="214"/>
      <c r="BO650" s="214"/>
      <c r="BP650" s="214"/>
      <c r="BQ650" s="214"/>
    </row>
    <row r="651" s="218" customFormat="true" ht="25.15" customHeight="true" x14ac:dyDescent="0.2">
      <c r="C651" s="2355"/>
      <c r="D651" s="2354"/>
      <c r="E651" s="491"/>
      <c r="F651" s="491"/>
      <c r="G651" s="491"/>
      <c r="H651" s="2355"/>
      <c r="I651" s="2354"/>
      <c r="J651" s="491"/>
      <c r="K651" s="491"/>
      <c r="L651" s="491"/>
      <c r="M651" s="2355"/>
      <c r="N651" s="2354"/>
      <c r="O651" s="491"/>
      <c r="P651" s="491"/>
      <c r="Q651" s="491"/>
      <c r="R651" s="211"/>
      <c r="S651" s="211"/>
      <c r="T651" s="211"/>
      <c r="U651" s="211"/>
      <c r="V651" s="211"/>
      <c r="W651" s="211"/>
      <c r="X651" s="211"/>
      <c r="Y651" s="211"/>
      <c r="Z651" s="211"/>
      <c r="AA651" s="211"/>
      <c r="AB651" s="211"/>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BA651" s="214"/>
      <c r="BB651" s="289"/>
      <c r="BC651" s="214"/>
      <c r="BD651" s="214"/>
      <c r="BE651" s="214"/>
      <c r="BF651" s="214"/>
      <c r="BG651" s="214"/>
      <c r="BH651" s="214"/>
      <c r="BI651" s="214"/>
      <c r="BJ651" s="214"/>
      <c r="BK651" s="214"/>
      <c r="BL651" s="214"/>
      <c r="BM651" s="214"/>
      <c r="BN651" s="214"/>
      <c r="BO651" s="214"/>
      <c r="BP651" s="214"/>
      <c r="BQ651" s="214"/>
    </row>
    <row r="652" s="218" customFormat="true" ht="25.15" customHeight="true" x14ac:dyDescent="0.2">
      <c r="C652" s="2355"/>
      <c r="D652" s="2354"/>
      <c r="E652" s="491"/>
      <c r="F652" s="491"/>
      <c r="G652" s="491"/>
      <c r="H652" s="2355"/>
      <c r="I652" s="2354"/>
      <c r="J652" s="491"/>
      <c r="K652" s="491"/>
      <c r="L652" s="491"/>
      <c r="M652" s="2355"/>
      <c r="N652" s="2354"/>
      <c r="O652" s="491"/>
      <c r="P652" s="491"/>
      <c r="Q652" s="491"/>
      <c r="R652" s="211"/>
      <c r="S652" s="211"/>
      <c r="T652" s="211"/>
      <c r="U652" s="211"/>
      <c r="V652" s="211"/>
      <c r="W652" s="211"/>
      <c r="X652" s="211"/>
      <c r="Y652" s="211"/>
      <c r="Z652" s="211"/>
      <c r="AA652" s="211"/>
      <c r="AB652" s="211"/>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BA652" s="214"/>
      <c r="BB652" s="289"/>
      <c r="BC652" s="214"/>
      <c r="BD652" s="214"/>
      <c r="BE652" s="214"/>
      <c r="BF652" s="214"/>
      <c r="BG652" s="214"/>
      <c r="BH652" s="214"/>
      <c r="BI652" s="214"/>
      <c r="BJ652" s="214"/>
      <c r="BK652" s="214"/>
      <c r="BL652" s="214"/>
      <c r="BM652" s="214"/>
      <c r="BN652" s="214"/>
      <c r="BO652" s="214"/>
      <c r="BP652" s="214"/>
      <c r="BQ652" s="214"/>
    </row>
    <row r="653" s="218" customFormat="true" ht="25.15" customHeight="true" x14ac:dyDescent="0.2">
      <c r="C653" s="2355"/>
      <c r="D653" s="2354"/>
      <c r="E653" s="491"/>
      <c r="F653" s="491"/>
      <c r="G653" s="491"/>
      <c r="H653" s="2355"/>
      <c r="I653" s="2354"/>
      <c r="J653" s="491"/>
      <c r="K653" s="491"/>
      <c r="L653" s="491"/>
      <c r="M653" s="2355"/>
      <c r="N653" s="2354"/>
      <c r="O653" s="491"/>
      <c r="P653" s="491"/>
      <c r="Q653" s="491"/>
      <c r="R653" s="211"/>
      <c r="S653" s="211"/>
      <c r="T653" s="211"/>
      <c r="U653" s="211"/>
      <c r="V653" s="211"/>
      <c r="W653" s="211"/>
      <c r="X653" s="211"/>
      <c r="Y653" s="211"/>
      <c r="Z653" s="211"/>
      <c r="AA653" s="211"/>
      <c r="AB653" s="211"/>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BA653" s="214"/>
      <c r="BB653" s="289"/>
      <c r="BC653" s="214"/>
      <c r="BD653" s="214"/>
      <c r="BE653" s="214"/>
      <c r="BF653" s="214"/>
      <c r="BG653" s="214"/>
      <c r="BH653" s="214"/>
      <c r="BI653" s="214"/>
      <c r="BJ653" s="214"/>
      <c r="BK653" s="214"/>
      <c r="BL653" s="214"/>
      <c r="BM653" s="214"/>
      <c r="BN653" s="214"/>
      <c r="BO653" s="214"/>
      <c r="BP653" s="214"/>
      <c r="BQ653" s="214"/>
    </row>
    <row r="654" s="218" customFormat="true" ht="25.15" customHeight="true" x14ac:dyDescent="0.2">
      <c r="C654" s="2355"/>
      <c r="D654" s="2354"/>
      <c r="E654" s="491"/>
      <c r="F654" s="491"/>
      <c r="G654" s="491"/>
      <c r="H654" s="2355"/>
      <c r="I654" s="2354"/>
      <c r="J654" s="491"/>
      <c r="K654" s="491"/>
      <c r="L654" s="491"/>
      <c r="M654" s="2355"/>
      <c r="N654" s="2354"/>
      <c r="O654" s="491"/>
      <c r="P654" s="491"/>
      <c r="Q654" s="491"/>
      <c r="R654" s="211"/>
      <c r="S654" s="211"/>
      <c r="T654" s="211"/>
      <c r="U654" s="211"/>
      <c r="V654" s="211"/>
      <c r="W654" s="211"/>
      <c r="X654" s="211"/>
      <c r="Y654" s="211"/>
      <c r="Z654" s="211"/>
      <c r="AA654" s="211"/>
      <c r="AB654" s="211"/>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BA654" s="214"/>
      <c r="BB654" s="289"/>
      <c r="BC654" s="214"/>
      <c r="BD654" s="214"/>
      <c r="BE654" s="214"/>
      <c r="BF654" s="214"/>
      <c r="BG654" s="214"/>
      <c r="BH654" s="214"/>
      <c r="BI654" s="214"/>
      <c r="BJ654" s="214"/>
      <c r="BK654" s="214"/>
      <c r="BL654" s="214"/>
      <c r="BM654" s="214"/>
      <c r="BN654" s="214"/>
      <c r="BO654" s="214"/>
      <c r="BP654" s="214"/>
      <c r="BQ654" s="214"/>
    </row>
    <row r="655" s="218" customFormat="true" ht="25.15" customHeight="true" x14ac:dyDescent="0.2">
      <c r="C655" s="2355"/>
      <c r="D655" s="2354"/>
      <c r="E655" s="491"/>
      <c r="F655" s="491"/>
      <c r="G655" s="491"/>
      <c r="H655" s="2355"/>
      <c r="I655" s="2354"/>
      <c r="J655" s="491"/>
      <c r="K655" s="491"/>
      <c r="L655" s="491"/>
      <c r="M655" s="2355"/>
      <c r="N655" s="2354"/>
      <c r="O655" s="491"/>
      <c r="P655" s="491"/>
      <c r="Q655" s="491"/>
      <c r="R655" s="211"/>
      <c r="S655" s="211"/>
      <c r="T655" s="211"/>
      <c r="U655" s="211"/>
      <c r="V655" s="211"/>
      <c r="W655" s="211"/>
      <c r="X655" s="211"/>
      <c r="Y655" s="211"/>
      <c r="Z655" s="211"/>
      <c r="AA655" s="211"/>
      <c r="AB655" s="211"/>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BA655" s="214"/>
      <c r="BB655" s="289"/>
      <c r="BC655" s="214"/>
      <c r="BD655" s="214"/>
      <c r="BE655" s="214"/>
      <c r="BF655" s="214"/>
      <c r="BG655" s="214"/>
      <c r="BH655" s="214"/>
      <c r="BI655" s="214"/>
      <c r="BJ655" s="214"/>
      <c r="BK655" s="214"/>
      <c r="BL655" s="214"/>
      <c r="BM655" s="214"/>
      <c r="BN655" s="214"/>
      <c r="BO655" s="214"/>
      <c r="BP655" s="214"/>
      <c r="BQ655" s="214"/>
    </row>
    <row r="656" s="218" customFormat="true" ht="25.15" customHeight="true" x14ac:dyDescent="0.2">
      <c r="C656" s="2355"/>
      <c r="D656" s="2354"/>
      <c r="E656" s="491"/>
      <c r="F656" s="491"/>
      <c r="G656" s="491"/>
      <c r="H656" s="2355"/>
      <c r="I656" s="2354"/>
      <c r="J656" s="491"/>
      <c r="K656" s="491"/>
      <c r="L656" s="491"/>
      <c r="M656" s="2355"/>
      <c r="N656" s="2354"/>
      <c r="O656" s="491"/>
      <c r="P656" s="491"/>
      <c r="Q656" s="491"/>
      <c r="R656" s="211"/>
      <c r="S656" s="211"/>
      <c r="T656" s="211"/>
      <c r="U656" s="211"/>
      <c r="V656" s="211"/>
      <c r="W656" s="211"/>
      <c r="X656" s="211"/>
      <c r="Y656" s="211"/>
      <c r="Z656" s="211"/>
      <c r="AA656" s="211"/>
      <c r="AB656" s="211"/>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BA656" s="214"/>
      <c r="BB656" s="289"/>
      <c r="BC656" s="214"/>
      <c r="BD656" s="214"/>
      <c r="BE656" s="214"/>
      <c r="BF656" s="214"/>
      <c r="BG656" s="214"/>
      <c r="BH656" s="214"/>
      <c r="BI656" s="214"/>
      <c r="BJ656" s="214"/>
      <c r="BK656" s="214"/>
      <c r="BL656" s="214"/>
      <c r="BM656" s="214"/>
      <c r="BN656" s="214"/>
      <c r="BO656" s="214"/>
      <c r="BP656" s="214"/>
      <c r="BQ656" s="214"/>
    </row>
    <row r="657" s="218" customFormat="true" ht="25.15" customHeight="true" x14ac:dyDescent="0.2">
      <c r="C657" s="2355"/>
      <c r="D657" s="2354"/>
      <c r="E657" s="491"/>
      <c r="F657" s="491"/>
      <c r="G657" s="491"/>
      <c r="H657" s="2355"/>
      <c r="I657" s="2354"/>
      <c r="J657" s="491"/>
      <c r="K657" s="491"/>
      <c r="L657" s="491"/>
      <c r="M657" s="2355"/>
      <c r="N657" s="2354"/>
      <c r="O657" s="491"/>
      <c r="P657" s="491"/>
      <c r="Q657" s="491"/>
      <c r="R657" s="211"/>
      <c r="S657" s="211"/>
      <c r="T657" s="211"/>
      <c r="U657" s="211"/>
      <c r="V657" s="211"/>
      <c r="W657" s="211"/>
      <c r="X657" s="211"/>
      <c r="Y657" s="211"/>
      <c r="Z657" s="211"/>
      <c r="AA657" s="211"/>
      <c r="AB657" s="211"/>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BA657" s="214"/>
      <c r="BB657" s="289"/>
      <c r="BC657" s="214"/>
      <c r="BD657" s="214"/>
      <c r="BE657" s="214"/>
      <c r="BF657" s="214"/>
      <c r="BG657" s="214"/>
      <c r="BH657" s="214"/>
      <c r="BI657" s="214"/>
      <c r="BJ657" s="214"/>
      <c r="BK657" s="214"/>
      <c r="BL657" s="214"/>
      <c r="BM657" s="214"/>
      <c r="BN657" s="214"/>
      <c r="BO657" s="214"/>
      <c r="BP657" s="214"/>
      <c r="BQ657" s="214"/>
    </row>
    <row r="658" s="218" customFormat="true" ht="25.15" customHeight="true" x14ac:dyDescent="0.2">
      <c r="C658" s="2355"/>
      <c r="D658" s="2354"/>
      <c r="E658" s="491"/>
      <c r="F658" s="491"/>
      <c r="G658" s="491"/>
      <c r="H658" s="2355"/>
      <c r="I658" s="2354"/>
      <c r="J658" s="491"/>
      <c r="K658" s="491"/>
      <c r="L658" s="491"/>
      <c r="M658" s="2355"/>
      <c r="N658" s="2354"/>
      <c r="O658" s="491"/>
      <c r="P658" s="491"/>
      <c r="Q658" s="491"/>
      <c r="R658" s="211"/>
      <c r="S658" s="211"/>
      <c r="T658" s="211"/>
      <c r="U658" s="211"/>
      <c r="V658" s="211"/>
      <c r="W658" s="211"/>
      <c r="X658" s="211"/>
      <c r="Y658" s="211"/>
      <c r="Z658" s="211"/>
      <c r="AA658" s="211"/>
      <c r="AB658" s="211"/>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BA658" s="214"/>
      <c r="BB658" s="289"/>
      <c r="BC658" s="214"/>
      <c r="BD658" s="214"/>
      <c r="BE658" s="214"/>
      <c r="BF658" s="214"/>
      <c r="BG658" s="214"/>
      <c r="BH658" s="214"/>
      <c r="BI658" s="214"/>
      <c r="BJ658" s="214"/>
      <c r="BK658" s="214"/>
      <c r="BL658" s="214"/>
      <c r="BM658" s="214"/>
      <c r="BN658" s="214"/>
      <c r="BO658" s="214"/>
      <c r="BP658" s="214"/>
      <c r="BQ658" s="214"/>
    </row>
    <row r="659" s="218" customFormat="true" ht="25.15" customHeight="true" x14ac:dyDescent="0.2">
      <c r="C659" s="2355"/>
      <c r="D659" s="2354"/>
      <c r="E659" s="491"/>
      <c r="F659" s="491"/>
      <c r="G659" s="491"/>
      <c r="H659" s="2355"/>
      <c r="I659" s="2354"/>
      <c r="J659" s="491"/>
      <c r="K659" s="491"/>
      <c r="L659" s="491"/>
      <c r="M659" s="2355"/>
      <c r="N659" s="2354"/>
      <c r="O659" s="491"/>
      <c r="P659" s="491"/>
      <c r="Q659" s="491"/>
      <c r="R659" s="211"/>
      <c r="S659" s="211"/>
      <c r="T659" s="211"/>
      <c r="U659" s="211"/>
      <c r="V659" s="211"/>
      <c r="W659" s="211"/>
      <c r="X659" s="211"/>
      <c r="Y659" s="211"/>
      <c r="Z659" s="211"/>
      <c r="AA659" s="211"/>
      <c r="AB659" s="211"/>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BA659" s="214"/>
      <c r="BB659" s="289"/>
      <c r="BC659" s="214"/>
      <c r="BD659" s="214"/>
      <c r="BE659" s="214"/>
      <c r="BF659" s="214"/>
      <c r="BG659" s="214"/>
      <c r="BH659" s="214"/>
      <c r="BI659" s="214"/>
      <c r="BJ659" s="214"/>
      <c r="BK659" s="214"/>
      <c r="BL659" s="214"/>
      <c r="BM659" s="214"/>
      <c r="BN659" s="214"/>
      <c r="BO659" s="214"/>
      <c r="BP659" s="214"/>
      <c r="BQ659" s="214"/>
    </row>
    <row r="660" s="218" customFormat="true" ht="25.15" customHeight="true" x14ac:dyDescent="0.2">
      <c r="C660" s="2355"/>
      <c r="D660" s="2354"/>
      <c r="E660" s="491"/>
      <c r="F660" s="491"/>
      <c r="G660" s="491"/>
      <c r="H660" s="2355"/>
      <c r="I660" s="2354"/>
      <c r="J660" s="491"/>
      <c r="K660" s="491"/>
      <c r="L660" s="491"/>
      <c r="M660" s="2355"/>
      <c r="N660" s="2354"/>
      <c r="O660" s="491"/>
      <c r="P660" s="491"/>
      <c r="Q660" s="491"/>
      <c r="R660" s="211"/>
      <c r="S660" s="211"/>
      <c r="T660" s="211"/>
      <c r="U660" s="211"/>
      <c r="V660" s="211"/>
      <c r="W660" s="211"/>
      <c r="X660" s="211"/>
      <c r="Y660" s="211"/>
      <c r="Z660" s="211"/>
      <c r="AA660" s="211"/>
      <c r="AB660" s="211"/>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BA660" s="214"/>
      <c r="BB660" s="289"/>
      <c r="BC660" s="214"/>
      <c r="BD660" s="214"/>
      <c r="BE660" s="214"/>
      <c r="BF660" s="214"/>
      <c r="BG660" s="214"/>
      <c r="BH660" s="214"/>
      <c r="BI660" s="214"/>
      <c r="BJ660" s="214"/>
      <c r="BK660" s="214"/>
      <c r="BL660" s="214"/>
      <c r="BM660" s="214"/>
      <c r="BN660" s="214"/>
      <c r="BO660" s="214"/>
      <c r="BP660" s="214"/>
      <c r="BQ660" s="214"/>
    </row>
    <row r="661" s="218" customFormat="true" ht="25.15" customHeight="true" x14ac:dyDescent="0.2">
      <c r="C661" s="2355"/>
      <c r="D661" s="2354"/>
      <c r="E661" s="491"/>
      <c r="F661" s="491"/>
      <c r="G661" s="491"/>
      <c r="H661" s="2355"/>
      <c r="I661" s="2354"/>
      <c r="J661" s="491"/>
      <c r="K661" s="491"/>
      <c r="L661" s="491"/>
      <c r="M661" s="2355"/>
      <c r="N661" s="2354"/>
      <c r="O661" s="491"/>
      <c r="P661" s="491"/>
      <c r="Q661" s="491"/>
      <c r="R661" s="211"/>
      <c r="S661" s="211"/>
      <c r="T661" s="211"/>
      <c r="U661" s="211"/>
      <c r="V661" s="211"/>
      <c r="W661" s="211"/>
      <c r="X661" s="211"/>
      <c r="Y661" s="211"/>
      <c r="Z661" s="211"/>
      <c r="AA661" s="211"/>
      <c r="AB661" s="211"/>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BA661" s="214"/>
      <c r="BB661" s="289"/>
      <c r="BC661" s="214"/>
      <c r="BD661" s="214"/>
      <c r="BE661" s="214"/>
      <c r="BF661" s="214"/>
      <c r="BG661" s="214"/>
      <c r="BH661" s="214"/>
      <c r="BI661" s="214"/>
      <c r="BJ661" s="214"/>
      <c r="BK661" s="214"/>
      <c r="BL661" s="214"/>
      <c r="BM661" s="214"/>
      <c r="BN661" s="214"/>
      <c r="BO661" s="214"/>
      <c r="BP661" s="214"/>
      <c r="BQ661" s="214"/>
    </row>
    <row r="662" s="218" customFormat="true" ht="25.15" customHeight="true" x14ac:dyDescent="0.2">
      <c r="C662" s="2355"/>
      <c r="D662" s="2354"/>
      <c r="E662" s="491"/>
      <c r="F662" s="491"/>
      <c r="G662" s="491"/>
      <c r="H662" s="2355"/>
      <c r="I662" s="2354"/>
      <c r="J662" s="491"/>
      <c r="K662" s="491"/>
      <c r="L662" s="491"/>
      <c r="M662" s="2355"/>
      <c r="N662" s="2354"/>
      <c r="O662" s="491"/>
      <c r="P662" s="491"/>
      <c r="Q662" s="491"/>
      <c r="R662" s="211"/>
      <c r="S662" s="211"/>
      <c r="T662" s="211"/>
      <c r="U662" s="211"/>
      <c r="V662" s="211"/>
      <c r="W662" s="211"/>
      <c r="X662" s="211"/>
      <c r="Y662" s="211"/>
      <c r="Z662" s="211"/>
      <c r="AA662" s="211"/>
      <c r="AB662" s="211"/>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BA662" s="214"/>
      <c r="BB662" s="289"/>
      <c r="BC662" s="214"/>
      <c r="BD662" s="214"/>
      <c r="BE662" s="214"/>
      <c r="BF662" s="214"/>
      <c r="BG662" s="214"/>
      <c r="BH662" s="214"/>
      <c r="BI662" s="214"/>
      <c r="BJ662" s="214"/>
      <c r="BK662" s="214"/>
      <c r="BL662" s="214"/>
      <c r="BM662" s="214"/>
      <c r="BN662" s="214"/>
      <c r="BO662" s="214"/>
      <c r="BP662" s="214"/>
      <c r="BQ662" s="214"/>
    </row>
    <row r="663" s="218" customFormat="true" ht="25.15" customHeight="true" x14ac:dyDescent="0.2">
      <c r="C663" s="2355"/>
      <c r="D663" s="2354"/>
      <c r="E663" s="491"/>
      <c r="F663" s="491"/>
      <c r="G663" s="491"/>
      <c r="H663" s="2355"/>
      <c r="I663" s="2354"/>
      <c r="J663" s="491"/>
      <c r="K663" s="491"/>
      <c r="L663" s="491"/>
      <c r="M663" s="2355"/>
      <c r="N663" s="2354"/>
      <c r="O663" s="491"/>
      <c r="P663" s="491"/>
      <c r="Q663" s="491"/>
      <c r="R663" s="211"/>
      <c r="S663" s="211"/>
      <c r="T663" s="211"/>
      <c r="U663" s="211"/>
      <c r="V663" s="211"/>
      <c r="W663" s="211"/>
      <c r="X663" s="211"/>
      <c r="Y663" s="211"/>
      <c r="Z663" s="211"/>
      <c r="AA663" s="211"/>
      <c r="AB663" s="211"/>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BA663" s="214"/>
      <c r="BB663" s="289"/>
      <c r="BC663" s="214"/>
      <c r="BD663" s="214"/>
      <c r="BE663" s="214"/>
      <c r="BF663" s="214"/>
      <c r="BG663" s="214"/>
      <c r="BH663" s="214"/>
      <c r="BI663" s="214"/>
      <c r="BJ663" s="214"/>
      <c r="BK663" s="214"/>
      <c r="BL663" s="214"/>
      <c r="BM663" s="214"/>
      <c r="BN663" s="214"/>
      <c r="BO663" s="214"/>
      <c r="BP663" s="214"/>
      <c r="BQ663" s="214"/>
    </row>
    <row r="664" s="218" customFormat="true" ht="25.15" customHeight="true" x14ac:dyDescent="0.2">
      <c r="C664" s="2355"/>
      <c r="D664" s="2354"/>
      <c r="E664" s="491"/>
      <c r="F664" s="491"/>
      <c r="G664" s="491"/>
      <c r="H664" s="2355"/>
      <c r="I664" s="2354"/>
      <c r="J664" s="491"/>
      <c r="K664" s="491"/>
      <c r="L664" s="491"/>
      <c r="M664" s="2355"/>
      <c r="N664" s="2354"/>
      <c r="O664" s="491"/>
      <c r="P664" s="491"/>
      <c r="Q664" s="491"/>
      <c r="R664" s="211"/>
      <c r="S664" s="211"/>
      <c r="T664" s="211"/>
      <c r="U664" s="211"/>
      <c r="V664" s="211"/>
      <c r="W664" s="211"/>
      <c r="X664" s="211"/>
      <c r="Y664" s="211"/>
      <c r="Z664" s="211"/>
      <c r="AA664" s="211"/>
      <c r="AB664" s="211"/>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BA664" s="214"/>
      <c r="BB664" s="289"/>
      <c r="BC664" s="214"/>
      <c r="BD664" s="214"/>
      <c r="BE664" s="214"/>
      <c r="BF664" s="214"/>
      <c r="BG664" s="214"/>
      <c r="BH664" s="214"/>
      <c r="BI664" s="214"/>
      <c r="BJ664" s="214"/>
      <c r="BK664" s="214"/>
      <c r="BL664" s="214"/>
      <c r="BM664" s="214"/>
      <c r="BN664" s="214"/>
      <c r="BO664" s="214"/>
      <c r="BP664" s="214"/>
      <c r="BQ664" s="214"/>
    </row>
    <row r="665" s="218" customFormat="true" ht="25.15" customHeight="true" x14ac:dyDescent="0.2">
      <c r="C665" s="2355"/>
      <c r="D665" s="2354"/>
      <c r="E665" s="491"/>
      <c r="F665" s="491"/>
      <c r="G665" s="491"/>
      <c r="H665" s="2355"/>
      <c r="I665" s="2354"/>
      <c r="J665" s="491"/>
      <c r="K665" s="491"/>
      <c r="L665" s="491"/>
      <c r="M665" s="2355"/>
      <c r="N665" s="2354"/>
      <c r="O665" s="491"/>
      <c r="P665" s="491"/>
      <c r="Q665" s="491"/>
      <c r="R665" s="211"/>
      <c r="S665" s="211"/>
      <c r="T665" s="211"/>
      <c r="U665" s="211"/>
      <c r="V665" s="211"/>
      <c r="W665" s="211"/>
      <c r="X665" s="211"/>
      <c r="Y665" s="211"/>
      <c r="Z665" s="211"/>
      <c r="AA665" s="211"/>
      <c r="AB665" s="211"/>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BA665" s="214"/>
      <c r="BB665" s="289"/>
      <c r="BC665" s="214"/>
      <c r="BD665" s="214"/>
      <c r="BE665" s="214"/>
      <c r="BF665" s="214"/>
      <c r="BG665" s="214"/>
      <c r="BH665" s="214"/>
      <c r="BI665" s="214"/>
      <c r="BJ665" s="214"/>
      <c r="BK665" s="214"/>
      <c r="BL665" s="214"/>
      <c r="BM665" s="214"/>
      <c r="BN665" s="214"/>
      <c r="BO665" s="214"/>
      <c r="BP665" s="214"/>
      <c r="BQ665" s="214"/>
    </row>
    <row r="666" s="218" customFormat="true" ht="25.15" customHeight="true" x14ac:dyDescent="0.2">
      <c r="C666" s="2355"/>
      <c r="D666" s="2354"/>
      <c r="E666" s="491"/>
      <c r="F666" s="491"/>
      <c r="G666" s="491"/>
      <c r="H666" s="2355"/>
      <c r="I666" s="2354"/>
      <c r="J666" s="491"/>
      <c r="K666" s="491"/>
      <c r="L666" s="491"/>
      <c r="M666" s="2355"/>
      <c r="N666" s="2354"/>
      <c r="O666" s="491"/>
      <c r="P666" s="491"/>
      <c r="Q666" s="491"/>
      <c r="R666" s="211"/>
      <c r="S666" s="211"/>
      <c r="T666" s="211"/>
      <c r="U666" s="211"/>
      <c r="V666" s="211"/>
      <c r="W666" s="211"/>
      <c r="X666" s="211"/>
      <c r="Y666" s="211"/>
      <c r="Z666" s="211"/>
      <c r="AA666" s="211"/>
      <c r="AB666" s="211"/>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BA666" s="214"/>
      <c r="BB666" s="289"/>
      <c r="BC666" s="214"/>
      <c r="BD666" s="214"/>
      <c r="BE666" s="214"/>
      <c r="BF666" s="214"/>
      <c r="BG666" s="214"/>
      <c r="BH666" s="214"/>
      <c r="BI666" s="214"/>
      <c r="BJ666" s="214"/>
      <c r="BK666" s="214"/>
      <c r="BL666" s="214"/>
      <c r="BM666" s="214"/>
      <c r="BN666" s="214"/>
      <c r="BO666" s="214"/>
      <c r="BP666" s="214"/>
      <c r="BQ666" s="214"/>
    </row>
    <row r="667" s="218" customFormat="true" ht="25.15" customHeight="true" x14ac:dyDescent="0.2">
      <c r="C667" s="2355"/>
      <c r="D667" s="2354"/>
      <c r="E667" s="491"/>
      <c r="F667" s="491"/>
      <c r="G667" s="491"/>
      <c r="H667" s="2355"/>
      <c r="I667" s="2354"/>
      <c r="J667" s="491"/>
      <c r="K667" s="491"/>
      <c r="L667" s="491"/>
      <c r="M667" s="2355"/>
      <c r="N667" s="2354"/>
      <c r="O667" s="491"/>
      <c r="P667" s="491"/>
      <c r="Q667" s="491"/>
      <c r="R667" s="211"/>
      <c r="S667" s="211"/>
      <c r="T667" s="211"/>
      <c r="U667" s="211"/>
      <c r="V667" s="211"/>
      <c r="W667" s="211"/>
      <c r="X667" s="211"/>
      <c r="Y667" s="211"/>
      <c r="Z667" s="211"/>
      <c r="AA667" s="211"/>
      <c r="AB667" s="211"/>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BA667" s="214"/>
      <c r="BB667" s="289"/>
      <c r="BC667" s="214"/>
      <c r="BD667" s="214"/>
      <c r="BE667" s="214"/>
      <c r="BF667" s="214"/>
      <c r="BG667" s="214"/>
      <c r="BH667" s="214"/>
      <c r="BI667" s="214"/>
      <c r="BJ667" s="214"/>
      <c r="BK667" s="214"/>
      <c r="BL667" s="214"/>
      <c r="BM667" s="214"/>
      <c r="BN667" s="214"/>
      <c r="BO667" s="214"/>
      <c r="BP667" s="214"/>
      <c r="BQ667" s="214"/>
    </row>
    <row r="668" s="218" customFormat="true" ht="25.15" customHeight="true" x14ac:dyDescent="0.2">
      <c r="C668" s="2355"/>
      <c r="D668" s="2354"/>
      <c r="E668" s="491"/>
      <c r="F668" s="491"/>
      <c r="G668" s="491"/>
      <c r="H668" s="2355"/>
      <c r="I668" s="2354"/>
      <c r="J668" s="491"/>
      <c r="K668" s="491"/>
      <c r="L668" s="491"/>
      <c r="M668" s="2355"/>
      <c r="N668" s="2354"/>
      <c r="O668" s="491"/>
      <c r="P668" s="491"/>
      <c r="Q668" s="491"/>
      <c r="R668" s="211"/>
      <c r="S668" s="211"/>
      <c r="T668" s="211"/>
      <c r="U668" s="211"/>
      <c r="V668" s="211"/>
      <c r="W668" s="211"/>
      <c r="X668" s="211"/>
      <c r="Y668" s="211"/>
      <c r="Z668" s="211"/>
      <c r="AA668" s="211"/>
      <c r="AB668" s="211"/>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BA668" s="214"/>
      <c r="BB668" s="289"/>
      <c r="BC668" s="214"/>
      <c r="BD668" s="214"/>
      <c r="BE668" s="214"/>
      <c r="BF668" s="214"/>
      <c r="BG668" s="214"/>
      <c r="BH668" s="214"/>
      <c r="BI668" s="214"/>
      <c r="BJ668" s="214"/>
      <c r="BK668" s="214"/>
      <c r="BL668" s="214"/>
      <c r="BM668" s="214"/>
      <c r="BN668" s="214"/>
      <c r="BO668" s="214"/>
      <c r="BP668" s="214"/>
      <c r="BQ668" s="214"/>
    </row>
    <row r="669" s="218" customFormat="true" ht="25.15" customHeight="true" x14ac:dyDescent="0.2">
      <c r="C669" s="2355"/>
      <c r="D669" s="2354"/>
      <c r="E669" s="491"/>
      <c r="F669" s="491"/>
      <c r="G669" s="491"/>
      <c r="H669" s="2355"/>
      <c r="I669" s="2354"/>
      <c r="J669" s="491"/>
      <c r="K669" s="491"/>
      <c r="L669" s="491"/>
      <c r="M669" s="2355"/>
      <c r="N669" s="2354"/>
      <c r="O669" s="491"/>
      <c r="P669" s="491"/>
      <c r="Q669" s="491"/>
      <c r="R669" s="211"/>
      <c r="S669" s="211"/>
      <c r="T669" s="211"/>
      <c r="U669" s="211"/>
      <c r="V669" s="211"/>
      <c r="W669" s="211"/>
      <c r="X669" s="211"/>
      <c r="Y669" s="211"/>
      <c r="Z669" s="211"/>
      <c r="AA669" s="211"/>
      <c r="AB669" s="211"/>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BA669" s="214"/>
      <c r="BB669" s="289"/>
      <c r="BC669" s="214"/>
      <c r="BD669" s="214"/>
      <c r="BE669" s="214"/>
      <c r="BF669" s="214"/>
      <c r="BG669" s="214"/>
      <c r="BH669" s="214"/>
      <c r="BI669" s="214"/>
      <c r="BJ669" s="214"/>
      <c r="BK669" s="214"/>
      <c r="BL669" s="214"/>
      <c r="BM669" s="214"/>
      <c r="BN669" s="214"/>
      <c r="BO669" s="214"/>
      <c r="BP669" s="214"/>
      <c r="BQ669" s="214"/>
    </row>
    <row r="670" s="218" customFormat="true" ht="25.15" customHeight="true" x14ac:dyDescent="0.2">
      <c r="C670" s="2355"/>
      <c r="D670" s="2354"/>
      <c r="E670" s="491"/>
      <c r="F670" s="491"/>
      <c r="G670" s="491"/>
      <c r="H670" s="2355"/>
      <c r="I670" s="2354"/>
      <c r="J670" s="491"/>
      <c r="K670" s="491"/>
      <c r="L670" s="491"/>
      <c r="M670" s="2355"/>
      <c r="N670" s="2354"/>
      <c r="O670" s="491"/>
      <c r="P670" s="491"/>
      <c r="Q670" s="491"/>
      <c r="R670" s="211"/>
      <c r="S670" s="211"/>
      <c r="T670" s="211"/>
      <c r="U670" s="211"/>
      <c r="V670" s="211"/>
      <c r="W670" s="211"/>
      <c r="X670" s="211"/>
      <c r="Y670" s="211"/>
      <c r="Z670" s="211"/>
      <c r="AA670" s="211"/>
      <c r="AB670" s="211"/>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BA670" s="214"/>
      <c r="BB670" s="289"/>
      <c r="BC670" s="214"/>
      <c r="BD670" s="214"/>
      <c r="BE670" s="214"/>
      <c r="BF670" s="214"/>
      <c r="BG670" s="214"/>
      <c r="BH670" s="214"/>
      <c r="BI670" s="214"/>
      <c r="BJ670" s="214"/>
      <c r="BK670" s="214"/>
      <c r="BL670" s="214"/>
      <c r="BM670" s="214"/>
      <c r="BN670" s="214"/>
      <c r="BO670" s="214"/>
      <c r="BP670" s="214"/>
      <c r="BQ670" s="214"/>
    </row>
    <row r="671" s="218" customFormat="true" ht="25.15" customHeight="true" x14ac:dyDescent="0.2">
      <c r="C671" s="2355"/>
      <c r="D671" s="2354"/>
      <c r="E671" s="491"/>
      <c r="F671" s="491"/>
      <c r="G671" s="491"/>
      <c r="H671" s="2355"/>
      <c r="I671" s="2354"/>
      <c r="J671" s="491"/>
      <c r="K671" s="491"/>
      <c r="L671" s="491"/>
      <c r="M671" s="2355"/>
      <c r="N671" s="2354"/>
      <c r="O671" s="491"/>
      <c r="P671" s="491"/>
      <c r="Q671" s="491"/>
      <c r="R671" s="211"/>
      <c r="S671" s="211"/>
      <c r="T671" s="211"/>
      <c r="U671" s="211"/>
      <c r="V671" s="211"/>
      <c r="W671" s="211"/>
      <c r="X671" s="211"/>
      <c r="Y671" s="211"/>
      <c r="Z671" s="211"/>
      <c r="AA671" s="211"/>
      <c r="AB671" s="211"/>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BA671" s="214"/>
      <c r="BB671" s="289"/>
      <c r="BC671" s="214"/>
      <c r="BD671" s="214"/>
      <c r="BE671" s="214"/>
      <c r="BF671" s="214"/>
      <c r="BG671" s="214"/>
      <c r="BH671" s="214"/>
      <c r="BI671" s="214"/>
      <c r="BJ671" s="214"/>
      <c r="BK671" s="214"/>
      <c r="BL671" s="214"/>
      <c r="BM671" s="214"/>
      <c r="BN671" s="214"/>
      <c r="BO671" s="214"/>
      <c r="BP671" s="214"/>
      <c r="BQ671" s="214"/>
    </row>
    <row r="672" s="218" customFormat="true" ht="25.15" customHeight="true" x14ac:dyDescent="0.2">
      <c r="C672" s="2355"/>
      <c r="D672" s="2354"/>
      <c r="E672" s="491"/>
      <c r="F672" s="491"/>
      <c r="G672" s="491"/>
      <c r="H672" s="2355"/>
      <c r="I672" s="2354"/>
      <c r="J672" s="491"/>
      <c r="K672" s="491"/>
      <c r="L672" s="491"/>
      <c r="M672" s="2355"/>
      <c r="N672" s="2354"/>
      <c r="O672" s="491"/>
      <c r="P672" s="491"/>
      <c r="Q672" s="491"/>
      <c r="R672" s="211"/>
      <c r="S672" s="211"/>
      <c r="T672" s="211"/>
      <c r="U672" s="211"/>
      <c r="V672" s="211"/>
      <c r="W672" s="211"/>
      <c r="X672" s="211"/>
      <c r="Y672" s="211"/>
      <c r="Z672" s="211"/>
      <c r="AA672" s="211"/>
      <c r="AB672" s="211"/>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BA672" s="214"/>
      <c r="BB672" s="289"/>
      <c r="BC672" s="214"/>
      <c r="BD672" s="214"/>
      <c r="BE672" s="214"/>
      <c r="BF672" s="214"/>
      <c r="BG672" s="214"/>
      <c r="BH672" s="214"/>
      <c r="BI672" s="214"/>
      <c r="BJ672" s="214"/>
      <c r="BK672" s="214"/>
      <c r="BL672" s="214"/>
      <c r="BM672" s="214"/>
      <c r="BN672" s="214"/>
      <c r="BO672" s="214"/>
      <c r="BP672" s="214"/>
      <c r="BQ672" s="214"/>
    </row>
    <row r="673" s="218" customFormat="true" ht="25.15" customHeight="true" x14ac:dyDescent="0.2">
      <c r="C673" s="2355"/>
      <c r="D673" s="2354"/>
      <c r="E673" s="491"/>
      <c r="F673" s="491"/>
      <c r="G673" s="491"/>
      <c r="H673" s="2355"/>
      <c r="I673" s="2354"/>
      <c r="J673" s="491"/>
      <c r="K673" s="491"/>
      <c r="L673" s="491"/>
      <c r="M673" s="2355"/>
      <c r="N673" s="2354"/>
      <c r="O673" s="491"/>
      <c r="P673" s="491"/>
      <c r="Q673" s="491"/>
      <c r="R673" s="211"/>
      <c r="S673" s="211"/>
      <c r="T673" s="211"/>
      <c r="U673" s="211"/>
      <c r="V673" s="211"/>
      <c r="W673" s="211"/>
      <c r="X673" s="211"/>
      <c r="Y673" s="211"/>
      <c r="Z673" s="211"/>
      <c r="AA673" s="211"/>
      <c r="AB673" s="211"/>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BA673" s="214"/>
      <c r="BB673" s="289"/>
      <c r="BC673" s="214"/>
      <c r="BD673" s="214"/>
      <c r="BE673" s="214"/>
      <c r="BF673" s="214"/>
      <c r="BG673" s="214"/>
      <c r="BH673" s="214"/>
      <c r="BI673" s="214"/>
      <c r="BJ673" s="214"/>
      <c r="BK673" s="214"/>
      <c r="BL673" s="214"/>
      <c r="BM673" s="214"/>
      <c r="BN673" s="214"/>
      <c r="BO673" s="214"/>
      <c r="BP673" s="214"/>
      <c r="BQ673" s="214"/>
    </row>
    <row r="674" s="218" customFormat="true" ht="25.15" customHeight="true" x14ac:dyDescent="0.2">
      <c r="C674" s="2355"/>
      <c r="D674" s="2354"/>
      <c r="E674" s="491"/>
      <c r="F674" s="491"/>
      <c r="G674" s="491"/>
      <c r="H674" s="2355"/>
      <c r="I674" s="2354"/>
      <c r="J674" s="491"/>
      <c r="K674" s="491"/>
      <c r="L674" s="491"/>
      <c r="M674" s="2355"/>
      <c r="N674" s="2354"/>
      <c r="O674" s="491"/>
      <c r="P674" s="491"/>
      <c r="Q674" s="491"/>
      <c r="R674" s="211"/>
      <c r="S674" s="211"/>
      <c r="T674" s="211"/>
      <c r="U674" s="211"/>
      <c r="V674" s="211"/>
      <c r="W674" s="211"/>
      <c r="X674" s="211"/>
      <c r="Y674" s="211"/>
      <c r="Z674" s="211"/>
      <c r="AA674" s="211"/>
      <c r="AB674" s="211"/>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BA674" s="214"/>
      <c r="BB674" s="289"/>
      <c r="BC674" s="214"/>
      <c r="BD674" s="214"/>
      <c r="BE674" s="214"/>
      <c r="BF674" s="214"/>
      <c r="BG674" s="214"/>
      <c r="BH674" s="214"/>
      <c r="BI674" s="214"/>
      <c r="BJ674" s="214"/>
      <c r="BK674" s="214"/>
      <c r="BL674" s="214"/>
      <c r="BM674" s="214"/>
      <c r="BN674" s="214"/>
      <c r="BO674" s="214"/>
      <c r="BP674" s="214"/>
      <c r="BQ674" s="214"/>
    </row>
    <row r="675" s="218" customFormat="true" ht="25.15" customHeight="true" x14ac:dyDescent="0.2">
      <c r="C675" s="2355"/>
      <c r="D675" s="2354"/>
      <c r="E675" s="491"/>
      <c r="F675" s="491"/>
      <c r="G675" s="491"/>
      <c r="H675" s="2355"/>
      <c r="I675" s="2354"/>
      <c r="J675" s="491"/>
      <c r="K675" s="491"/>
      <c r="L675" s="491"/>
      <c r="M675" s="2355"/>
      <c r="N675" s="2354"/>
      <c r="O675" s="491"/>
      <c r="P675" s="491"/>
      <c r="Q675" s="491"/>
      <c r="R675" s="211"/>
      <c r="S675" s="211"/>
      <c r="T675" s="211"/>
      <c r="U675" s="211"/>
      <c r="V675" s="211"/>
      <c r="W675" s="211"/>
      <c r="X675" s="211"/>
      <c r="Y675" s="211"/>
      <c r="Z675" s="211"/>
      <c r="AA675" s="211"/>
      <c r="AB675" s="211"/>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BA675" s="214"/>
      <c r="BB675" s="289"/>
      <c r="BC675" s="214"/>
      <c r="BD675" s="214"/>
      <c r="BE675" s="214"/>
      <c r="BF675" s="214"/>
      <c r="BG675" s="214"/>
      <c r="BH675" s="214"/>
      <c r="BI675" s="214"/>
      <c r="BJ675" s="214"/>
      <c r="BK675" s="214"/>
      <c r="BL675" s="214"/>
      <c r="BM675" s="214"/>
      <c r="BN675" s="214"/>
      <c r="BO675" s="214"/>
      <c r="BP675" s="214"/>
      <c r="BQ675" s="214"/>
    </row>
    <row r="676" s="218" customFormat="true" ht="25.15" customHeight="true" x14ac:dyDescent="0.2">
      <c r="C676" s="2355"/>
      <c r="D676" s="2354"/>
      <c r="E676" s="491"/>
      <c r="F676" s="491"/>
      <c r="G676" s="491"/>
      <c r="H676" s="2355"/>
      <c r="I676" s="2354"/>
      <c r="J676" s="491"/>
      <c r="K676" s="491"/>
      <c r="L676" s="491"/>
      <c r="M676" s="2355"/>
      <c r="N676" s="2354"/>
      <c r="O676" s="491"/>
      <c r="P676" s="491"/>
      <c r="Q676" s="491"/>
      <c r="R676" s="211"/>
      <c r="S676" s="211"/>
      <c r="T676" s="211"/>
      <c r="U676" s="211"/>
      <c r="V676" s="211"/>
      <c r="W676" s="211"/>
      <c r="X676" s="211"/>
      <c r="Y676" s="211"/>
      <c r="Z676" s="211"/>
      <c r="AA676" s="211"/>
      <c r="AB676" s="211"/>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BA676" s="214"/>
      <c r="BB676" s="289"/>
      <c r="BC676" s="214"/>
      <c r="BD676" s="214"/>
      <c r="BE676" s="214"/>
      <c r="BF676" s="214"/>
      <c r="BG676" s="214"/>
      <c r="BH676" s="214"/>
      <c r="BI676" s="214"/>
      <c r="BJ676" s="214"/>
      <c r="BK676" s="214"/>
      <c r="BL676" s="214"/>
      <c r="BM676" s="214"/>
      <c r="BN676" s="214"/>
      <c r="BO676" s="214"/>
      <c r="BP676" s="214"/>
      <c r="BQ676" s="214"/>
    </row>
    <row r="677" s="218" customFormat="true" ht="25.15" customHeight="true" x14ac:dyDescent="0.2">
      <c r="C677" s="2355"/>
      <c r="D677" s="2354"/>
      <c r="E677" s="491"/>
      <c r="F677" s="491"/>
      <c r="G677" s="491"/>
      <c r="H677" s="2355"/>
      <c r="I677" s="2354"/>
      <c r="J677" s="491"/>
      <c r="K677" s="491"/>
      <c r="L677" s="491"/>
      <c r="M677" s="2355"/>
      <c r="N677" s="2354"/>
      <c r="O677" s="491"/>
      <c r="P677" s="491"/>
      <c r="Q677" s="491"/>
      <c r="R677" s="211"/>
      <c r="S677" s="211"/>
      <c r="T677" s="211"/>
      <c r="U677" s="211"/>
      <c r="V677" s="211"/>
      <c r="W677" s="211"/>
      <c r="X677" s="211"/>
      <c r="Y677" s="211"/>
      <c r="Z677" s="211"/>
      <c r="AA677" s="211"/>
      <c r="AB677" s="211"/>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BA677" s="214"/>
      <c r="BB677" s="289"/>
      <c r="BC677" s="214"/>
      <c r="BD677" s="214"/>
      <c r="BE677" s="214"/>
      <c r="BF677" s="214"/>
      <c r="BG677" s="214"/>
      <c r="BH677" s="214"/>
      <c r="BI677" s="214"/>
      <c r="BJ677" s="214"/>
      <c r="BK677" s="214"/>
      <c r="BL677" s="214"/>
      <c r="BM677" s="214"/>
      <c r="BN677" s="214"/>
      <c r="BO677" s="214"/>
      <c r="BP677" s="214"/>
      <c r="BQ677" s="214"/>
    </row>
    <row r="678" s="218" customFormat="true" ht="25.15" customHeight="true" x14ac:dyDescent="0.2">
      <c r="C678" s="2355"/>
      <c r="D678" s="2354"/>
      <c r="E678" s="491"/>
      <c r="F678" s="491"/>
      <c r="G678" s="491"/>
      <c r="H678" s="2355"/>
      <c r="I678" s="2354"/>
      <c r="J678" s="491"/>
      <c r="K678" s="491"/>
      <c r="L678" s="491"/>
      <c r="M678" s="2355"/>
      <c r="N678" s="2354"/>
      <c r="O678" s="491"/>
      <c r="P678" s="491"/>
      <c r="Q678" s="491"/>
      <c r="R678" s="211"/>
      <c r="S678" s="211"/>
      <c r="T678" s="211"/>
      <c r="U678" s="211"/>
      <c r="V678" s="211"/>
      <c r="W678" s="211"/>
      <c r="X678" s="211"/>
      <c r="Y678" s="211"/>
      <c r="Z678" s="211"/>
      <c r="AA678" s="211"/>
      <c r="AB678" s="211"/>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BA678" s="214"/>
      <c r="BB678" s="289"/>
      <c r="BC678" s="214"/>
      <c r="BD678" s="214"/>
      <c r="BE678" s="214"/>
      <c r="BF678" s="214"/>
      <c r="BG678" s="214"/>
      <c r="BH678" s="214"/>
      <c r="BI678" s="214"/>
      <c r="BJ678" s="214"/>
      <c r="BK678" s="214"/>
      <c r="BL678" s="214"/>
      <c r="BM678" s="214"/>
      <c r="BN678" s="214"/>
      <c r="BO678" s="214"/>
      <c r="BP678" s="214"/>
      <c r="BQ678" s="214"/>
    </row>
    <row r="679" s="218" customFormat="true" ht="25.15" customHeight="true" x14ac:dyDescent="0.2">
      <c r="C679" s="2355"/>
      <c r="D679" s="2354"/>
      <c r="E679" s="491"/>
      <c r="F679" s="491"/>
      <c r="G679" s="491"/>
      <c r="H679" s="2355"/>
      <c r="I679" s="2354"/>
      <c r="J679" s="491"/>
      <c r="K679" s="491"/>
      <c r="L679" s="491"/>
      <c r="M679" s="2355"/>
      <c r="N679" s="2354"/>
      <c r="O679" s="491"/>
      <c r="P679" s="491"/>
      <c r="Q679" s="491"/>
      <c r="R679" s="211"/>
      <c r="S679" s="211"/>
      <c r="T679" s="211"/>
      <c r="U679" s="211"/>
      <c r="V679" s="211"/>
      <c r="W679" s="211"/>
      <c r="X679" s="211"/>
      <c r="Y679" s="211"/>
      <c r="Z679" s="211"/>
      <c r="AA679" s="211"/>
      <c r="AB679" s="211"/>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BA679" s="214"/>
      <c r="BB679" s="289"/>
      <c r="BC679" s="214"/>
      <c r="BD679" s="214"/>
      <c r="BE679" s="214"/>
      <c r="BF679" s="214"/>
      <c r="BG679" s="214"/>
      <c r="BH679" s="214"/>
      <c r="BI679" s="214"/>
      <c r="BJ679" s="214"/>
      <c r="BK679" s="214"/>
      <c r="BL679" s="214"/>
      <c r="BM679" s="214"/>
      <c r="BN679" s="214"/>
      <c r="BO679" s="214"/>
      <c r="BP679" s="214"/>
      <c r="BQ679" s="214"/>
    </row>
    <row r="680" s="218" customFormat="true" ht="25.15" customHeight="true" x14ac:dyDescent="0.2">
      <c r="C680" s="2355"/>
      <c r="D680" s="2354"/>
      <c r="E680" s="491"/>
      <c r="F680" s="491"/>
      <c r="G680" s="491"/>
      <c r="H680" s="2355"/>
      <c r="I680" s="2354"/>
      <c r="J680" s="491"/>
      <c r="K680" s="491"/>
      <c r="L680" s="491"/>
      <c r="M680" s="2355"/>
      <c r="N680" s="2354"/>
      <c r="O680" s="491"/>
      <c r="P680" s="491"/>
      <c r="Q680" s="491"/>
      <c r="R680" s="211"/>
      <c r="S680" s="211"/>
      <c r="T680" s="211"/>
      <c r="U680" s="211"/>
      <c r="V680" s="211"/>
      <c r="W680" s="211"/>
      <c r="X680" s="211"/>
      <c r="Y680" s="211"/>
      <c r="Z680" s="211"/>
      <c r="AA680" s="211"/>
      <c r="AB680" s="211"/>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BA680" s="214"/>
      <c r="BB680" s="289"/>
      <c r="BC680" s="214"/>
      <c r="BD680" s="214"/>
      <c r="BE680" s="214"/>
      <c r="BF680" s="214"/>
      <c r="BG680" s="214"/>
      <c r="BH680" s="214"/>
      <c r="BI680" s="214"/>
      <c r="BJ680" s="214"/>
      <c r="BK680" s="214"/>
      <c r="BL680" s="214"/>
      <c r="BM680" s="214"/>
      <c r="BN680" s="214"/>
      <c r="BO680" s="214"/>
      <c r="BP680" s="214"/>
      <c r="BQ680" s="214"/>
    </row>
    <row r="681" s="218" customFormat="true" ht="25.15" customHeight="true" x14ac:dyDescent="0.2">
      <c r="C681" s="2355"/>
      <c r="D681" s="2354"/>
      <c r="E681" s="491"/>
      <c r="F681" s="491"/>
      <c r="G681" s="491"/>
      <c r="H681" s="2355"/>
      <c r="I681" s="2354"/>
      <c r="J681" s="491"/>
      <c r="K681" s="491"/>
      <c r="L681" s="491"/>
      <c r="M681" s="2355"/>
      <c r="N681" s="2354"/>
      <c r="O681" s="491"/>
      <c r="P681" s="491"/>
      <c r="Q681" s="491"/>
      <c r="R681" s="211"/>
      <c r="S681" s="211"/>
      <c r="T681" s="211"/>
      <c r="U681" s="211"/>
      <c r="V681" s="211"/>
      <c r="W681" s="211"/>
      <c r="X681" s="211"/>
      <c r="Y681" s="211"/>
      <c r="Z681" s="211"/>
      <c r="AA681" s="211"/>
      <c r="AB681" s="211"/>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BA681" s="214"/>
      <c r="BB681" s="289"/>
      <c r="BC681" s="214"/>
      <c r="BD681" s="214"/>
      <c r="BE681" s="214"/>
      <c r="BF681" s="214"/>
      <c r="BG681" s="214"/>
      <c r="BH681" s="214"/>
      <c r="BI681" s="214"/>
      <c r="BJ681" s="214"/>
      <c r="BK681" s="214"/>
      <c r="BL681" s="214"/>
      <c r="BM681" s="214"/>
      <c r="BN681" s="214"/>
      <c r="BO681" s="214"/>
      <c r="BP681" s="214"/>
      <c r="BQ681" s="214"/>
    </row>
    <row r="682" s="218" customFormat="true" ht="25.15" customHeight="true" x14ac:dyDescent="0.2">
      <c r="C682" s="2355"/>
      <c r="D682" s="2354"/>
      <c r="E682" s="491"/>
      <c r="F682" s="491"/>
      <c r="G682" s="491"/>
      <c r="H682" s="2355"/>
      <c r="I682" s="2354"/>
      <c r="J682" s="491"/>
      <c r="K682" s="491"/>
      <c r="L682" s="491"/>
      <c r="M682" s="2355"/>
      <c r="N682" s="2354"/>
      <c r="O682" s="491"/>
      <c r="P682" s="491"/>
      <c r="Q682" s="491"/>
      <c r="R682" s="211"/>
      <c r="S682" s="211"/>
      <c r="T682" s="211"/>
      <c r="U682" s="211"/>
      <c r="V682" s="211"/>
      <c r="W682" s="211"/>
      <c r="X682" s="211"/>
      <c r="Y682" s="211"/>
      <c r="Z682" s="211"/>
      <c r="AA682" s="211"/>
      <c r="AB682" s="211"/>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BA682" s="214"/>
      <c r="BB682" s="289"/>
      <c r="BC682" s="214"/>
      <c r="BD682" s="214"/>
      <c r="BE682" s="214"/>
      <c r="BF682" s="214"/>
      <c r="BG682" s="214"/>
      <c r="BH682" s="214"/>
      <c r="BI682" s="214"/>
      <c r="BJ682" s="214"/>
      <c r="BK682" s="214"/>
      <c r="BL682" s="214"/>
      <c r="BM682" s="214"/>
      <c r="BN682" s="214"/>
      <c r="BO682" s="214"/>
      <c r="BP682" s="214"/>
      <c r="BQ682" s="214"/>
    </row>
    <row r="683" s="218" customFormat="true" ht="25.15" customHeight="true" x14ac:dyDescent="0.2">
      <c r="C683" s="2355"/>
      <c r="D683" s="2354"/>
      <c r="E683" s="491"/>
      <c r="F683" s="491"/>
      <c r="G683" s="491"/>
      <c r="H683" s="2355"/>
      <c r="I683" s="2354"/>
      <c r="J683" s="491"/>
      <c r="K683" s="491"/>
      <c r="L683" s="491"/>
      <c r="M683" s="2355"/>
      <c r="N683" s="2354"/>
      <c r="O683" s="491"/>
      <c r="P683" s="491"/>
      <c r="Q683" s="491"/>
      <c r="R683" s="211"/>
      <c r="S683" s="211"/>
      <c r="T683" s="211"/>
      <c r="U683" s="211"/>
      <c r="V683" s="211"/>
      <c r="W683" s="211"/>
      <c r="X683" s="211"/>
      <c r="Y683" s="211"/>
      <c r="Z683" s="211"/>
      <c r="AA683" s="211"/>
      <c r="AB683" s="211"/>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BA683" s="214"/>
      <c r="BB683" s="289"/>
      <c r="BC683" s="214"/>
      <c r="BD683" s="214"/>
      <c r="BE683" s="214"/>
      <c r="BF683" s="214"/>
      <c r="BG683" s="214"/>
      <c r="BH683" s="214"/>
      <c r="BI683" s="214"/>
      <c r="BJ683" s="214"/>
      <c r="BK683" s="214"/>
      <c r="BL683" s="214"/>
      <c r="BM683" s="214"/>
      <c r="BN683" s="214"/>
      <c r="BO683" s="214"/>
      <c r="BP683" s="214"/>
      <c r="BQ683" s="214"/>
    </row>
    <row r="684" s="218" customFormat="true" ht="25.15" customHeight="true" x14ac:dyDescent="0.2">
      <c r="C684" s="2355"/>
      <c r="D684" s="2354"/>
      <c r="E684" s="491"/>
      <c r="F684" s="491"/>
      <c r="G684" s="491"/>
      <c r="H684" s="2355"/>
      <c r="I684" s="2354"/>
      <c r="J684" s="491"/>
      <c r="K684" s="491"/>
      <c r="L684" s="491"/>
      <c r="M684" s="2355"/>
      <c r="N684" s="2354"/>
      <c r="O684" s="491"/>
      <c r="P684" s="491"/>
      <c r="Q684" s="491"/>
      <c r="R684" s="211"/>
      <c r="S684" s="211"/>
      <c r="T684" s="211"/>
      <c r="U684" s="211"/>
      <c r="V684" s="211"/>
      <c r="W684" s="211"/>
      <c r="X684" s="211"/>
      <c r="Y684" s="211"/>
      <c r="Z684" s="211"/>
      <c r="AA684" s="211"/>
      <c r="AB684" s="211"/>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BA684" s="214"/>
      <c r="BB684" s="289"/>
      <c r="BC684" s="214"/>
      <c r="BD684" s="214"/>
      <c r="BE684" s="214"/>
      <c r="BF684" s="214"/>
      <c r="BG684" s="214"/>
      <c r="BH684" s="214"/>
      <c r="BI684" s="214"/>
      <c r="BJ684" s="214"/>
      <c r="BK684" s="214"/>
      <c r="BL684" s="214"/>
      <c r="BM684" s="214"/>
      <c r="BN684" s="214"/>
      <c r="BO684" s="214"/>
      <c r="BP684" s="214"/>
      <c r="BQ684" s="214"/>
    </row>
    <row r="685" s="218" customFormat="true" ht="25.15" customHeight="true" x14ac:dyDescent="0.2">
      <c r="C685" s="2355"/>
      <c r="D685" s="2354"/>
      <c r="E685" s="491"/>
      <c r="F685" s="491"/>
      <c r="G685" s="491"/>
      <c r="H685" s="2355"/>
      <c r="I685" s="2354"/>
      <c r="J685" s="491"/>
      <c r="K685" s="491"/>
      <c r="L685" s="491"/>
      <c r="M685" s="2355"/>
      <c r="N685" s="2354"/>
      <c r="O685" s="491"/>
      <c r="P685" s="491"/>
      <c r="Q685" s="491"/>
      <c r="R685" s="211"/>
      <c r="S685" s="211"/>
      <c r="T685" s="211"/>
      <c r="U685" s="211"/>
      <c r="V685" s="211"/>
      <c r="W685" s="211"/>
      <c r="X685" s="211"/>
      <c r="Y685" s="211"/>
      <c r="Z685" s="211"/>
      <c r="AA685" s="211"/>
      <c r="AB685" s="211"/>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BA685" s="214"/>
      <c r="BB685" s="289"/>
      <c r="BC685" s="214"/>
      <c r="BD685" s="214"/>
      <c r="BE685" s="214"/>
      <c r="BF685" s="214"/>
      <c r="BG685" s="214"/>
      <c r="BH685" s="214"/>
      <c r="BI685" s="214"/>
      <c r="BJ685" s="214"/>
      <c r="BK685" s="214"/>
      <c r="BL685" s="214"/>
      <c r="BM685" s="214"/>
      <c r="BN685" s="214"/>
      <c r="BO685" s="214"/>
      <c r="BP685" s="214"/>
      <c r="BQ685" s="214"/>
    </row>
    <row r="686" s="218" customFormat="true" ht="25.15" customHeight="true" x14ac:dyDescent="0.2">
      <c r="C686" s="2355"/>
      <c r="D686" s="2354"/>
      <c r="E686" s="491"/>
      <c r="F686" s="491"/>
      <c r="G686" s="491"/>
      <c r="H686" s="2355"/>
      <c r="I686" s="2354"/>
      <c r="J686" s="491"/>
      <c r="K686" s="491"/>
      <c r="L686" s="491"/>
      <c r="M686" s="2355"/>
      <c r="N686" s="2354"/>
      <c r="O686" s="491"/>
      <c r="P686" s="491"/>
      <c r="Q686" s="491"/>
      <c r="R686" s="211"/>
      <c r="S686" s="211"/>
      <c r="T686" s="211"/>
      <c r="U686" s="211"/>
      <c r="V686" s="211"/>
      <c r="W686" s="211"/>
      <c r="X686" s="211"/>
      <c r="Y686" s="211"/>
      <c r="Z686" s="211"/>
      <c r="AA686" s="211"/>
      <c r="AB686" s="211"/>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BA686" s="214"/>
      <c r="BB686" s="289"/>
      <c r="BC686" s="214"/>
      <c r="BD686" s="214"/>
      <c r="BE686" s="214"/>
      <c r="BF686" s="214"/>
      <c r="BG686" s="214"/>
      <c r="BH686" s="214"/>
      <c r="BI686" s="214"/>
      <c r="BJ686" s="214"/>
      <c r="BK686" s="214"/>
      <c r="BL686" s="214"/>
      <c r="BM686" s="214"/>
      <c r="BN686" s="214"/>
      <c r="BO686" s="214"/>
      <c r="BP686" s="214"/>
      <c r="BQ686" s="214"/>
    </row>
    <row r="687" s="218" customFormat="true" ht="25.15" customHeight="true" x14ac:dyDescent="0.2">
      <c r="C687" s="2355"/>
      <c r="D687" s="2354"/>
      <c r="E687" s="491"/>
      <c r="F687" s="491"/>
      <c r="G687" s="491"/>
      <c r="H687" s="2355"/>
      <c r="I687" s="2354"/>
      <c r="J687" s="491"/>
      <c r="K687" s="491"/>
      <c r="L687" s="491"/>
      <c r="M687" s="2355"/>
      <c r="N687" s="2354"/>
      <c r="O687" s="491"/>
      <c r="P687" s="491"/>
      <c r="Q687" s="491"/>
      <c r="R687" s="211"/>
      <c r="S687" s="211"/>
      <c r="T687" s="211"/>
      <c r="U687" s="211"/>
      <c r="V687" s="211"/>
      <c r="W687" s="211"/>
      <c r="X687" s="211"/>
      <c r="Y687" s="211"/>
      <c r="Z687" s="211"/>
      <c r="AA687" s="211"/>
      <c r="AB687" s="211"/>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BA687" s="214"/>
      <c r="BB687" s="289"/>
      <c r="BC687" s="214"/>
      <c r="BD687" s="214"/>
      <c r="BE687" s="214"/>
      <c r="BF687" s="214"/>
      <c r="BG687" s="214"/>
      <c r="BH687" s="214"/>
      <c r="BI687" s="214"/>
      <c r="BJ687" s="214"/>
      <c r="BK687" s="214"/>
      <c r="BL687" s="214"/>
      <c r="BM687" s="214"/>
      <c r="BN687" s="214"/>
      <c r="BO687" s="214"/>
      <c r="BP687" s="214"/>
      <c r="BQ687" s="214"/>
    </row>
    <row r="688" s="218" customFormat="true" ht="25.15" customHeight="true" x14ac:dyDescent="0.2">
      <c r="C688" s="2355"/>
      <c r="D688" s="2354"/>
      <c r="E688" s="491"/>
      <c r="F688" s="491"/>
      <c r="G688" s="491"/>
      <c r="H688" s="2355"/>
      <c r="I688" s="2354"/>
      <c r="J688" s="491"/>
      <c r="K688" s="491"/>
      <c r="L688" s="491"/>
      <c r="M688" s="2355"/>
      <c r="N688" s="2354"/>
      <c r="O688" s="491"/>
      <c r="P688" s="491"/>
      <c r="Q688" s="491"/>
      <c r="R688" s="211"/>
      <c r="S688" s="211"/>
      <c r="T688" s="211"/>
      <c r="U688" s="211"/>
      <c r="V688" s="211"/>
      <c r="W688" s="211"/>
      <c r="X688" s="211"/>
      <c r="Y688" s="211"/>
      <c r="Z688" s="211"/>
      <c r="AA688" s="211"/>
      <c r="AB688" s="211"/>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BA688" s="214"/>
      <c r="BB688" s="289"/>
      <c r="BC688" s="214"/>
      <c r="BD688" s="214"/>
      <c r="BE688" s="214"/>
      <c r="BF688" s="214"/>
      <c r="BG688" s="214"/>
      <c r="BH688" s="214"/>
      <c r="BI688" s="214"/>
      <c r="BJ688" s="214"/>
      <c r="BK688" s="214"/>
      <c r="BL688" s="214"/>
      <c r="BM688" s="214"/>
      <c r="BN688" s="214"/>
      <c r="BO688" s="214"/>
      <c r="BP688" s="214"/>
      <c r="BQ688" s="214"/>
    </row>
    <row r="689" s="218" customFormat="true" ht="25.15" customHeight="true" x14ac:dyDescent="0.2">
      <c r="C689" s="2355"/>
      <c r="D689" s="2354"/>
      <c r="E689" s="491"/>
      <c r="F689" s="491"/>
      <c r="G689" s="491"/>
      <c r="H689" s="2355"/>
      <c r="I689" s="2354"/>
      <c r="J689" s="491"/>
      <c r="K689" s="491"/>
      <c r="L689" s="491"/>
      <c r="M689" s="2355"/>
      <c r="N689" s="2354"/>
      <c r="O689" s="491"/>
      <c r="P689" s="491"/>
      <c r="Q689" s="491"/>
      <c r="R689" s="211"/>
      <c r="S689" s="211"/>
      <c r="T689" s="211"/>
      <c r="U689" s="211"/>
      <c r="V689" s="211"/>
      <c r="W689" s="211"/>
      <c r="X689" s="211"/>
      <c r="Y689" s="211"/>
      <c r="Z689" s="211"/>
      <c r="AA689" s="211"/>
      <c r="AB689" s="211"/>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BA689" s="214"/>
      <c r="BB689" s="289"/>
      <c r="BC689" s="214"/>
      <c r="BD689" s="214"/>
      <c r="BE689" s="214"/>
      <c r="BF689" s="214"/>
      <c r="BG689" s="214"/>
      <c r="BH689" s="214"/>
      <c r="BI689" s="214"/>
      <c r="BJ689" s="214"/>
      <c r="BK689" s="214"/>
      <c r="BL689" s="214"/>
      <c r="BM689" s="214"/>
      <c r="BN689" s="214"/>
      <c r="BO689" s="214"/>
      <c r="BP689" s="214"/>
      <c r="BQ689" s="214"/>
    </row>
    <row r="690" s="218" customFormat="true" ht="25.15" customHeight="true" x14ac:dyDescent="0.2">
      <c r="C690" s="2355"/>
      <c r="D690" s="2354"/>
      <c r="E690" s="491"/>
      <c r="F690" s="491"/>
      <c r="G690" s="491"/>
      <c r="H690" s="2355"/>
      <c r="I690" s="2354"/>
      <c r="J690" s="491"/>
      <c r="K690" s="491"/>
      <c r="L690" s="491"/>
      <c r="M690" s="2355"/>
      <c r="N690" s="2354"/>
      <c r="O690" s="491"/>
      <c r="P690" s="491"/>
      <c r="Q690" s="491"/>
      <c r="R690" s="211"/>
      <c r="S690" s="211"/>
      <c r="T690" s="211"/>
      <c r="U690" s="211"/>
      <c r="V690" s="211"/>
      <c r="W690" s="211"/>
      <c r="X690" s="211"/>
      <c r="Y690" s="211"/>
      <c r="Z690" s="211"/>
      <c r="AA690" s="211"/>
      <c r="AB690" s="211"/>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BA690" s="214"/>
      <c r="BB690" s="289"/>
      <c r="BC690" s="214"/>
      <c r="BD690" s="214"/>
      <c r="BE690" s="214"/>
      <c r="BF690" s="214"/>
      <c r="BG690" s="214"/>
      <c r="BH690" s="214"/>
      <c r="BI690" s="214"/>
      <c r="BJ690" s="214"/>
      <c r="BK690" s="214"/>
      <c r="BL690" s="214"/>
      <c r="BM690" s="214"/>
      <c r="BN690" s="214"/>
      <c r="BO690" s="214"/>
      <c r="BP690" s="214"/>
      <c r="BQ690" s="214"/>
    </row>
    <row r="691" s="218" customFormat="true" ht="25.15" customHeight="true" x14ac:dyDescent="0.2">
      <c r="C691" s="2355"/>
      <c r="D691" s="2354"/>
      <c r="E691" s="491"/>
      <c r="F691" s="491"/>
      <c r="G691" s="491"/>
      <c r="H691" s="2355"/>
      <c r="I691" s="2354"/>
      <c r="J691" s="491"/>
      <c r="K691" s="491"/>
      <c r="L691" s="491"/>
      <c r="M691" s="2355"/>
      <c r="N691" s="2354"/>
      <c r="O691" s="491"/>
      <c r="P691" s="491"/>
      <c r="Q691" s="491"/>
      <c r="R691" s="211"/>
      <c r="S691" s="211"/>
      <c r="T691" s="211"/>
      <c r="U691" s="211"/>
      <c r="V691" s="211"/>
      <c r="W691" s="211"/>
      <c r="X691" s="211"/>
      <c r="Y691" s="211"/>
      <c r="Z691" s="211"/>
      <c r="AA691" s="211"/>
      <c r="AB691" s="211"/>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BA691" s="214"/>
      <c r="BB691" s="289"/>
      <c r="BC691" s="214"/>
      <c r="BD691" s="214"/>
      <c r="BE691" s="214"/>
      <c r="BF691" s="214"/>
      <c r="BG691" s="214"/>
      <c r="BH691" s="214"/>
      <c r="BI691" s="214"/>
      <c r="BJ691" s="214"/>
      <c r="BK691" s="214"/>
      <c r="BL691" s="214"/>
      <c r="BM691" s="214"/>
      <c r="BN691" s="214"/>
      <c r="BO691" s="214"/>
      <c r="BP691" s="214"/>
      <c r="BQ691" s="214"/>
    </row>
    <row r="692" s="218" customFormat="true" ht="25.15" customHeight="true" x14ac:dyDescent="0.2">
      <c r="C692" s="2355"/>
      <c r="D692" s="2354"/>
      <c r="E692" s="491"/>
      <c r="F692" s="491"/>
      <c r="G692" s="491"/>
      <c r="H692" s="2355"/>
      <c r="I692" s="2354"/>
      <c r="J692" s="491"/>
      <c r="K692" s="491"/>
      <c r="L692" s="491"/>
      <c r="M692" s="2355"/>
      <c r="N692" s="2354"/>
      <c r="O692" s="491"/>
      <c r="P692" s="491"/>
      <c r="Q692" s="491"/>
      <c r="R692" s="211"/>
      <c r="S692" s="211"/>
      <c r="T692" s="211"/>
      <c r="U692" s="211"/>
      <c r="V692" s="211"/>
      <c r="W692" s="211"/>
      <c r="X692" s="211"/>
      <c r="Y692" s="211"/>
      <c r="Z692" s="211"/>
      <c r="AA692" s="211"/>
      <c r="AB692" s="211"/>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BA692" s="214"/>
      <c r="BB692" s="289"/>
      <c r="BC692" s="214"/>
      <c r="BD692" s="214"/>
      <c r="BE692" s="214"/>
      <c r="BF692" s="214"/>
      <c r="BG692" s="214"/>
      <c r="BH692" s="214"/>
      <c r="BI692" s="214"/>
      <c r="BJ692" s="214"/>
      <c r="BK692" s="214"/>
      <c r="BL692" s="214"/>
      <c r="BM692" s="214"/>
      <c r="BN692" s="214"/>
      <c r="BO692" s="214"/>
      <c r="BP692" s="214"/>
      <c r="BQ692" s="214"/>
    </row>
    <row r="693" s="218" customFormat="true" ht="25.15" customHeight="true" x14ac:dyDescent="0.2">
      <c r="C693" s="2355"/>
      <c r="D693" s="2354"/>
      <c r="E693" s="491"/>
      <c r="F693" s="491"/>
      <c r="G693" s="491"/>
      <c r="H693" s="2355"/>
      <c r="I693" s="2354"/>
      <c r="J693" s="491"/>
      <c r="K693" s="491"/>
      <c r="L693" s="491"/>
      <c r="M693" s="2355"/>
      <c r="N693" s="2354"/>
      <c r="O693" s="491"/>
      <c r="P693" s="491"/>
      <c r="Q693" s="491"/>
      <c r="R693" s="211"/>
      <c r="S693" s="211"/>
      <c r="T693" s="211"/>
      <c r="U693" s="211"/>
      <c r="V693" s="211"/>
      <c r="W693" s="211"/>
      <c r="X693" s="211"/>
      <c r="Y693" s="211"/>
      <c r="Z693" s="211"/>
      <c r="AA693" s="211"/>
      <c r="AB693" s="211"/>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BA693" s="214"/>
      <c r="BB693" s="289"/>
      <c r="BC693" s="214"/>
      <c r="BD693" s="214"/>
      <c r="BE693" s="214"/>
      <c r="BF693" s="214"/>
      <c r="BG693" s="214"/>
      <c r="BH693" s="214"/>
      <c r="BI693" s="214"/>
      <c r="BJ693" s="214"/>
      <c r="BK693" s="214"/>
      <c r="BL693" s="214"/>
      <c r="BM693" s="214"/>
      <c r="BN693" s="214"/>
      <c r="BO693" s="214"/>
      <c r="BP693" s="214"/>
      <c r="BQ693" s="214"/>
    </row>
    <row r="694" s="218" customFormat="true" ht="25.15" customHeight="true" x14ac:dyDescent="0.2">
      <c r="C694" s="2355"/>
      <c r="D694" s="2354"/>
      <c r="E694" s="491"/>
      <c r="F694" s="491"/>
      <c r="G694" s="491"/>
      <c r="H694" s="2355"/>
      <c r="I694" s="2354"/>
      <c r="J694" s="491"/>
      <c r="K694" s="491"/>
      <c r="L694" s="491"/>
      <c r="M694" s="2355"/>
      <c r="N694" s="2354"/>
      <c r="O694" s="491"/>
      <c r="P694" s="491"/>
      <c r="Q694" s="491"/>
      <c r="R694" s="211"/>
      <c r="S694" s="211"/>
      <c r="T694" s="211"/>
      <c r="U694" s="211"/>
      <c r="V694" s="211"/>
      <c r="W694" s="211"/>
      <c r="X694" s="211"/>
      <c r="Y694" s="211"/>
      <c r="Z694" s="211"/>
      <c r="AA694" s="211"/>
      <c r="AB694" s="211"/>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BA694" s="214"/>
      <c r="BB694" s="289"/>
      <c r="BC694" s="214"/>
      <c r="BD694" s="214"/>
      <c r="BE694" s="214"/>
      <c r="BF694" s="214"/>
      <c r="BG694" s="214"/>
      <c r="BH694" s="214"/>
      <c r="BI694" s="214"/>
      <c r="BJ694" s="214"/>
      <c r="BK694" s="214"/>
      <c r="BL694" s="214"/>
      <c r="BM694" s="214"/>
      <c r="BN694" s="214"/>
      <c r="BO694" s="214"/>
      <c r="BP694" s="214"/>
      <c r="BQ694" s="214"/>
    </row>
    <row r="695" s="218" customFormat="true" ht="25.15" customHeight="true" x14ac:dyDescent="0.2">
      <c r="C695" s="2355"/>
      <c r="D695" s="2354"/>
      <c r="E695" s="491"/>
      <c r="F695" s="491"/>
      <c r="G695" s="491"/>
      <c r="H695" s="2355"/>
      <c r="I695" s="2354"/>
      <c r="J695" s="491"/>
      <c r="K695" s="491"/>
      <c r="L695" s="491"/>
      <c r="M695" s="2355"/>
      <c r="N695" s="2354"/>
      <c r="O695" s="491"/>
      <c r="P695" s="491"/>
      <c r="Q695" s="491"/>
      <c r="R695" s="211"/>
      <c r="S695" s="211"/>
      <c r="T695" s="211"/>
      <c r="U695" s="211"/>
      <c r="V695" s="211"/>
      <c r="W695" s="211"/>
      <c r="X695" s="211"/>
      <c r="Y695" s="211"/>
      <c r="Z695" s="211"/>
      <c r="AA695" s="211"/>
      <c r="AB695" s="211"/>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BA695" s="214"/>
      <c r="BB695" s="289"/>
      <c r="BC695" s="214"/>
      <c r="BD695" s="214"/>
      <c r="BE695" s="214"/>
      <c r="BF695" s="214"/>
      <c r="BG695" s="214"/>
      <c r="BH695" s="214"/>
      <c r="BI695" s="214"/>
      <c r="BJ695" s="214"/>
      <c r="BK695" s="214"/>
      <c r="BL695" s="214"/>
      <c r="BM695" s="214"/>
      <c r="BN695" s="214"/>
      <c r="BO695" s="214"/>
      <c r="BP695" s="214"/>
      <c r="BQ695" s="214"/>
    </row>
    <row r="696" s="218" customFormat="true" ht="25.15" customHeight="true" x14ac:dyDescent="0.2">
      <c r="C696" s="2355"/>
      <c r="D696" s="2354"/>
      <c r="E696" s="491"/>
      <c r="F696" s="491"/>
      <c r="G696" s="491"/>
      <c r="H696" s="2355"/>
      <c r="I696" s="2354"/>
      <c r="J696" s="491"/>
      <c r="K696" s="491"/>
      <c r="L696" s="491"/>
      <c r="M696" s="2355"/>
      <c r="N696" s="2354"/>
      <c r="O696" s="491"/>
      <c r="P696" s="491"/>
      <c r="Q696" s="491"/>
      <c r="R696" s="211"/>
      <c r="S696" s="211"/>
      <c r="T696" s="211"/>
      <c r="U696" s="211"/>
      <c r="V696" s="211"/>
      <c r="W696" s="211"/>
      <c r="X696" s="211"/>
      <c r="Y696" s="211"/>
      <c r="Z696" s="211"/>
      <c r="AA696" s="211"/>
      <c r="AB696" s="211"/>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BA696" s="214"/>
      <c r="BB696" s="289"/>
      <c r="BC696" s="214"/>
      <c r="BD696" s="214"/>
      <c r="BE696" s="214"/>
      <c r="BF696" s="214"/>
      <c r="BG696" s="214"/>
      <c r="BH696" s="214"/>
      <c r="BI696" s="214"/>
      <c r="BJ696" s="214"/>
      <c r="BK696" s="214"/>
      <c r="BL696" s="214"/>
      <c r="BM696" s="214"/>
      <c r="BN696" s="214"/>
      <c r="BO696" s="214"/>
      <c r="BP696" s="214"/>
      <c r="BQ696" s="214"/>
    </row>
    <row r="697" s="218" customFormat="true" ht="25.15" customHeight="true" x14ac:dyDescent="0.2">
      <c r="C697" s="2355"/>
      <c r="D697" s="2354"/>
      <c r="E697" s="491"/>
      <c r="F697" s="491"/>
      <c r="G697" s="491"/>
      <c r="H697" s="2355"/>
      <c r="I697" s="2354"/>
      <c r="J697" s="491"/>
      <c r="K697" s="491"/>
      <c r="L697" s="491"/>
      <c r="M697" s="2355"/>
      <c r="N697" s="2354"/>
      <c r="O697" s="491"/>
      <c r="P697" s="491"/>
      <c r="Q697" s="491"/>
      <c r="R697" s="211"/>
      <c r="S697" s="211"/>
      <c r="T697" s="211"/>
      <c r="U697" s="211"/>
      <c r="V697" s="211"/>
      <c r="W697" s="211"/>
      <c r="X697" s="211"/>
      <c r="Y697" s="211"/>
      <c r="Z697" s="211"/>
      <c r="AA697" s="211"/>
      <c r="AB697" s="211"/>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BA697" s="214"/>
      <c r="BB697" s="289"/>
      <c r="BC697" s="214"/>
      <c r="BD697" s="214"/>
      <c r="BE697" s="214"/>
      <c r="BF697" s="214"/>
      <c r="BG697" s="214"/>
      <c r="BH697" s="214"/>
      <c r="BI697" s="214"/>
      <c r="BJ697" s="214"/>
      <c r="BK697" s="214"/>
      <c r="BL697" s="214"/>
      <c r="BM697" s="214"/>
      <c r="BN697" s="214"/>
      <c r="BO697" s="214"/>
      <c r="BP697" s="214"/>
      <c r="BQ697" s="214"/>
    </row>
    <row r="698" s="218" customFormat="true" ht="25.15" customHeight="true" x14ac:dyDescent="0.2">
      <c r="C698" s="2355"/>
      <c r="D698" s="2354"/>
      <c r="E698" s="491"/>
      <c r="F698" s="491"/>
      <c r="G698" s="491"/>
      <c r="H698" s="2355"/>
      <c r="I698" s="2354"/>
      <c r="J698" s="491"/>
      <c r="K698" s="491"/>
      <c r="L698" s="491"/>
      <c r="M698" s="2355"/>
      <c r="N698" s="2354"/>
      <c r="O698" s="491"/>
      <c r="P698" s="491"/>
      <c r="Q698" s="491"/>
      <c r="R698" s="211"/>
      <c r="S698" s="211"/>
      <c r="T698" s="211"/>
      <c r="U698" s="211"/>
      <c r="V698" s="211"/>
      <c r="W698" s="211"/>
      <c r="X698" s="211"/>
      <c r="Y698" s="211"/>
      <c r="Z698" s="211"/>
      <c r="AA698" s="211"/>
      <c r="AB698" s="211"/>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BA698" s="214"/>
      <c r="BB698" s="289"/>
      <c r="BC698" s="214"/>
      <c r="BD698" s="214"/>
      <c r="BE698" s="214"/>
      <c r="BF698" s="214"/>
      <c r="BG698" s="214"/>
      <c r="BH698" s="214"/>
      <c r="BI698" s="214"/>
      <c r="BJ698" s="214"/>
      <c r="BK698" s="214"/>
      <c r="BL698" s="214"/>
      <c r="BM698" s="214"/>
      <c r="BN698" s="214"/>
      <c r="BO698" s="214"/>
      <c r="BP698" s="214"/>
      <c r="BQ698" s="214"/>
    </row>
    <row r="699" s="218" customFormat="true" ht="25.15" customHeight="true" x14ac:dyDescent="0.2">
      <c r="C699" s="2355"/>
      <c r="D699" s="2354"/>
      <c r="E699" s="491"/>
      <c r="F699" s="491"/>
      <c r="G699" s="491"/>
      <c r="H699" s="2355"/>
      <c r="I699" s="2354"/>
      <c r="J699" s="491"/>
      <c r="K699" s="491"/>
      <c r="L699" s="491"/>
      <c r="M699" s="2355"/>
      <c r="N699" s="2354"/>
      <c r="O699" s="491"/>
      <c r="P699" s="491"/>
      <c r="Q699" s="491"/>
      <c r="R699" s="211"/>
      <c r="S699" s="211"/>
      <c r="T699" s="211"/>
      <c r="U699" s="211"/>
      <c r="V699" s="211"/>
      <c r="W699" s="211"/>
      <c r="X699" s="211"/>
      <c r="Y699" s="211"/>
      <c r="Z699" s="211"/>
      <c r="AA699" s="211"/>
      <c r="AB699" s="211"/>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BA699" s="214"/>
      <c r="BB699" s="289"/>
      <c r="BC699" s="214"/>
      <c r="BD699" s="214"/>
      <c r="BE699" s="214"/>
      <c r="BF699" s="214"/>
      <c r="BG699" s="214"/>
      <c r="BH699" s="214"/>
      <c r="BI699" s="214"/>
      <c r="BJ699" s="214"/>
      <c r="BK699" s="214"/>
      <c r="BL699" s="214"/>
      <c r="BM699" s="214"/>
      <c r="BN699" s="214"/>
      <c r="BO699" s="214"/>
      <c r="BP699" s="214"/>
      <c r="BQ699" s="214"/>
    </row>
    <row r="700" s="218" customFormat="true" ht="25.15" customHeight="true" x14ac:dyDescent="0.2">
      <c r="C700" s="2355"/>
      <c r="D700" s="2354"/>
      <c r="E700" s="491"/>
      <c r="F700" s="491"/>
      <c r="G700" s="491"/>
      <c r="H700" s="2355"/>
      <c r="I700" s="2354"/>
      <c r="J700" s="491"/>
      <c r="K700" s="491"/>
      <c r="L700" s="491"/>
      <c r="M700" s="2355"/>
      <c r="N700" s="2354"/>
      <c r="O700" s="491"/>
      <c r="P700" s="491"/>
      <c r="Q700" s="491"/>
      <c r="R700" s="211"/>
      <c r="S700" s="211"/>
      <c r="T700" s="211"/>
      <c r="U700" s="211"/>
      <c r="V700" s="211"/>
      <c r="W700" s="211"/>
      <c r="X700" s="211"/>
      <c r="Y700" s="211"/>
      <c r="Z700" s="211"/>
      <c r="AA700" s="211"/>
      <c r="AB700" s="211"/>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BA700" s="214"/>
      <c r="BB700" s="289"/>
      <c r="BC700" s="214"/>
      <c r="BD700" s="214"/>
      <c r="BE700" s="214"/>
      <c r="BF700" s="214"/>
      <c r="BG700" s="214"/>
      <c r="BH700" s="214"/>
      <c r="BI700" s="214"/>
      <c r="BJ700" s="214"/>
      <c r="BK700" s="214"/>
      <c r="BL700" s="214"/>
      <c r="BM700" s="214"/>
      <c r="BN700" s="214"/>
      <c r="BO700" s="214"/>
      <c r="BP700" s="214"/>
      <c r="BQ700" s="214"/>
    </row>
    <row r="701" ht="25.15" customHeight="true" x14ac:dyDescent="0.2">
      <c r="C701" s="2354"/>
      <c r="D701" s="2354"/>
      <c r="E701" s="492"/>
      <c r="F701" s="492"/>
      <c r="G701" s="492"/>
      <c r="H701" s="2354"/>
      <c r="I701" s="2354"/>
      <c r="J701" s="492"/>
      <c r="K701" s="492"/>
      <c r="L701" s="492"/>
      <c r="M701" s="2354"/>
      <c r="N701" s="2354"/>
      <c r="O701" s="492"/>
      <c r="P701" s="492"/>
      <c r="Q701" s="492"/>
      <c r="BA701" s="214"/>
      <c r="BB701" s="289"/>
      <c r="BC701" s="214"/>
      <c r="BD701" s="214"/>
      <c r="BE701" s="214"/>
      <c r="BF701" s="214"/>
      <c r="BG701" s="214"/>
      <c r="BH701" s="214"/>
      <c r="BI701" s="214"/>
      <c r="BJ701" s="214"/>
      <c r="BK701" s="214"/>
      <c r="BL701" s="214"/>
      <c r="BM701" s="214"/>
      <c r="BN701" s="214"/>
      <c r="BO701" s="214"/>
      <c r="BP701" s="214"/>
      <c r="BQ701" s="214"/>
    </row>
    <row r="702" ht="25.15" customHeight="true" x14ac:dyDescent="0.2">
      <c r="C702" s="2354"/>
      <c r="D702" s="2354"/>
      <c r="E702" s="492"/>
      <c r="F702" s="492"/>
      <c r="G702" s="492"/>
      <c r="H702" s="2354"/>
      <c r="I702" s="2354"/>
      <c r="J702" s="492"/>
      <c r="K702" s="492"/>
      <c r="L702" s="492"/>
      <c r="M702" s="2354"/>
      <c r="N702" s="2354"/>
      <c r="O702" s="492"/>
      <c r="P702" s="492"/>
      <c r="Q702" s="492"/>
      <c r="BA702" s="214"/>
      <c r="BB702" s="289"/>
      <c r="BC702" s="214"/>
      <c r="BD702" s="214"/>
      <c r="BE702" s="214"/>
      <c r="BF702" s="214"/>
      <c r="BG702" s="214"/>
      <c r="BH702" s="214"/>
      <c r="BI702" s="214"/>
      <c r="BJ702" s="214"/>
      <c r="BK702" s="214"/>
      <c r="BL702" s="214"/>
      <c r="BM702" s="214"/>
      <c r="BN702" s="214"/>
      <c r="BO702" s="214"/>
      <c r="BP702" s="214"/>
      <c r="BQ702" s="214"/>
    </row>
    <row r="703" ht="25.15" customHeight="true" x14ac:dyDescent="0.2">
      <c r="C703" s="2354"/>
      <c r="D703" s="2354"/>
      <c r="E703" s="492"/>
      <c r="F703" s="492"/>
      <c r="G703" s="492"/>
      <c r="H703" s="2354"/>
      <c r="I703" s="2354"/>
      <c r="J703" s="492"/>
      <c r="K703" s="492"/>
      <c r="L703" s="492"/>
      <c r="M703" s="2354"/>
      <c r="N703" s="2354"/>
      <c r="O703" s="492"/>
      <c r="P703" s="492"/>
      <c r="Q703" s="492"/>
      <c r="BA703" s="214"/>
      <c r="BB703" s="289"/>
      <c r="BC703" s="214"/>
      <c r="BD703" s="214"/>
      <c r="BE703" s="214"/>
      <c r="BF703" s="214"/>
      <c r="BG703" s="214"/>
      <c r="BH703" s="214"/>
      <c r="BI703" s="214"/>
      <c r="BJ703" s="214"/>
      <c r="BK703" s="214"/>
      <c r="BL703" s="214"/>
      <c r="BM703" s="214"/>
      <c r="BN703" s="214"/>
      <c r="BO703" s="214"/>
      <c r="BP703" s="214"/>
      <c r="BQ703" s="214"/>
    </row>
    <row r="704" ht="25.15" customHeight="true" x14ac:dyDescent="0.2">
      <c r="C704" s="2354"/>
      <c r="D704" s="2354"/>
      <c r="E704" s="492"/>
      <c r="F704" s="492"/>
      <c r="G704" s="492"/>
      <c r="H704" s="2354"/>
      <c r="I704" s="2354"/>
      <c r="J704" s="492"/>
      <c r="K704" s="492"/>
      <c r="L704" s="492"/>
      <c r="M704" s="2354"/>
      <c r="N704" s="2354"/>
      <c r="O704" s="492"/>
      <c r="P704" s="492"/>
      <c r="Q704" s="492"/>
      <c r="BA704" s="214"/>
      <c r="BB704" s="289"/>
      <c r="BC704" s="214"/>
      <c r="BD704" s="214"/>
      <c r="BE704" s="214"/>
      <c r="BF704" s="214"/>
      <c r="BG704" s="214"/>
      <c r="BH704" s="214"/>
      <c r="BI704" s="214"/>
      <c r="BJ704" s="214"/>
      <c r="BK704" s="214"/>
      <c r="BL704" s="214"/>
      <c r="BM704" s="214"/>
      <c r="BN704" s="214"/>
      <c r="BO704" s="214"/>
      <c r="BP704" s="214"/>
      <c r="BQ704" s="214"/>
    </row>
    <row r="705" ht="25.15" customHeight="true" x14ac:dyDescent="0.2">
      <c r="C705" s="2354"/>
      <c r="D705" s="2354"/>
      <c r="E705" s="492"/>
      <c r="F705" s="492"/>
      <c r="G705" s="492"/>
      <c r="H705" s="2354"/>
      <c r="I705" s="2354"/>
      <c r="J705" s="492"/>
      <c r="K705" s="492"/>
      <c r="L705" s="492"/>
      <c r="M705" s="2354"/>
      <c r="N705" s="2354"/>
      <c r="O705" s="492"/>
      <c r="P705" s="492"/>
      <c r="Q705" s="492"/>
      <c r="BA705" s="214"/>
      <c r="BB705" s="289"/>
      <c r="BC705" s="214"/>
      <c r="BD705" s="214"/>
      <c r="BE705" s="214"/>
      <c r="BF705" s="214"/>
      <c r="BG705" s="214"/>
      <c r="BH705" s="214"/>
      <c r="BI705" s="214"/>
      <c r="BJ705" s="214"/>
      <c r="BK705" s="214"/>
      <c r="BL705" s="214"/>
      <c r="BM705" s="214"/>
      <c r="BN705" s="214"/>
      <c r="BO705" s="214"/>
      <c r="BP705" s="214"/>
      <c r="BQ705" s="214"/>
    </row>
    <row r="706" ht="25.15" customHeight="true" x14ac:dyDescent="0.2">
      <c r="C706" s="2354"/>
      <c r="D706" s="2354"/>
      <c r="E706" s="492"/>
      <c r="F706" s="492"/>
      <c r="G706" s="492"/>
      <c r="H706" s="2354"/>
      <c r="I706" s="2354"/>
      <c r="J706" s="492"/>
      <c r="K706" s="492"/>
      <c r="L706" s="492"/>
      <c r="M706" s="2354"/>
      <c r="N706" s="2354"/>
      <c r="O706" s="492"/>
      <c r="P706" s="492"/>
      <c r="Q706" s="492"/>
      <c r="BA706" s="214"/>
      <c r="BB706" s="289"/>
      <c r="BC706" s="214"/>
      <c r="BD706" s="214"/>
      <c r="BE706" s="214"/>
      <c r="BF706" s="214"/>
      <c r="BG706" s="214"/>
      <c r="BH706" s="214"/>
      <c r="BI706" s="214"/>
      <c r="BJ706" s="214"/>
      <c r="BK706" s="214"/>
      <c r="BL706" s="214"/>
      <c r="BM706" s="214"/>
      <c r="BN706" s="214"/>
      <c r="BO706" s="214"/>
      <c r="BP706" s="214"/>
      <c r="BQ706" s="214"/>
    </row>
    <row r="707" ht="25.15" customHeight="true" x14ac:dyDescent="0.2">
      <c r="C707" s="2354"/>
      <c r="D707" s="2354"/>
      <c r="E707" s="492"/>
      <c r="F707" s="492"/>
      <c r="G707" s="492"/>
      <c r="H707" s="2354"/>
      <c r="I707" s="2354"/>
      <c r="J707" s="492"/>
      <c r="K707" s="492"/>
      <c r="L707" s="492"/>
      <c r="M707" s="2354"/>
      <c r="N707" s="2354"/>
      <c r="O707" s="492"/>
      <c r="P707" s="492"/>
      <c r="Q707" s="492"/>
      <c r="BA707" s="214"/>
      <c r="BB707" s="289"/>
      <c r="BC707" s="214"/>
      <c r="BD707" s="214"/>
      <c r="BE707" s="214"/>
      <c r="BF707" s="214"/>
      <c r="BG707" s="214"/>
      <c r="BH707" s="214"/>
      <c r="BI707" s="214"/>
      <c r="BJ707" s="214"/>
      <c r="BK707" s="214"/>
      <c r="BL707" s="214"/>
      <c r="BM707" s="214"/>
      <c r="BN707" s="214"/>
      <c r="BO707" s="214"/>
      <c r="BP707" s="214"/>
      <c r="BQ707" s="214"/>
    </row>
    <row r="708" ht="25.15" customHeight="true" x14ac:dyDescent="0.2">
      <c r="C708" s="2354"/>
      <c r="D708" s="2354"/>
      <c r="E708" s="492"/>
      <c r="F708" s="492"/>
      <c r="G708" s="492"/>
      <c r="H708" s="2354"/>
      <c r="I708" s="2354"/>
      <c r="J708" s="492"/>
      <c r="K708" s="492"/>
      <c r="L708" s="492"/>
      <c r="M708" s="2354"/>
      <c r="N708" s="2354"/>
      <c r="O708" s="492"/>
      <c r="P708" s="492"/>
      <c r="Q708" s="492"/>
      <c r="BA708" s="214"/>
      <c r="BB708" s="289"/>
      <c r="BC708" s="214"/>
      <c r="BD708" s="214"/>
      <c r="BE708" s="214"/>
      <c r="BF708" s="214"/>
      <c r="BG708" s="214"/>
      <c r="BH708" s="214"/>
      <c r="BI708" s="214"/>
      <c r="BJ708" s="214"/>
      <c r="BK708" s="214"/>
      <c r="BL708" s="214"/>
      <c r="BM708" s="214"/>
      <c r="BN708" s="214"/>
      <c r="BO708" s="214"/>
      <c r="BP708" s="214"/>
      <c r="BQ708" s="214"/>
    </row>
    <row r="709" ht="25.15" customHeight="true" x14ac:dyDescent="0.2">
      <c r="C709" s="2354"/>
      <c r="D709" s="2354"/>
      <c r="E709" s="492"/>
      <c r="F709" s="492"/>
      <c r="G709" s="492"/>
      <c r="H709" s="2354"/>
      <c r="I709" s="2354"/>
      <c r="J709" s="492"/>
      <c r="K709" s="492"/>
      <c r="L709" s="492"/>
      <c r="M709" s="2354"/>
      <c r="N709" s="2354"/>
      <c r="O709" s="492"/>
      <c r="P709" s="492"/>
      <c r="Q709" s="492"/>
      <c r="BA709" s="214"/>
      <c r="BB709" s="289"/>
      <c r="BC709" s="214"/>
      <c r="BD709" s="214"/>
      <c r="BE709" s="214"/>
      <c r="BF709" s="214"/>
      <c r="BG709" s="214"/>
      <c r="BH709" s="214"/>
      <c r="BI709" s="214"/>
      <c r="BJ709" s="214"/>
      <c r="BK709" s="214"/>
      <c r="BL709" s="214"/>
      <c r="BM709" s="214"/>
      <c r="BN709" s="214"/>
      <c r="BO709" s="214"/>
      <c r="BP709" s="214"/>
      <c r="BQ709" s="214"/>
    </row>
    <row r="710" ht="25.15" customHeight="true" x14ac:dyDescent="0.2">
      <c r="C710" s="2354"/>
      <c r="D710" s="2354"/>
      <c r="E710" s="492"/>
      <c r="F710" s="492"/>
      <c r="G710" s="492"/>
      <c r="H710" s="2354"/>
      <c r="I710" s="2354"/>
      <c r="J710" s="492"/>
      <c r="K710" s="492"/>
      <c r="L710" s="492"/>
      <c r="M710" s="2354"/>
      <c r="N710" s="2354"/>
      <c r="O710" s="492"/>
      <c r="P710" s="492"/>
      <c r="Q710" s="492"/>
      <c r="BA710" s="214"/>
      <c r="BB710" s="289"/>
      <c r="BC710" s="214"/>
      <c r="BD710" s="214"/>
      <c r="BE710" s="214"/>
      <c r="BF710" s="214"/>
      <c r="BG710" s="214"/>
      <c r="BH710" s="214"/>
      <c r="BI710" s="214"/>
      <c r="BJ710" s="214"/>
      <c r="BK710" s="214"/>
      <c r="BL710" s="214"/>
      <c r="BM710" s="214"/>
      <c r="BN710" s="214"/>
      <c r="BO710" s="214"/>
      <c r="BP710" s="214"/>
      <c r="BQ710" s="214"/>
    </row>
    <row r="711" ht="25.15" customHeight="true" x14ac:dyDescent="0.2">
      <c r="C711" s="2354"/>
      <c r="D711" s="2354"/>
      <c r="E711" s="492"/>
      <c r="F711" s="492"/>
      <c r="G711" s="492"/>
      <c r="H711" s="2354"/>
      <c r="I711" s="2354"/>
      <c r="J711" s="492"/>
      <c r="K711" s="492"/>
      <c r="L711" s="492"/>
      <c r="M711" s="2354"/>
      <c r="N711" s="2354"/>
      <c r="O711" s="492"/>
      <c r="P711" s="492"/>
      <c r="Q711" s="492"/>
      <c r="BA711" s="214"/>
      <c r="BB711" s="289"/>
      <c r="BC711" s="214"/>
      <c r="BD711" s="214"/>
      <c r="BE711" s="214"/>
      <c r="BF711" s="214"/>
      <c r="BG711" s="214"/>
      <c r="BH711" s="214"/>
      <c r="BI711" s="214"/>
      <c r="BJ711" s="214"/>
      <c r="BK711" s="214"/>
      <c r="BL711" s="214"/>
      <c r="BM711" s="214"/>
      <c r="BN711" s="214"/>
      <c r="BO711" s="214"/>
      <c r="BP711" s="214"/>
      <c r="BQ711" s="214"/>
    </row>
    <row r="712" ht="25.15" customHeight="true" x14ac:dyDescent="0.2">
      <c r="C712" s="2354"/>
      <c r="D712" s="2354"/>
      <c r="E712" s="492"/>
      <c r="F712" s="492"/>
      <c r="G712" s="492"/>
      <c r="H712" s="2354"/>
      <c r="I712" s="2354"/>
      <c r="J712" s="492"/>
      <c r="K712" s="492"/>
      <c r="L712" s="492"/>
      <c r="M712" s="2354"/>
      <c r="N712" s="2354"/>
      <c r="O712" s="492"/>
      <c r="P712" s="492"/>
      <c r="Q712" s="492"/>
      <c r="BA712" s="214"/>
      <c r="BB712" s="289"/>
      <c r="BC712" s="214"/>
      <c r="BD712" s="214"/>
      <c r="BE712" s="214"/>
      <c r="BF712" s="214"/>
      <c r="BG712" s="214"/>
      <c r="BH712" s="214"/>
      <c r="BI712" s="214"/>
      <c r="BJ712" s="214"/>
      <c r="BK712" s="214"/>
      <c r="BL712" s="214"/>
      <c r="BM712" s="214"/>
      <c r="BN712" s="214"/>
      <c r="BO712" s="214"/>
      <c r="BP712" s="214"/>
      <c r="BQ712" s="214"/>
    </row>
    <row r="713" ht="25.15" customHeight="true" x14ac:dyDescent="0.2">
      <c r="C713" s="2354"/>
      <c r="D713" s="2354"/>
      <c r="E713" s="492"/>
      <c r="F713" s="492"/>
      <c r="G713" s="492"/>
      <c r="H713" s="2354"/>
      <c r="I713" s="2354"/>
      <c r="J713" s="492"/>
      <c r="K713" s="492"/>
      <c r="L713" s="492"/>
      <c r="M713" s="2354"/>
      <c r="N713" s="2354"/>
      <c r="O713" s="492"/>
      <c r="P713" s="492"/>
      <c r="Q713" s="492"/>
      <c r="BA713" s="214"/>
      <c r="BB713" s="289"/>
      <c r="BC713" s="214"/>
      <c r="BD713" s="214"/>
      <c r="BE713" s="214"/>
      <c r="BF713" s="214"/>
      <c r="BG713" s="214"/>
      <c r="BH713" s="214"/>
      <c r="BI713" s="214"/>
      <c r="BJ713" s="214"/>
      <c r="BK713" s="214"/>
      <c r="BL713" s="214"/>
      <c r="BM713" s="214"/>
      <c r="BN713" s="214"/>
      <c r="BO713" s="214"/>
      <c r="BP713" s="214"/>
      <c r="BQ713" s="214"/>
    </row>
    <row r="714" ht="25.15" customHeight="true" x14ac:dyDescent="0.2">
      <c r="C714" s="2354"/>
      <c r="D714" s="2354"/>
      <c r="E714" s="492"/>
      <c r="F714" s="492"/>
      <c r="G714" s="492"/>
      <c r="H714" s="2354"/>
      <c r="I714" s="2354"/>
      <c r="J714" s="492"/>
      <c r="K714" s="492"/>
      <c r="L714" s="492"/>
      <c r="M714" s="2354"/>
      <c r="N714" s="2354"/>
      <c r="O714" s="492"/>
      <c r="P714" s="492"/>
      <c r="Q714" s="492"/>
      <c r="BA714" s="214"/>
      <c r="BB714" s="289"/>
      <c r="BC714" s="214"/>
      <c r="BD714" s="214"/>
      <c r="BE714" s="214"/>
      <c r="BF714" s="214"/>
      <c r="BG714" s="214"/>
      <c r="BH714" s="214"/>
      <c r="BI714" s="214"/>
      <c r="BJ714" s="214"/>
      <c r="BK714" s="214"/>
      <c r="BL714" s="214"/>
      <c r="BM714" s="214"/>
      <c r="BN714" s="214"/>
      <c r="BO714" s="214"/>
      <c r="BP714" s="214"/>
      <c r="BQ714" s="214"/>
    </row>
    <row r="715" ht="25.15" customHeight="true" x14ac:dyDescent="0.2">
      <c r="C715" s="2354"/>
      <c r="D715" s="2354"/>
      <c r="E715" s="492"/>
      <c r="F715" s="492"/>
      <c r="G715" s="492"/>
      <c r="H715" s="2354"/>
      <c r="I715" s="2354"/>
      <c r="J715" s="492"/>
      <c r="K715" s="492"/>
      <c r="L715" s="492"/>
      <c r="M715" s="2354"/>
      <c r="N715" s="2354"/>
      <c r="O715" s="492"/>
      <c r="P715" s="492"/>
      <c r="Q715" s="492"/>
      <c r="BA715" s="214"/>
      <c r="BB715" s="289"/>
      <c r="BC715" s="214"/>
      <c r="BD715" s="214"/>
      <c r="BE715" s="214"/>
      <c r="BF715" s="214"/>
      <c r="BG715" s="214"/>
      <c r="BH715" s="214"/>
      <c r="BI715" s="214"/>
      <c r="BJ715" s="214"/>
      <c r="BK715" s="214"/>
      <c r="BL715" s="214"/>
      <c r="BM715" s="214"/>
      <c r="BN715" s="214"/>
      <c r="BO715" s="214"/>
      <c r="BP715" s="214"/>
      <c r="BQ715" s="214"/>
    </row>
    <row r="716" ht="25.15" customHeight="true" x14ac:dyDescent="0.2">
      <c r="C716" s="2354"/>
      <c r="D716" s="2354"/>
      <c r="E716" s="492"/>
      <c r="F716" s="492"/>
      <c r="G716" s="492"/>
      <c r="H716" s="2354"/>
      <c r="I716" s="2354"/>
      <c r="J716" s="492"/>
      <c r="K716" s="492"/>
      <c r="L716" s="492"/>
      <c r="M716" s="2354"/>
      <c r="N716" s="2354"/>
      <c r="O716" s="492"/>
      <c r="P716" s="492"/>
      <c r="Q716" s="492"/>
      <c r="BA716" s="214"/>
      <c r="BB716" s="289"/>
      <c r="BC716" s="214"/>
      <c r="BD716" s="214"/>
      <c r="BE716" s="214"/>
      <c r="BF716" s="214"/>
      <c r="BG716" s="214"/>
      <c r="BH716" s="214"/>
      <c r="BI716" s="214"/>
      <c r="BJ716" s="214"/>
      <c r="BK716" s="214"/>
      <c r="BL716" s="214"/>
      <c r="BM716" s="214"/>
      <c r="BN716" s="214"/>
      <c r="BO716" s="214"/>
      <c r="BP716" s="214"/>
      <c r="BQ716" s="214"/>
    </row>
    <row r="717" ht="25.15" customHeight="true" x14ac:dyDescent="0.2">
      <c r="C717" s="2354"/>
      <c r="D717" s="2354"/>
      <c r="E717" s="492"/>
      <c r="F717" s="492"/>
      <c r="G717" s="492"/>
      <c r="H717" s="2354"/>
      <c r="I717" s="2354"/>
      <c r="J717" s="492"/>
      <c r="K717" s="492"/>
      <c r="L717" s="492"/>
      <c r="M717" s="2354"/>
      <c r="N717" s="2354"/>
      <c r="O717" s="492"/>
      <c r="P717" s="492"/>
      <c r="Q717" s="492"/>
      <c r="BA717" s="214"/>
      <c r="BB717" s="289"/>
      <c r="BC717" s="214"/>
      <c r="BD717" s="214"/>
      <c r="BE717" s="214"/>
      <c r="BF717" s="214"/>
      <c r="BG717" s="214"/>
      <c r="BH717" s="214"/>
      <c r="BI717" s="214"/>
      <c r="BJ717" s="214"/>
      <c r="BK717" s="214"/>
      <c r="BL717" s="214"/>
      <c r="BM717" s="214"/>
      <c r="BN717" s="214"/>
      <c r="BO717" s="214"/>
      <c r="BP717" s="214"/>
      <c r="BQ717" s="214"/>
    </row>
    <row r="718" ht="25.15" customHeight="true" x14ac:dyDescent="0.2">
      <c r="C718" s="2354"/>
      <c r="D718" s="2354"/>
      <c r="E718" s="492"/>
      <c r="F718" s="492"/>
      <c r="G718" s="492"/>
      <c r="H718" s="2354"/>
      <c r="I718" s="2354"/>
      <c r="J718" s="492"/>
      <c r="K718" s="492"/>
      <c r="L718" s="492"/>
      <c r="M718" s="2354"/>
      <c r="N718" s="2354"/>
      <c r="O718" s="492"/>
      <c r="P718" s="492"/>
      <c r="Q718" s="492"/>
      <c r="BA718" s="214"/>
      <c r="BB718" s="289"/>
      <c r="BC718" s="214"/>
      <c r="BD718" s="214"/>
      <c r="BE718" s="214"/>
      <c r="BF718" s="214"/>
      <c r="BG718" s="214"/>
      <c r="BH718" s="214"/>
      <c r="BI718" s="214"/>
      <c r="BJ718" s="214"/>
      <c r="BK718" s="214"/>
      <c r="BL718" s="214"/>
      <c r="BM718" s="214"/>
      <c r="BN718" s="214"/>
      <c r="BO718" s="214"/>
      <c r="BP718" s="214"/>
      <c r="BQ718" s="214"/>
    </row>
    <row r="719" ht="25.15" customHeight="true" x14ac:dyDescent="0.2">
      <c r="C719" s="2354"/>
      <c r="D719" s="2354"/>
      <c r="E719" s="492"/>
      <c r="F719" s="492"/>
      <c r="G719" s="492"/>
      <c r="H719" s="2354"/>
      <c r="I719" s="2354"/>
      <c r="J719" s="492"/>
      <c r="K719" s="492"/>
      <c r="L719" s="492"/>
      <c r="M719" s="2354"/>
      <c r="N719" s="2354"/>
      <c r="O719" s="492"/>
      <c r="P719" s="492"/>
      <c r="Q719" s="492"/>
      <c r="BA719" s="214"/>
      <c r="BB719" s="289"/>
      <c r="BC719" s="214"/>
      <c r="BD719" s="214"/>
      <c r="BE719" s="214"/>
      <c r="BF719" s="214"/>
      <c r="BG719" s="214"/>
      <c r="BH719" s="214"/>
      <c r="BI719" s="214"/>
      <c r="BJ719" s="214"/>
      <c r="BK719" s="214"/>
      <c r="BL719" s="214"/>
      <c r="BM719" s="214"/>
      <c r="BN719" s="214"/>
      <c r="BO719" s="214"/>
      <c r="BP719" s="214"/>
      <c r="BQ719" s="214"/>
    </row>
    <row r="720" ht="25.15" customHeight="true" x14ac:dyDescent="0.2">
      <c r="C720" s="2354"/>
      <c r="D720" s="2354"/>
      <c r="E720" s="492"/>
      <c r="F720" s="492"/>
      <c r="G720" s="492"/>
      <c r="H720" s="2354"/>
      <c r="I720" s="2354"/>
      <c r="J720" s="492"/>
      <c r="K720" s="492"/>
      <c r="L720" s="492"/>
      <c r="M720" s="2354"/>
      <c r="N720" s="2354"/>
      <c r="O720" s="492"/>
      <c r="P720" s="492"/>
      <c r="Q720" s="492"/>
      <c r="BA720" s="214"/>
      <c r="BB720" s="289"/>
      <c r="BC720" s="214"/>
      <c r="BD720" s="214"/>
      <c r="BE720" s="214"/>
      <c r="BF720" s="214"/>
      <c r="BG720" s="214"/>
      <c r="BH720" s="214"/>
      <c r="BI720" s="214"/>
      <c r="BJ720" s="214"/>
      <c r="BK720" s="214"/>
      <c r="BL720" s="214"/>
      <c r="BM720" s="214"/>
      <c r="BN720" s="214"/>
      <c r="BO720" s="214"/>
      <c r="BP720" s="214"/>
      <c r="BQ720" s="214"/>
    </row>
    <row r="721" ht="25.15" customHeight="true" x14ac:dyDescent="0.2">
      <c r="C721" s="2354"/>
      <c r="D721" s="2354"/>
      <c r="E721" s="492"/>
      <c r="F721" s="492"/>
      <c r="G721" s="492"/>
      <c r="H721" s="2354"/>
      <c r="I721" s="2354"/>
      <c r="J721" s="492"/>
      <c r="K721" s="492"/>
      <c r="L721" s="492"/>
      <c r="M721" s="2354"/>
      <c r="N721" s="2354"/>
      <c r="O721" s="492"/>
      <c r="P721" s="492"/>
      <c r="Q721" s="492"/>
      <c r="BA721" s="214"/>
      <c r="BB721" s="289"/>
      <c r="BC721" s="214"/>
      <c r="BD721" s="214"/>
      <c r="BE721" s="214"/>
      <c r="BF721" s="214"/>
      <c r="BG721" s="214"/>
      <c r="BH721" s="214"/>
      <c r="BI721" s="214"/>
      <c r="BJ721" s="214"/>
      <c r="BK721" s="214"/>
      <c r="BL721" s="214"/>
      <c r="BM721" s="214"/>
      <c r="BN721" s="214"/>
      <c r="BO721" s="214"/>
      <c r="BP721" s="214"/>
      <c r="BQ721" s="214"/>
    </row>
    <row r="722" ht="25.15" customHeight="true" x14ac:dyDescent="0.2">
      <c r="C722" s="2354"/>
      <c r="D722" s="2354"/>
      <c r="E722" s="492"/>
      <c r="F722" s="492"/>
      <c r="G722" s="492"/>
      <c r="H722" s="2354"/>
      <c r="I722" s="2354"/>
      <c r="J722" s="492"/>
      <c r="K722" s="492"/>
      <c r="L722" s="492"/>
      <c r="M722" s="2354"/>
      <c r="N722" s="2354"/>
      <c r="O722" s="492"/>
      <c r="P722" s="492"/>
      <c r="Q722" s="492"/>
      <c r="BA722" s="214"/>
      <c r="BB722" s="289"/>
      <c r="BC722" s="214"/>
      <c r="BD722" s="214"/>
      <c r="BE722" s="214"/>
      <c r="BF722" s="214"/>
      <c r="BG722" s="214"/>
      <c r="BH722" s="214"/>
      <c r="BI722" s="214"/>
      <c r="BJ722" s="214"/>
      <c r="BK722" s="214"/>
      <c r="BL722" s="214"/>
      <c r="BM722" s="214"/>
      <c r="BN722" s="214"/>
      <c r="BO722" s="214"/>
      <c r="BP722" s="214"/>
      <c r="BQ722" s="214"/>
    </row>
    <row r="723" ht="25.15" customHeight="true" x14ac:dyDescent="0.2">
      <c r="C723" s="2354"/>
      <c r="D723" s="2354"/>
      <c r="E723" s="492"/>
      <c r="F723" s="492"/>
      <c r="G723" s="492"/>
      <c r="H723" s="2354"/>
      <c r="I723" s="2354"/>
      <c r="J723" s="492"/>
      <c r="K723" s="492"/>
      <c r="L723" s="492"/>
      <c r="M723" s="2354"/>
      <c r="N723" s="2354"/>
      <c r="O723" s="492"/>
      <c r="P723" s="492"/>
      <c r="Q723" s="492"/>
      <c r="BA723" s="214"/>
      <c r="BB723" s="289"/>
      <c r="BC723" s="214"/>
      <c r="BD723" s="214"/>
      <c r="BE723" s="214"/>
      <c r="BF723" s="214"/>
      <c r="BG723" s="214"/>
      <c r="BH723" s="214"/>
      <c r="BI723" s="214"/>
      <c r="BJ723" s="214"/>
      <c r="BK723" s="214"/>
      <c r="BL723" s="214"/>
      <c r="BM723" s="214"/>
      <c r="BN723" s="214"/>
      <c r="BO723" s="214"/>
      <c r="BP723" s="214"/>
      <c r="BQ723" s="214"/>
    </row>
    <row r="724" ht="25.15" customHeight="true" x14ac:dyDescent="0.2">
      <c r="C724" s="2354"/>
      <c r="D724" s="2354"/>
      <c r="E724" s="492"/>
      <c r="F724" s="492"/>
      <c r="G724" s="492"/>
      <c r="H724" s="2354"/>
      <c r="I724" s="2354"/>
      <c r="J724" s="492"/>
      <c r="K724" s="492"/>
      <c r="L724" s="492"/>
      <c r="M724" s="2354"/>
      <c r="N724" s="2354"/>
      <c r="O724" s="492"/>
      <c r="P724" s="492"/>
      <c r="Q724" s="492"/>
      <c r="BA724" s="214"/>
      <c r="BB724" s="289"/>
      <c r="BC724" s="214"/>
      <c r="BD724" s="214"/>
      <c r="BE724" s="214"/>
      <c r="BF724" s="214"/>
      <c r="BG724" s="214"/>
      <c r="BH724" s="214"/>
      <c r="BI724" s="214"/>
      <c r="BJ724" s="214"/>
      <c r="BK724" s="214"/>
      <c r="BL724" s="214"/>
      <c r="BM724" s="214"/>
      <c r="BN724" s="214"/>
      <c r="BO724" s="214"/>
      <c r="BP724" s="214"/>
      <c r="BQ724" s="214"/>
    </row>
    <row r="725" ht="25.15" customHeight="true" x14ac:dyDescent="0.2">
      <c r="C725" s="2354"/>
      <c r="D725" s="2354"/>
      <c r="E725" s="492"/>
      <c r="F725" s="492"/>
      <c r="G725" s="492"/>
      <c r="H725" s="2354"/>
      <c r="I725" s="2354"/>
      <c r="J725" s="492"/>
      <c r="K725" s="492"/>
      <c r="L725" s="492"/>
      <c r="M725" s="2354"/>
      <c r="N725" s="2354"/>
      <c r="O725" s="492"/>
      <c r="P725" s="492"/>
      <c r="Q725" s="492"/>
      <c r="BA725" s="214"/>
      <c r="BB725" s="289"/>
      <c r="BC725" s="214"/>
      <c r="BD725" s="214"/>
      <c r="BE725" s="214"/>
      <c r="BF725" s="214"/>
      <c r="BG725" s="214"/>
      <c r="BH725" s="214"/>
      <c r="BI725" s="214"/>
      <c r="BJ725" s="214"/>
      <c r="BK725" s="214"/>
      <c r="BL725" s="214"/>
      <c r="BM725" s="214"/>
      <c r="BN725" s="214"/>
      <c r="BO725" s="214"/>
      <c r="BP725" s="214"/>
      <c r="BQ725" s="214"/>
    </row>
    <row r="726" ht="25.15" customHeight="true" x14ac:dyDescent="0.2">
      <c r="C726" s="2354"/>
      <c r="D726" s="2354"/>
      <c r="E726" s="492"/>
      <c r="F726" s="492"/>
      <c r="G726" s="492"/>
      <c r="H726" s="2354"/>
      <c r="I726" s="2354"/>
      <c r="J726" s="492"/>
      <c r="K726" s="492"/>
      <c r="L726" s="492"/>
      <c r="M726" s="2354"/>
      <c r="N726" s="2354"/>
      <c r="O726" s="492"/>
      <c r="P726" s="492"/>
      <c r="Q726" s="492"/>
      <c r="BA726" s="214"/>
      <c r="BB726" s="289"/>
      <c r="BC726" s="214"/>
      <c r="BD726" s="214"/>
      <c r="BE726" s="214"/>
      <c r="BF726" s="214"/>
      <c r="BG726" s="214"/>
      <c r="BH726" s="214"/>
      <c r="BI726" s="214"/>
      <c r="BJ726" s="214"/>
      <c r="BK726" s="214"/>
      <c r="BL726" s="214"/>
      <c r="BM726" s="214"/>
      <c r="BN726" s="214"/>
      <c r="BO726" s="214"/>
      <c r="BP726" s="214"/>
      <c r="BQ726" s="214"/>
    </row>
    <row r="727" ht="25.15" customHeight="true" x14ac:dyDescent="0.2">
      <c r="C727" s="2354"/>
      <c r="D727" s="2354"/>
      <c r="E727" s="492"/>
      <c r="F727" s="492"/>
      <c r="G727" s="492"/>
      <c r="H727" s="2354"/>
      <c r="I727" s="2354"/>
      <c r="J727" s="492"/>
      <c r="K727" s="492"/>
      <c r="L727" s="492"/>
      <c r="M727" s="2354"/>
      <c r="N727" s="2354"/>
      <c r="O727" s="492"/>
      <c r="P727" s="492"/>
      <c r="Q727" s="492"/>
      <c r="BA727" s="214"/>
      <c r="BB727" s="289"/>
      <c r="BC727" s="214"/>
      <c r="BD727" s="214"/>
      <c r="BE727" s="214"/>
      <c r="BF727" s="214"/>
      <c r="BG727" s="214"/>
      <c r="BH727" s="214"/>
      <c r="BI727" s="214"/>
      <c r="BJ727" s="214"/>
      <c r="BK727" s="214"/>
      <c r="BL727" s="214"/>
      <c r="BM727" s="214"/>
      <c r="BN727" s="214"/>
      <c r="BO727" s="214"/>
      <c r="BP727" s="214"/>
      <c r="BQ727" s="214"/>
    </row>
    <row r="728" ht="25.15" customHeight="true" x14ac:dyDescent="0.2">
      <c r="C728" s="2354"/>
      <c r="D728" s="2354"/>
      <c r="E728" s="492"/>
      <c r="F728" s="492"/>
      <c r="G728" s="492"/>
      <c r="H728" s="2354"/>
      <c r="I728" s="2354"/>
      <c r="J728" s="492"/>
      <c r="K728" s="492"/>
      <c r="L728" s="492"/>
      <c r="M728" s="2354"/>
      <c r="N728" s="2354"/>
      <c r="O728" s="492"/>
      <c r="P728" s="492"/>
      <c r="Q728" s="492"/>
      <c r="BA728" s="214"/>
      <c r="BB728" s="289"/>
      <c r="BC728" s="214"/>
      <c r="BD728" s="214"/>
      <c r="BE728" s="214"/>
      <c r="BF728" s="214"/>
      <c r="BG728" s="214"/>
      <c r="BH728" s="214"/>
      <c r="BI728" s="214"/>
      <c r="BJ728" s="214"/>
      <c r="BK728" s="214"/>
      <c r="BL728" s="214"/>
      <c r="BM728" s="214"/>
      <c r="BN728" s="214"/>
      <c r="BO728" s="214"/>
      <c r="BP728" s="214"/>
      <c r="BQ728" s="214"/>
    </row>
    <row r="729" ht="25.15" customHeight="true" x14ac:dyDescent="0.2">
      <c r="C729" s="2354"/>
      <c r="D729" s="2354"/>
      <c r="E729" s="492"/>
      <c r="F729" s="492"/>
      <c r="G729" s="492"/>
      <c r="H729" s="2354"/>
      <c r="I729" s="2354"/>
      <c r="J729" s="492"/>
      <c r="K729" s="492"/>
      <c r="L729" s="492"/>
      <c r="M729" s="2354"/>
      <c r="N729" s="2354"/>
      <c r="O729" s="492"/>
      <c r="P729" s="492"/>
      <c r="Q729" s="492"/>
      <c r="BA729" s="214"/>
      <c r="BB729" s="289"/>
      <c r="BC729" s="214"/>
      <c r="BD729" s="214"/>
      <c r="BE729" s="214"/>
      <c r="BF729" s="214"/>
      <c r="BG729" s="214"/>
      <c r="BH729" s="214"/>
      <c r="BI729" s="214"/>
      <c r="BJ729" s="214"/>
      <c r="BK729" s="214"/>
      <c r="BL729" s="214"/>
      <c r="BM729" s="214"/>
      <c r="BN729" s="214"/>
      <c r="BO729" s="214"/>
      <c r="BP729" s="214"/>
      <c r="BQ729" s="214"/>
    </row>
    <row r="730" ht="25.15" customHeight="true" x14ac:dyDescent="0.2">
      <c r="C730" s="2354"/>
      <c r="D730" s="2354"/>
      <c r="E730" s="492"/>
      <c r="F730" s="492"/>
      <c r="G730" s="492"/>
      <c r="H730" s="2354"/>
      <c r="I730" s="2354"/>
      <c r="J730" s="492"/>
      <c r="K730" s="492"/>
      <c r="L730" s="492"/>
      <c r="M730" s="2354"/>
      <c r="N730" s="2354"/>
      <c r="O730" s="492"/>
      <c r="P730" s="492"/>
      <c r="Q730" s="492"/>
      <c r="BA730" s="214"/>
      <c r="BB730" s="289"/>
      <c r="BC730" s="214"/>
      <c r="BD730" s="214"/>
      <c r="BE730" s="214"/>
      <c r="BF730" s="214"/>
      <c r="BG730" s="214"/>
      <c r="BH730" s="214"/>
      <c r="BI730" s="214"/>
      <c r="BJ730" s="214"/>
      <c r="BK730" s="214"/>
      <c r="BL730" s="214"/>
      <c r="BM730" s="214"/>
      <c r="BN730" s="214"/>
      <c r="BO730" s="214"/>
      <c r="BP730" s="214"/>
      <c r="BQ730" s="214"/>
    </row>
    <row r="731" ht="25.15" customHeight="true" x14ac:dyDescent="0.2">
      <c r="C731" s="2354"/>
      <c r="D731" s="2354"/>
      <c r="E731" s="492"/>
      <c r="F731" s="492"/>
      <c r="G731" s="492"/>
      <c r="H731" s="2354"/>
      <c r="I731" s="2354"/>
      <c r="J731" s="492"/>
      <c r="K731" s="492"/>
      <c r="L731" s="492"/>
      <c r="M731" s="2354"/>
      <c r="N731" s="2354"/>
      <c r="O731" s="492"/>
      <c r="P731" s="492"/>
      <c r="Q731" s="492"/>
      <c r="BA731" s="214"/>
      <c r="BB731" s="289"/>
      <c r="BC731" s="214"/>
      <c r="BD731" s="214"/>
      <c r="BE731" s="214"/>
      <c r="BF731" s="214"/>
      <c r="BG731" s="214"/>
      <c r="BH731" s="214"/>
      <c r="BI731" s="214"/>
      <c r="BJ731" s="214"/>
      <c r="BK731" s="214"/>
      <c r="BL731" s="214"/>
      <c r="BM731" s="214"/>
      <c r="BN731" s="214"/>
      <c r="BO731" s="214"/>
      <c r="BP731" s="214"/>
      <c r="BQ731" s="214"/>
    </row>
    <row r="732" ht="25.15" customHeight="true" x14ac:dyDescent="0.2">
      <c r="C732" s="2354"/>
      <c r="D732" s="2354"/>
      <c r="E732" s="492"/>
      <c r="F732" s="492"/>
      <c r="G732" s="492"/>
      <c r="H732" s="2354"/>
      <c r="I732" s="2354"/>
      <c r="J732" s="492"/>
      <c r="K732" s="492"/>
      <c r="L732" s="492"/>
      <c r="M732" s="2354"/>
      <c r="N732" s="2354"/>
      <c r="O732" s="492"/>
      <c r="P732" s="492"/>
      <c r="Q732" s="492"/>
      <c r="BA732" s="214"/>
      <c r="BB732" s="289"/>
      <c r="BC732" s="214"/>
      <c r="BD732" s="214"/>
      <c r="BE732" s="214"/>
      <c r="BF732" s="214"/>
      <c r="BG732" s="214"/>
      <c r="BH732" s="214"/>
      <c r="BI732" s="214"/>
      <c r="BJ732" s="214"/>
      <c r="BK732" s="214"/>
      <c r="BL732" s="214"/>
      <c r="BM732" s="214"/>
      <c r="BN732" s="214"/>
      <c r="BO732" s="214"/>
      <c r="BP732" s="214"/>
      <c r="BQ732" s="214"/>
    </row>
    <row r="733" ht="25.15" customHeight="true" x14ac:dyDescent="0.2">
      <c r="C733" s="2354"/>
      <c r="D733" s="2354"/>
      <c r="E733" s="492"/>
      <c r="F733" s="492"/>
      <c r="G733" s="492"/>
      <c r="H733" s="2354"/>
      <c r="I733" s="2354"/>
      <c r="J733" s="492"/>
      <c r="K733" s="492"/>
      <c r="L733" s="492"/>
      <c r="M733" s="2354"/>
      <c r="N733" s="2354"/>
      <c r="O733" s="492"/>
      <c r="P733" s="492"/>
      <c r="Q733" s="492"/>
      <c r="BA733" s="214"/>
      <c r="BB733" s="289"/>
      <c r="BC733" s="214"/>
      <c r="BD733" s="214"/>
      <c r="BE733" s="214"/>
      <c r="BF733" s="214"/>
      <c r="BG733" s="214"/>
      <c r="BH733" s="214"/>
      <c r="BI733" s="214"/>
      <c r="BJ733" s="214"/>
      <c r="BK733" s="214"/>
      <c r="BL733" s="214"/>
      <c r="BM733" s="214"/>
      <c r="BN733" s="214"/>
      <c r="BO733" s="214"/>
      <c r="BP733" s="214"/>
      <c r="BQ733" s="214"/>
    </row>
    <row r="734" ht="25.15" customHeight="true" x14ac:dyDescent="0.2">
      <c r="C734" s="2354"/>
      <c r="D734" s="2354"/>
      <c r="E734" s="492"/>
      <c r="F734" s="492"/>
      <c r="G734" s="492"/>
      <c r="H734" s="2354"/>
      <c r="I734" s="2354"/>
      <c r="J734" s="492"/>
      <c r="K734" s="492"/>
      <c r="L734" s="492"/>
      <c r="M734" s="2354"/>
      <c r="N734" s="2354"/>
      <c r="O734" s="492"/>
      <c r="P734" s="492"/>
      <c r="Q734" s="492"/>
      <c r="BA734" s="214"/>
      <c r="BB734" s="289"/>
      <c r="BC734" s="214"/>
      <c r="BD734" s="214"/>
      <c r="BE734" s="214"/>
      <c r="BF734" s="214"/>
      <c r="BG734" s="214"/>
      <c r="BH734" s="214"/>
      <c r="BI734" s="214"/>
      <c r="BJ734" s="214"/>
      <c r="BK734" s="214"/>
      <c r="BL734" s="214"/>
      <c r="BM734" s="214"/>
      <c r="BN734" s="214"/>
      <c r="BO734" s="214"/>
      <c r="BP734" s="214"/>
      <c r="BQ734" s="214"/>
    </row>
    <row r="735" ht="25.15" customHeight="true" x14ac:dyDescent="0.2">
      <c r="C735" s="2354"/>
      <c r="D735" s="2354"/>
      <c r="E735" s="492"/>
      <c r="F735" s="492"/>
      <c r="G735" s="492"/>
      <c r="H735" s="2354"/>
      <c r="I735" s="2354"/>
      <c r="J735" s="492"/>
      <c r="K735" s="492"/>
      <c r="L735" s="492"/>
      <c r="M735" s="2354"/>
      <c r="N735" s="2354"/>
      <c r="O735" s="492"/>
      <c r="P735" s="492"/>
      <c r="Q735" s="492"/>
      <c r="BA735" s="214"/>
      <c r="BB735" s="289"/>
      <c r="BC735" s="214"/>
      <c r="BD735" s="214"/>
      <c r="BE735" s="214"/>
      <c r="BF735" s="214"/>
      <c r="BG735" s="214"/>
      <c r="BH735" s="214"/>
      <c r="BI735" s="214"/>
      <c r="BJ735" s="214"/>
      <c r="BK735" s="214"/>
      <c r="BL735" s="214"/>
      <c r="BM735" s="214"/>
      <c r="BN735" s="214"/>
      <c r="BO735" s="214"/>
      <c r="BP735" s="214"/>
      <c r="BQ735" s="214"/>
    </row>
    <row r="736" ht="25.15" customHeight="true" x14ac:dyDescent="0.2">
      <c r="C736" s="2354"/>
      <c r="D736" s="2354"/>
      <c r="E736" s="492"/>
      <c r="F736" s="492"/>
      <c r="G736" s="492"/>
      <c r="H736" s="2354"/>
      <c r="I736" s="2354"/>
      <c r="J736" s="492"/>
      <c r="K736" s="492"/>
      <c r="L736" s="492"/>
      <c r="M736" s="2354"/>
      <c r="N736" s="2354"/>
      <c r="O736" s="492"/>
      <c r="P736" s="492"/>
      <c r="Q736" s="492"/>
      <c r="BA736" s="214"/>
      <c r="BB736" s="289"/>
      <c r="BC736" s="214"/>
      <c r="BD736" s="214"/>
      <c r="BE736" s="214"/>
      <c r="BF736" s="214"/>
      <c r="BG736" s="214"/>
      <c r="BH736" s="214"/>
      <c r="BI736" s="214"/>
      <c r="BJ736" s="214"/>
      <c r="BK736" s="214"/>
      <c r="BL736" s="214"/>
      <c r="BM736" s="214"/>
      <c r="BN736" s="214"/>
      <c r="BO736" s="214"/>
      <c r="BP736" s="214"/>
      <c r="BQ736" s="214"/>
    </row>
    <row r="737" ht="25.15" customHeight="true" x14ac:dyDescent="0.2">
      <c r="C737" s="2354"/>
      <c r="D737" s="2354"/>
      <c r="E737" s="492"/>
      <c r="F737" s="492"/>
      <c r="G737" s="492"/>
      <c r="H737" s="2354"/>
      <c r="I737" s="2354"/>
      <c r="J737" s="492"/>
      <c r="K737" s="492"/>
      <c r="L737" s="492"/>
      <c r="M737" s="2354"/>
      <c r="N737" s="2354"/>
      <c r="O737" s="492"/>
      <c r="P737" s="492"/>
      <c r="Q737" s="492"/>
      <c r="BA737" s="214"/>
      <c r="BB737" s="289"/>
      <c r="BC737" s="214"/>
      <c r="BD737" s="214"/>
      <c r="BE737" s="214"/>
      <c r="BF737" s="214"/>
      <c r="BG737" s="214"/>
      <c r="BH737" s="214"/>
      <c r="BI737" s="214"/>
      <c r="BJ737" s="214"/>
      <c r="BK737" s="214"/>
      <c r="BL737" s="214"/>
      <c r="BM737" s="214"/>
      <c r="BN737" s="214"/>
      <c r="BO737" s="214"/>
      <c r="BP737" s="214"/>
      <c r="BQ737" s="214"/>
    </row>
    <row r="738" ht="25.15" customHeight="true" x14ac:dyDescent="0.2">
      <c r="C738" s="2354"/>
      <c r="D738" s="2354"/>
      <c r="E738" s="492"/>
      <c r="F738" s="492"/>
      <c r="G738" s="492"/>
      <c r="H738" s="2354"/>
      <c r="I738" s="2354"/>
      <c r="J738" s="492"/>
      <c r="K738" s="492"/>
      <c r="L738" s="492"/>
      <c r="M738" s="2354"/>
      <c r="N738" s="2354"/>
      <c r="O738" s="492"/>
      <c r="P738" s="492"/>
      <c r="Q738" s="492"/>
      <c r="BA738" s="214"/>
      <c r="BB738" s="289"/>
      <c r="BC738" s="214"/>
      <c r="BD738" s="214"/>
      <c r="BE738" s="214"/>
      <c r="BF738" s="214"/>
      <c r="BG738" s="214"/>
      <c r="BH738" s="214"/>
      <c r="BI738" s="214"/>
      <c r="BJ738" s="214"/>
      <c r="BK738" s="214"/>
      <c r="BL738" s="214"/>
      <c r="BM738" s="214"/>
      <c r="BN738" s="214"/>
      <c r="BO738" s="214"/>
      <c r="BP738" s="214"/>
      <c r="BQ738" s="214"/>
    </row>
    <row r="739" ht="25.15" customHeight="true" x14ac:dyDescent="0.2">
      <c r="C739" s="2354"/>
      <c r="D739" s="2354"/>
      <c r="E739" s="492"/>
      <c r="F739" s="492"/>
      <c r="G739" s="492"/>
      <c r="H739" s="2354"/>
      <c r="I739" s="2354"/>
      <c r="J739" s="492"/>
      <c r="K739" s="492"/>
      <c r="L739" s="492"/>
      <c r="M739" s="2354"/>
      <c r="N739" s="2354"/>
      <c r="O739" s="492"/>
      <c r="P739" s="492"/>
      <c r="Q739" s="492"/>
      <c r="BA739" s="214"/>
      <c r="BB739" s="289"/>
      <c r="BC739" s="214"/>
      <c r="BD739" s="214"/>
      <c r="BE739" s="214"/>
      <c r="BF739" s="214"/>
      <c r="BG739" s="214"/>
      <c r="BH739" s="214"/>
      <c r="BI739" s="214"/>
      <c r="BJ739" s="214"/>
      <c r="BK739" s="214"/>
      <c r="BL739" s="214"/>
      <c r="BM739" s="214"/>
      <c r="BN739" s="214"/>
      <c r="BO739" s="214"/>
      <c r="BP739" s="214"/>
      <c r="BQ739" s="214"/>
    </row>
    <row r="740" ht="25.15" customHeight="true" x14ac:dyDescent="0.2">
      <c r="C740" s="2354"/>
      <c r="D740" s="2354"/>
      <c r="E740" s="492"/>
      <c r="F740" s="492"/>
      <c r="G740" s="492"/>
      <c r="H740" s="2354"/>
      <c r="I740" s="2354"/>
      <c r="J740" s="492"/>
      <c r="K740" s="492"/>
      <c r="L740" s="492"/>
      <c r="M740" s="2354"/>
      <c r="N740" s="2354"/>
      <c r="O740" s="492"/>
      <c r="P740" s="492"/>
      <c r="Q740" s="492"/>
      <c r="BA740" s="214"/>
      <c r="BB740" s="289"/>
      <c r="BC740" s="214"/>
      <c r="BD740" s="214"/>
      <c r="BE740" s="214"/>
      <c r="BF740" s="214"/>
      <c r="BG740" s="214"/>
      <c r="BH740" s="214"/>
      <c r="BI740" s="214"/>
      <c r="BJ740" s="214"/>
      <c r="BK740" s="214"/>
      <c r="BL740" s="214"/>
      <c r="BM740" s="214"/>
      <c r="BN740" s="214"/>
      <c r="BO740" s="214"/>
      <c r="BP740" s="214"/>
      <c r="BQ740" s="214"/>
    </row>
    <row r="741" ht="25.15" customHeight="true" x14ac:dyDescent="0.2">
      <c r="C741" s="2354"/>
      <c r="D741" s="2354"/>
      <c r="E741" s="492"/>
      <c r="F741" s="492"/>
      <c r="G741" s="492"/>
      <c r="H741" s="2354"/>
      <c r="I741" s="2354"/>
      <c r="J741" s="492"/>
      <c r="K741" s="492"/>
      <c r="L741" s="492"/>
      <c r="M741" s="2354"/>
      <c r="N741" s="2354"/>
      <c r="O741" s="492"/>
      <c r="P741" s="492"/>
      <c r="Q741" s="492"/>
      <c r="BA741" s="214"/>
      <c r="BB741" s="289"/>
      <c r="BC741" s="214"/>
      <c r="BD741" s="214"/>
      <c r="BE741" s="214"/>
      <c r="BF741" s="214"/>
      <c r="BG741" s="214"/>
      <c r="BH741" s="214"/>
      <c r="BI741" s="214"/>
      <c r="BJ741" s="214"/>
      <c r="BK741" s="214"/>
      <c r="BL741" s="214"/>
      <c r="BM741" s="214"/>
      <c r="BN741" s="214"/>
      <c r="BO741" s="214"/>
      <c r="BP741" s="214"/>
      <c r="BQ741" s="214"/>
    </row>
    <row r="742" ht="25.15" customHeight="true" x14ac:dyDescent="0.2">
      <c r="C742" s="2354"/>
      <c r="D742" s="2354"/>
      <c r="E742" s="492"/>
      <c r="F742" s="492"/>
      <c r="G742" s="492"/>
      <c r="H742" s="2354"/>
      <c r="I742" s="2354"/>
      <c r="J742" s="492"/>
      <c r="K742" s="492"/>
      <c r="L742" s="492"/>
      <c r="M742" s="2354"/>
      <c r="N742" s="2354"/>
      <c r="O742" s="492"/>
      <c r="P742" s="492"/>
      <c r="Q742" s="492"/>
      <c r="BA742" s="214"/>
      <c r="BB742" s="289"/>
      <c r="BC742" s="214"/>
      <c r="BD742" s="214"/>
      <c r="BE742" s="214"/>
      <c r="BF742" s="214"/>
      <c r="BG742" s="214"/>
      <c r="BH742" s="214"/>
      <c r="BI742" s="214"/>
      <c r="BJ742" s="214"/>
      <c r="BK742" s="214"/>
      <c r="BL742" s="214"/>
      <c r="BM742" s="214"/>
      <c r="BN742" s="214"/>
      <c r="BO742" s="214"/>
      <c r="BP742" s="214"/>
      <c r="BQ742" s="214"/>
    </row>
    <row r="743" ht="25.15" customHeight="true" x14ac:dyDescent="0.2">
      <c r="C743" s="2354"/>
      <c r="D743" s="2354"/>
      <c r="E743" s="492"/>
      <c r="F743" s="492"/>
      <c r="G743" s="492"/>
      <c r="H743" s="2354"/>
      <c r="I743" s="2354"/>
      <c r="J743" s="492"/>
      <c r="K743" s="492"/>
      <c r="L743" s="492"/>
      <c r="M743" s="2354"/>
      <c r="N743" s="2354"/>
      <c r="O743" s="492"/>
      <c r="P743" s="492"/>
      <c r="Q743" s="492"/>
      <c r="BA743" s="214"/>
      <c r="BB743" s="289"/>
      <c r="BC743" s="214"/>
      <c r="BD743" s="214"/>
      <c r="BE743" s="214"/>
      <c r="BF743" s="214"/>
      <c r="BG743" s="214"/>
      <c r="BH743" s="214"/>
      <c r="BI743" s="214"/>
      <c r="BJ743" s="214"/>
      <c r="BK743" s="214"/>
      <c r="BL743" s="214"/>
      <c r="BM743" s="214"/>
      <c r="BN743" s="214"/>
      <c r="BO743" s="214"/>
      <c r="BP743" s="214"/>
      <c r="BQ743" s="214"/>
    </row>
    <row r="744" ht="25.15" customHeight="true" x14ac:dyDescent="0.2">
      <c r="C744" s="2354"/>
      <c r="D744" s="2354"/>
      <c r="E744" s="492"/>
      <c r="F744" s="492"/>
      <c r="G744" s="492"/>
      <c r="H744" s="2354"/>
      <c r="I744" s="2354"/>
      <c r="J744" s="492"/>
      <c r="K744" s="492"/>
      <c r="L744" s="492"/>
      <c r="M744" s="2354"/>
      <c r="N744" s="2354"/>
      <c r="O744" s="492"/>
      <c r="P744" s="492"/>
      <c r="Q744" s="492"/>
      <c r="BA744" s="214"/>
      <c r="BB744" s="289"/>
      <c r="BC744" s="214"/>
      <c r="BD744" s="214"/>
      <c r="BE744" s="214"/>
      <c r="BF744" s="214"/>
      <c r="BG744" s="214"/>
      <c r="BH744" s="214"/>
      <c r="BI744" s="214"/>
      <c r="BJ744" s="214"/>
      <c r="BK744" s="214"/>
      <c r="BL744" s="214"/>
      <c r="BM744" s="214"/>
      <c r="BN744" s="214"/>
      <c r="BO744" s="214"/>
      <c r="BP744" s="214"/>
      <c r="BQ744" s="214"/>
    </row>
    <row r="745" ht="25.15" customHeight="true" x14ac:dyDescent="0.2">
      <c r="C745" s="2354"/>
      <c r="D745" s="2354"/>
      <c r="E745" s="492"/>
      <c r="F745" s="492"/>
      <c r="G745" s="492"/>
      <c r="H745" s="2354"/>
      <c r="I745" s="2354"/>
      <c r="J745" s="492"/>
      <c r="K745" s="492"/>
      <c r="L745" s="492"/>
      <c r="M745" s="2354"/>
      <c r="N745" s="2354"/>
      <c r="O745" s="492"/>
      <c r="P745" s="492"/>
      <c r="Q745" s="492"/>
      <c r="BA745" s="214"/>
      <c r="BB745" s="289"/>
      <c r="BC745" s="214"/>
      <c r="BD745" s="214"/>
      <c r="BE745" s="214"/>
      <c r="BF745" s="214"/>
      <c r="BG745" s="214"/>
      <c r="BH745" s="214"/>
      <c r="BI745" s="214"/>
      <c r="BJ745" s="214"/>
      <c r="BK745" s="214"/>
      <c r="BL745" s="214"/>
      <c r="BM745" s="214"/>
      <c r="BN745" s="214"/>
      <c r="BO745" s="214"/>
      <c r="BP745" s="214"/>
      <c r="BQ745" s="214"/>
    </row>
    <row r="746" ht="25.15" customHeight="true" x14ac:dyDescent="0.2">
      <c r="C746" s="2354"/>
      <c r="D746" s="2354"/>
      <c r="E746" s="492"/>
      <c r="F746" s="492"/>
      <c r="G746" s="492"/>
      <c r="H746" s="2354"/>
      <c r="I746" s="2354"/>
      <c r="J746" s="492"/>
      <c r="K746" s="492"/>
      <c r="L746" s="492"/>
      <c r="M746" s="2354"/>
      <c r="N746" s="2354"/>
      <c r="O746" s="492"/>
      <c r="P746" s="492"/>
      <c r="Q746" s="492"/>
      <c r="BA746" s="214"/>
      <c r="BB746" s="289"/>
      <c r="BC746" s="214"/>
      <c r="BD746" s="214"/>
      <c r="BE746" s="214"/>
      <c r="BF746" s="214"/>
      <c r="BG746" s="214"/>
      <c r="BH746" s="214"/>
      <c r="BI746" s="214"/>
      <c r="BJ746" s="214"/>
      <c r="BK746" s="214"/>
      <c r="BL746" s="214"/>
      <c r="BM746" s="214"/>
      <c r="BN746" s="214"/>
      <c r="BO746" s="214"/>
      <c r="BP746" s="214"/>
      <c r="BQ746" s="214"/>
    </row>
    <row r="747" ht="25.15" customHeight="true" x14ac:dyDescent="0.2">
      <c r="C747" s="2354"/>
      <c r="D747" s="2354"/>
      <c r="E747" s="492"/>
      <c r="F747" s="492"/>
      <c r="G747" s="492"/>
      <c r="H747" s="2354"/>
      <c r="I747" s="2354"/>
      <c r="J747" s="492"/>
      <c r="K747" s="492"/>
      <c r="L747" s="492"/>
      <c r="M747" s="2354"/>
      <c r="N747" s="2354"/>
      <c r="O747" s="492"/>
      <c r="P747" s="492"/>
      <c r="Q747" s="492"/>
      <c r="BA747" s="214"/>
      <c r="BB747" s="289"/>
      <c r="BC747" s="214"/>
      <c r="BD747" s="214"/>
      <c r="BE747" s="214"/>
      <c r="BF747" s="214"/>
      <c r="BG747" s="214"/>
      <c r="BH747" s="214"/>
      <c r="BI747" s="214"/>
      <c r="BJ747" s="214"/>
      <c r="BK747" s="214"/>
      <c r="BL747" s="214"/>
      <c r="BM747" s="214"/>
      <c r="BN747" s="214"/>
      <c r="BO747" s="214"/>
      <c r="BP747" s="214"/>
      <c r="BQ747" s="214"/>
    </row>
    <row r="748" ht="25.15" customHeight="true" x14ac:dyDescent="0.2">
      <c r="C748" s="2354"/>
      <c r="D748" s="2354"/>
      <c r="E748" s="492"/>
      <c r="F748" s="492"/>
      <c r="G748" s="492"/>
      <c r="H748" s="2354"/>
      <c r="I748" s="2354"/>
      <c r="J748" s="492"/>
      <c r="K748" s="492"/>
      <c r="L748" s="492"/>
      <c r="M748" s="2354"/>
      <c r="N748" s="2354"/>
      <c r="O748" s="492"/>
      <c r="P748" s="492"/>
      <c r="Q748" s="492"/>
      <c r="BA748" s="214"/>
      <c r="BB748" s="289"/>
      <c r="BC748" s="214"/>
      <c r="BD748" s="214"/>
      <c r="BE748" s="214"/>
      <c r="BF748" s="214"/>
      <c r="BG748" s="214"/>
      <c r="BH748" s="214"/>
      <c r="BI748" s="214"/>
      <c r="BJ748" s="214"/>
      <c r="BK748" s="214"/>
      <c r="BL748" s="214"/>
      <c r="BM748" s="214"/>
      <c r="BN748" s="214"/>
      <c r="BO748" s="214"/>
      <c r="BP748" s="214"/>
      <c r="BQ748" s="214"/>
    </row>
    <row r="749" ht="25.15" customHeight="true" x14ac:dyDescent="0.2">
      <c r="C749" s="2354"/>
      <c r="D749" s="2354"/>
      <c r="E749" s="492"/>
      <c r="F749" s="492"/>
      <c r="G749" s="492"/>
      <c r="H749" s="2354"/>
      <c r="I749" s="2354"/>
      <c r="J749" s="492"/>
      <c r="K749" s="492"/>
      <c r="L749" s="492"/>
      <c r="M749" s="2354"/>
      <c r="N749" s="2354"/>
      <c r="O749" s="492"/>
      <c r="P749" s="492"/>
      <c r="Q749" s="492"/>
      <c r="BA749" s="214"/>
      <c r="BB749" s="289"/>
      <c r="BC749" s="214"/>
      <c r="BD749" s="214"/>
      <c r="BE749" s="214"/>
      <c r="BF749" s="214"/>
      <c r="BG749" s="214"/>
      <c r="BH749" s="214"/>
      <c r="BI749" s="214"/>
      <c r="BJ749" s="214"/>
      <c r="BK749" s="214"/>
      <c r="BL749" s="214"/>
      <c r="BM749" s="214"/>
      <c r="BN749" s="214"/>
      <c r="BO749" s="214"/>
      <c r="BP749" s="214"/>
      <c r="BQ749" s="214"/>
    </row>
    <row r="750" ht="25.15" customHeight="true" x14ac:dyDescent="0.2">
      <c r="C750" s="2354"/>
      <c r="D750" s="2354"/>
      <c r="E750" s="492"/>
      <c r="F750" s="492"/>
      <c r="G750" s="492"/>
      <c r="H750" s="2354"/>
      <c r="I750" s="2354"/>
      <c r="J750" s="492"/>
      <c r="K750" s="492"/>
      <c r="L750" s="492"/>
      <c r="M750" s="2354"/>
      <c r="N750" s="2354"/>
      <c r="O750" s="492"/>
      <c r="P750" s="492"/>
      <c r="Q750" s="492"/>
      <c r="BA750" s="214"/>
      <c r="BB750" s="289"/>
      <c r="BC750" s="214"/>
      <c r="BD750" s="214"/>
      <c r="BE750" s="214"/>
      <c r="BF750" s="214"/>
      <c r="BG750" s="214"/>
      <c r="BH750" s="214"/>
      <c r="BI750" s="214"/>
      <c r="BJ750" s="214"/>
      <c r="BK750" s="214"/>
      <c r="BL750" s="214"/>
      <c r="BM750" s="214"/>
      <c r="BN750" s="214"/>
      <c r="BO750" s="214"/>
      <c r="BP750" s="214"/>
      <c r="BQ750" s="214"/>
    </row>
    <row r="751" ht="25.15" customHeight="true" x14ac:dyDescent="0.2">
      <c r="C751" s="2354"/>
      <c r="D751" s="2354"/>
      <c r="E751" s="492"/>
      <c r="F751" s="492"/>
      <c r="G751" s="492"/>
      <c r="H751" s="2354"/>
      <c r="I751" s="2354"/>
      <c r="J751" s="492"/>
      <c r="K751" s="492"/>
      <c r="L751" s="492"/>
      <c r="M751" s="2354"/>
      <c r="N751" s="2354"/>
      <c r="O751" s="492"/>
      <c r="P751" s="492"/>
      <c r="Q751" s="492"/>
      <c r="BA751" s="214"/>
      <c r="BB751" s="289"/>
      <c r="BC751" s="214"/>
      <c r="BD751" s="214"/>
      <c r="BE751" s="214"/>
      <c r="BF751" s="214"/>
      <c r="BG751" s="214"/>
      <c r="BH751" s="214"/>
      <c r="BI751" s="214"/>
      <c r="BJ751" s="214"/>
      <c r="BK751" s="214"/>
      <c r="BL751" s="214"/>
      <c r="BM751" s="214"/>
      <c r="BN751" s="214"/>
      <c r="BO751" s="214"/>
      <c r="BP751" s="214"/>
      <c r="BQ751" s="214"/>
    </row>
    <row r="752" ht="25.15" customHeight="true" x14ac:dyDescent="0.2">
      <c r="C752" s="2354"/>
      <c r="D752" s="2354"/>
      <c r="E752" s="492"/>
      <c r="F752" s="492"/>
      <c r="G752" s="492"/>
      <c r="H752" s="2354"/>
      <c r="I752" s="2354"/>
      <c r="J752" s="492"/>
      <c r="K752" s="492"/>
      <c r="L752" s="492"/>
      <c r="M752" s="2354"/>
      <c r="N752" s="2354"/>
      <c r="O752" s="492"/>
      <c r="P752" s="492"/>
      <c r="Q752" s="492"/>
      <c r="BA752" s="214"/>
      <c r="BB752" s="289"/>
      <c r="BC752" s="214"/>
      <c r="BD752" s="214"/>
      <c r="BE752" s="214"/>
      <c r="BF752" s="214"/>
      <c r="BG752" s="214"/>
      <c r="BH752" s="214"/>
      <c r="BI752" s="214"/>
      <c r="BJ752" s="214"/>
      <c r="BK752" s="214"/>
      <c r="BL752" s="214"/>
      <c r="BM752" s="214"/>
      <c r="BN752" s="214"/>
      <c r="BO752" s="214"/>
      <c r="BP752" s="214"/>
      <c r="BQ752" s="214"/>
    </row>
    <row r="753" ht="25.15" customHeight="true" x14ac:dyDescent="0.2">
      <c r="C753" s="2354"/>
      <c r="D753" s="2354"/>
      <c r="E753" s="492"/>
      <c r="F753" s="492"/>
      <c r="G753" s="492"/>
      <c r="H753" s="2354"/>
      <c r="I753" s="2354"/>
      <c r="J753" s="492"/>
      <c r="K753" s="492"/>
      <c r="L753" s="492"/>
      <c r="M753" s="2354"/>
      <c r="N753" s="2354"/>
      <c r="O753" s="492"/>
      <c r="P753" s="492"/>
      <c r="Q753" s="492"/>
      <c r="BA753" s="214"/>
      <c r="BB753" s="289"/>
      <c r="BC753" s="214"/>
      <c r="BD753" s="214"/>
      <c r="BE753" s="214"/>
      <c r="BF753" s="214"/>
      <c r="BG753" s="214"/>
      <c r="BH753" s="214"/>
      <c r="BI753" s="214"/>
      <c r="BJ753" s="214"/>
      <c r="BK753" s="214"/>
      <c r="BL753" s="214"/>
      <c r="BM753" s="214"/>
      <c r="BN753" s="214"/>
      <c r="BO753" s="214"/>
      <c r="BP753" s="214"/>
      <c r="BQ753" s="214"/>
    </row>
    <row r="754" ht="25.15" customHeight="true" x14ac:dyDescent="0.2">
      <c r="C754" s="2354"/>
      <c r="D754" s="2354"/>
      <c r="E754" s="492"/>
      <c r="F754" s="492"/>
      <c r="G754" s="492"/>
      <c r="H754" s="2354"/>
      <c r="I754" s="2354"/>
      <c r="J754" s="492"/>
      <c r="K754" s="492"/>
      <c r="L754" s="492"/>
      <c r="M754" s="2354"/>
      <c r="N754" s="2354"/>
      <c r="O754" s="492"/>
      <c r="P754" s="492"/>
      <c r="Q754" s="492"/>
      <c r="BA754" s="214"/>
      <c r="BB754" s="289"/>
      <c r="BC754" s="214"/>
      <c r="BD754" s="214"/>
      <c r="BE754" s="214"/>
      <c r="BF754" s="214"/>
      <c r="BG754" s="214"/>
      <c r="BH754" s="214"/>
      <c r="BI754" s="214"/>
      <c r="BJ754" s="214"/>
      <c r="BK754" s="214"/>
      <c r="BL754" s="214"/>
      <c r="BM754" s="214"/>
      <c r="BN754" s="214"/>
      <c r="BO754" s="214"/>
      <c r="BP754" s="214"/>
      <c r="BQ754" s="214"/>
    </row>
    <row r="755" ht="25.15" customHeight="true" x14ac:dyDescent="0.2">
      <c r="C755" s="2354"/>
      <c r="D755" s="2354"/>
      <c r="E755" s="492"/>
      <c r="F755" s="492"/>
      <c r="G755" s="492"/>
      <c r="H755" s="2354"/>
      <c r="I755" s="2354"/>
      <c r="J755" s="492"/>
      <c r="K755" s="492"/>
      <c r="L755" s="492"/>
      <c r="M755" s="2354"/>
      <c r="N755" s="2354"/>
      <c r="O755" s="492"/>
      <c r="P755" s="492"/>
      <c r="Q755" s="492"/>
      <c r="BA755" s="214"/>
      <c r="BB755" s="289"/>
      <c r="BC755" s="214"/>
      <c r="BD755" s="214"/>
      <c r="BE755" s="214"/>
      <c r="BF755" s="214"/>
      <c r="BG755" s="214"/>
      <c r="BH755" s="214"/>
      <c r="BI755" s="214"/>
      <c r="BJ755" s="214"/>
      <c r="BK755" s="214"/>
      <c r="BL755" s="214"/>
      <c r="BM755" s="214"/>
      <c r="BN755" s="214"/>
      <c r="BO755" s="214"/>
      <c r="BP755" s="214"/>
      <c r="BQ755" s="214"/>
    </row>
    <row r="756" ht="25.15" customHeight="true" x14ac:dyDescent="0.2">
      <c r="C756" s="2354"/>
      <c r="D756" s="2354"/>
      <c r="E756" s="492"/>
      <c r="F756" s="492"/>
      <c r="G756" s="492"/>
      <c r="H756" s="2354"/>
      <c r="I756" s="2354"/>
      <c r="J756" s="492"/>
      <c r="K756" s="492"/>
      <c r="L756" s="492"/>
      <c r="M756" s="2354"/>
      <c r="N756" s="2354"/>
      <c r="O756" s="492"/>
      <c r="P756" s="492"/>
      <c r="Q756" s="492"/>
      <c r="BA756" s="214"/>
      <c r="BB756" s="289"/>
      <c r="BC756" s="214"/>
      <c r="BD756" s="214"/>
      <c r="BE756" s="214"/>
      <c r="BF756" s="214"/>
      <c r="BG756" s="214"/>
      <c r="BH756" s="214"/>
      <c r="BI756" s="214"/>
      <c r="BJ756" s="214"/>
      <c r="BK756" s="214"/>
      <c r="BL756" s="214"/>
      <c r="BM756" s="214"/>
      <c r="BN756" s="214"/>
      <c r="BO756" s="214"/>
      <c r="BP756" s="214"/>
      <c r="BQ756" s="214"/>
    </row>
    <row r="757" ht="25.15" customHeight="true" x14ac:dyDescent="0.2">
      <c r="C757" s="2354"/>
      <c r="D757" s="2354"/>
      <c r="E757" s="492"/>
      <c r="F757" s="492"/>
      <c r="G757" s="492"/>
      <c r="H757" s="2354"/>
      <c r="I757" s="2354"/>
      <c r="J757" s="492"/>
      <c r="K757" s="492"/>
      <c r="L757" s="492"/>
      <c r="M757" s="2354"/>
      <c r="N757" s="2354"/>
      <c r="O757" s="492"/>
      <c r="P757" s="492"/>
      <c r="Q757" s="492"/>
      <c r="BA757" s="214"/>
      <c r="BB757" s="289"/>
      <c r="BC757" s="214"/>
      <c r="BD757" s="214"/>
      <c r="BE757" s="214"/>
      <c r="BF757" s="214"/>
      <c r="BG757" s="214"/>
      <c r="BH757" s="214"/>
      <c r="BI757" s="214"/>
      <c r="BJ757" s="214"/>
      <c r="BK757" s="214"/>
      <c r="BL757" s="214"/>
      <c r="BM757" s="214"/>
      <c r="BN757" s="214"/>
      <c r="BO757" s="214"/>
      <c r="BP757" s="214"/>
      <c r="BQ757" s="214"/>
    </row>
    <row r="758" ht="25.15" customHeight="true" x14ac:dyDescent="0.2">
      <c r="C758" s="2354"/>
      <c r="D758" s="2354"/>
      <c r="E758" s="492"/>
      <c r="F758" s="492"/>
      <c r="G758" s="492"/>
      <c r="H758" s="2354"/>
      <c r="I758" s="2354"/>
      <c r="J758" s="492"/>
      <c r="K758" s="492"/>
      <c r="L758" s="492"/>
      <c r="M758" s="2354"/>
      <c r="N758" s="2354"/>
      <c r="O758" s="492"/>
      <c r="P758" s="492"/>
      <c r="Q758" s="492"/>
      <c r="BA758" s="214"/>
      <c r="BB758" s="289"/>
      <c r="BC758" s="214"/>
      <c r="BD758" s="214"/>
      <c r="BE758" s="214"/>
      <c r="BF758" s="214"/>
      <c r="BG758" s="214"/>
      <c r="BH758" s="214"/>
      <c r="BI758" s="214"/>
      <c r="BJ758" s="214"/>
      <c r="BK758" s="214"/>
      <c r="BL758" s="214"/>
      <c r="BM758" s="214"/>
      <c r="BN758" s="214"/>
      <c r="BO758" s="214"/>
      <c r="BP758" s="214"/>
      <c r="BQ758" s="214"/>
    </row>
    <row r="759" ht="25.15" customHeight="true" x14ac:dyDescent="0.2">
      <c r="C759" s="2354"/>
      <c r="D759" s="2354"/>
      <c r="E759" s="492"/>
      <c r="F759" s="492"/>
      <c r="G759" s="492"/>
      <c r="H759" s="2354"/>
      <c r="I759" s="2354"/>
      <c r="J759" s="492"/>
      <c r="K759" s="492"/>
      <c r="L759" s="492"/>
      <c r="M759" s="2354"/>
      <c r="N759" s="2354"/>
      <c r="O759" s="492"/>
      <c r="P759" s="492"/>
      <c r="Q759" s="492"/>
      <c r="BA759" s="214"/>
      <c r="BB759" s="289"/>
      <c r="BC759" s="214"/>
      <c r="BD759" s="214"/>
      <c r="BE759" s="214"/>
      <c r="BF759" s="214"/>
      <c r="BG759" s="214"/>
      <c r="BH759" s="214"/>
      <c r="BI759" s="214"/>
      <c r="BJ759" s="214"/>
      <c r="BK759" s="214"/>
      <c r="BL759" s="214"/>
      <c r="BM759" s="214"/>
      <c r="BN759" s="214"/>
      <c r="BO759" s="214"/>
      <c r="BP759" s="214"/>
      <c r="BQ759" s="214"/>
    </row>
    <row r="760" ht="25.15" customHeight="true" x14ac:dyDescent="0.2">
      <c r="C760" s="2354"/>
      <c r="D760" s="2354"/>
      <c r="E760" s="492"/>
      <c r="F760" s="492"/>
      <c r="G760" s="492"/>
      <c r="H760" s="2354"/>
      <c r="I760" s="2354"/>
      <c r="J760" s="492"/>
      <c r="K760" s="492"/>
      <c r="L760" s="492"/>
      <c r="M760" s="2354"/>
      <c r="N760" s="2354"/>
      <c r="O760" s="492"/>
      <c r="P760" s="492"/>
      <c r="Q760" s="492"/>
      <c r="BA760" s="214"/>
      <c r="BB760" s="289"/>
      <c r="BC760" s="214"/>
      <c r="BD760" s="214"/>
      <c r="BE760" s="214"/>
      <c r="BF760" s="214"/>
      <c r="BG760" s="214"/>
      <c r="BH760" s="214"/>
      <c r="BI760" s="214"/>
      <c r="BJ760" s="214"/>
      <c r="BK760" s="214"/>
      <c r="BL760" s="214"/>
      <c r="BM760" s="214"/>
      <c r="BN760" s="214"/>
      <c r="BO760" s="214"/>
      <c r="BP760" s="214"/>
      <c r="BQ760" s="214"/>
    </row>
    <row r="761" ht="25.15" customHeight="true" x14ac:dyDescent="0.2">
      <c r="C761" s="2354"/>
      <c r="D761" s="2354"/>
      <c r="E761" s="492"/>
      <c r="F761" s="492"/>
      <c r="G761" s="492"/>
      <c r="H761" s="2354"/>
      <c r="I761" s="2354"/>
      <c r="J761" s="492"/>
      <c r="K761" s="492"/>
      <c r="L761" s="492"/>
      <c r="M761" s="2354"/>
      <c r="N761" s="2354"/>
      <c r="O761" s="492"/>
      <c r="P761" s="492"/>
      <c r="Q761" s="492"/>
      <c r="BA761" s="214"/>
      <c r="BB761" s="289"/>
      <c r="BC761" s="214"/>
      <c r="BD761" s="214"/>
      <c r="BE761" s="214"/>
      <c r="BF761" s="214"/>
      <c r="BG761" s="214"/>
      <c r="BH761" s="214"/>
      <c r="BI761" s="214"/>
      <c r="BJ761" s="214"/>
      <c r="BK761" s="214"/>
      <c r="BL761" s="214"/>
      <c r="BM761" s="214"/>
      <c r="BN761" s="214"/>
      <c r="BO761" s="214"/>
      <c r="BP761" s="214"/>
      <c r="BQ761" s="214"/>
    </row>
    <row r="762" ht="25.15" customHeight="true" x14ac:dyDescent="0.2">
      <c r="C762" s="2354"/>
      <c r="D762" s="2354"/>
      <c r="E762" s="492"/>
      <c r="F762" s="492"/>
      <c r="G762" s="492"/>
      <c r="H762" s="2354"/>
      <c r="I762" s="2354"/>
      <c r="J762" s="492"/>
      <c r="K762" s="492"/>
      <c r="L762" s="492"/>
      <c r="M762" s="2354"/>
      <c r="N762" s="2354"/>
      <c r="O762" s="492"/>
      <c r="P762" s="492"/>
      <c r="Q762" s="492"/>
      <c r="BA762" s="214"/>
      <c r="BB762" s="289"/>
      <c r="BC762" s="214"/>
      <c r="BD762" s="214"/>
      <c r="BE762" s="214"/>
      <c r="BF762" s="214"/>
      <c r="BG762" s="214"/>
      <c r="BH762" s="214"/>
      <c r="BI762" s="214"/>
      <c r="BJ762" s="214"/>
      <c r="BK762" s="214"/>
      <c r="BL762" s="214"/>
      <c r="BM762" s="214"/>
      <c r="BN762" s="214"/>
      <c r="BO762" s="214"/>
      <c r="BP762" s="214"/>
      <c r="BQ762" s="214"/>
    </row>
    <row r="763" ht="25.15" customHeight="true" x14ac:dyDescent="0.2">
      <c r="C763" s="2354"/>
      <c r="D763" s="2354"/>
      <c r="E763" s="492"/>
      <c r="F763" s="492"/>
      <c r="G763" s="492"/>
      <c r="H763" s="2354"/>
      <c r="I763" s="2354"/>
      <c r="J763" s="492"/>
      <c r="K763" s="492"/>
      <c r="L763" s="492"/>
      <c r="M763" s="2354"/>
      <c r="N763" s="2354"/>
      <c r="O763" s="492"/>
      <c r="P763" s="492"/>
      <c r="Q763" s="492"/>
      <c r="BA763" s="214"/>
      <c r="BB763" s="289"/>
      <c r="BC763" s="214"/>
      <c r="BD763" s="214"/>
      <c r="BE763" s="214"/>
      <c r="BF763" s="214"/>
      <c r="BG763" s="214"/>
      <c r="BH763" s="214"/>
      <c r="BI763" s="214"/>
      <c r="BJ763" s="214"/>
      <c r="BK763" s="214"/>
      <c r="BL763" s="214"/>
      <c r="BM763" s="214"/>
      <c r="BN763" s="214"/>
      <c r="BO763" s="214"/>
      <c r="BP763" s="214"/>
      <c r="BQ763" s="214"/>
    </row>
    <row r="764" ht="25.15" customHeight="true" x14ac:dyDescent="0.2">
      <c r="C764" s="2354"/>
      <c r="D764" s="2354"/>
      <c r="E764" s="492"/>
      <c r="F764" s="492"/>
      <c r="G764" s="492"/>
      <c r="H764" s="2354"/>
      <c r="I764" s="2354"/>
      <c r="J764" s="492"/>
      <c r="K764" s="492"/>
      <c r="L764" s="492"/>
      <c r="M764" s="2354"/>
      <c r="N764" s="2354"/>
      <c r="O764" s="492"/>
      <c r="P764" s="492"/>
      <c r="Q764" s="492"/>
      <c r="BA764" s="214"/>
      <c r="BB764" s="289"/>
      <c r="BC764" s="214"/>
      <c r="BD764" s="214"/>
      <c r="BE764" s="214"/>
      <c r="BF764" s="214"/>
      <c r="BG764" s="214"/>
      <c r="BH764" s="214"/>
      <c r="BI764" s="214"/>
      <c r="BJ764" s="214"/>
      <c r="BK764" s="214"/>
      <c r="BL764" s="214"/>
      <c r="BM764" s="214"/>
      <c r="BN764" s="214"/>
      <c r="BO764" s="214"/>
      <c r="BP764" s="214"/>
      <c r="BQ764" s="214"/>
    </row>
    <row r="765" ht="25.15" customHeight="true" x14ac:dyDescent="0.2">
      <c r="C765" s="2354"/>
      <c r="D765" s="2354"/>
      <c r="E765" s="492"/>
      <c r="F765" s="492"/>
      <c r="G765" s="492"/>
      <c r="H765" s="2354"/>
      <c r="I765" s="2354"/>
      <c r="J765" s="492"/>
      <c r="K765" s="492"/>
      <c r="L765" s="492"/>
      <c r="M765" s="2354"/>
      <c r="N765" s="2354"/>
      <c r="O765" s="492"/>
      <c r="P765" s="492"/>
      <c r="Q765" s="492"/>
      <c r="BA765" s="214"/>
      <c r="BB765" s="289"/>
      <c r="BC765" s="214"/>
      <c r="BD765" s="214"/>
      <c r="BE765" s="214"/>
      <c r="BF765" s="214"/>
      <c r="BG765" s="214"/>
      <c r="BH765" s="214"/>
      <c r="BI765" s="214"/>
      <c r="BJ765" s="214"/>
      <c r="BK765" s="214"/>
      <c r="BL765" s="214"/>
      <c r="BM765" s="214"/>
      <c r="BN765" s="214"/>
      <c r="BO765" s="214"/>
      <c r="BP765" s="214"/>
      <c r="BQ765" s="214"/>
    </row>
    <row r="766" ht="25.15" customHeight="true" x14ac:dyDescent="0.2">
      <c r="C766" s="2354"/>
      <c r="D766" s="2354"/>
      <c r="E766" s="492"/>
      <c r="F766" s="492"/>
      <c r="G766" s="492"/>
      <c r="H766" s="2354"/>
      <c r="I766" s="2354"/>
      <c r="J766" s="492"/>
      <c r="K766" s="492"/>
      <c r="L766" s="492"/>
      <c r="M766" s="2354"/>
      <c r="N766" s="2354"/>
      <c r="O766" s="492"/>
      <c r="P766" s="492"/>
      <c r="Q766" s="492"/>
      <c r="BA766" s="214"/>
      <c r="BB766" s="289"/>
      <c r="BC766" s="214"/>
      <c r="BD766" s="214"/>
      <c r="BE766" s="214"/>
      <c r="BF766" s="214"/>
      <c r="BG766" s="214"/>
      <c r="BH766" s="214"/>
      <c r="BI766" s="214"/>
      <c r="BJ766" s="214"/>
      <c r="BK766" s="214"/>
      <c r="BL766" s="214"/>
      <c r="BM766" s="214"/>
      <c r="BN766" s="214"/>
      <c r="BO766" s="214"/>
      <c r="BP766" s="214"/>
      <c r="BQ766" s="214"/>
    </row>
    <row r="767" ht="25.15" customHeight="true" x14ac:dyDescent="0.2">
      <c r="C767" s="2354"/>
      <c r="D767" s="2354"/>
      <c r="E767" s="492"/>
      <c r="F767" s="492"/>
      <c r="G767" s="492"/>
      <c r="H767" s="2354"/>
      <c r="I767" s="2354"/>
      <c r="J767" s="492"/>
      <c r="K767" s="492"/>
      <c r="L767" s="492"/>
      <c r="M767" s="2354"/>
      <c r="N767" s="2354"/>
      <c r="O767" s="492"/>
      <c r="P767" s="492"/>
      <c r="Q767" s="492"/>
      <c r="BA767" s="214"/>
      <c r="BB767" s="289"/>
      <c r="BC767" s="214"/>
      <c r="BD767" s="214"/>
      <c r="BE767" s="214"/>
      <c r="BF767" s="214"/>
      <c r="BG767" s="214"/>
      <c r="BH767" s="214"/>
      <c r="BI767" s="214"/>
      <c r="BJ767" s="214"/>
      <c r="BK767" s="214"/>
      <c r="BL767" s="214"/>
      <c r="BM767" s="214"/>
      <c r="BN767" s="214"/>
      <c r="BO767" s="214"/>
      <c r="BP767" s="214"/>
      <c r="BQ767" s="214"/>
    </row>
    <row r="768" ht="25.15" customHeight="true" x14ac:dyDescent="0.2">
      <c r="C768" s="2354"/>
      <c r="D768" s="2354"/>
      <c r="E768" s="492"/>
      <c r="F768" s="492"/>
      <c r="G768" s="492"/>
      <c r="H768" s="2354"/>
      <c r="I768" s="2354"/>
      <c r="J768" s="492"/>
      <c r="K768" s="492"/>
      <c r="L768" s="492"/>
      <c r="M768" s="2354"/>
      <c r="N768" s="2354"/>
      <c r="O768" s="492"/>
      <c r="P768" s="492"/>
      <c r="Q768" s="492"/>
      <c r="BA768" s="212"/>
      <c r="BB768" s="290"/>
      <c r="BC768" s="212"/>
      <c r="BD768" s="212"/>
      <c r="BE768" s="212"/>
      <c r="BF768" s="212"/>
      <c r="BG768" s="212"/>
      <c r="BH768" s="212"/>
      <c r="BI768" s="212"/>
      <c r="BJ768" s="212"/>
      <c r="BK768" s="212"/>
      <c r="BL768" s="212"/>
      <c r="BM768" s="212"/>
      <c r="BN768" s="212"/>
      <c r="BO768" s="212"/>
      <c r="BP768" s="212"/>
      <c r="BQ768" s="212"/>
    </row>
    <row r="769" ht="25.15" customHeight="true" x14ac:dyDescent="0.2">
      <c r="C769" s="2354"/>
      <c r="D769" s="2354"/>
      <c r="E769" s="492"/>
      <c r="F769" s="492"/>
      <c r="G769" s="492"/>
      <c r="H769" s="2354"/>
      <c r="I769" s="2354"/>
      <c r="J769" s="492"/>
      <c r="K769" s="492"/>
      <c r="L769" s="492"/>
      <c r="M769" s="2354"/>
      <c r="N769" s="2354"/>
      <c r="O769" s="492"/>
      <c r="P769" s="492"/>
      <c r="Q769" s="492"/>
      <c r="BA769" s="212"/>
      <c r="BB769" s="290"/>
      <c r="BC769" s="212"/>
      <c r="BD769" s="212"/>
      <c r="BE769" s="212"/>
      <c r="BF769" s="212"/>
      <c r="BG769" s="212"/>
      <c r="BH769" s="212"/>
      <c r="BI769" s="212"/>
      <c r="BJ769" s="212"/>
      <c r="BK769" s="212"/>
      <c r="BL769" s="212"/>
      <c r="BM769" s="212"/>
      <c r="BN769" s="212"/>
      <c r="BO769" s="212"/>
      <c r="BP769" s="212"/>
      <c r="BQ769" s="212"/>
    </row>
    <row r="770" ht="25.15" customHeight="true" x14ac:dyDescent="0.2">
      <c r="C770" s="2354"/>
      <c r="D770" s="2354"/>
      <c r="E770" s="492"/>
      <c r="F770" s="492"/>
      <c r="G770" s="492"/>
      <c r="H770" s="2354"/>
      <c r="I770" s="2354"/>
      <c r="J770" s="492"/>
      <c r="K770" s="492"/>
      <c r="L770" s="492"/>
      <c r="M770" s="2354"/>
      <c r="N770" s="2354"/>
      <c r="O770" s="492"/>
      <c r="P770" s="492"/>
      <c r="Q770" s="492"/>
      <c r="BA770" s="212"/>
      <c r="BB770" s="290"/>
      <c r="BC770" s="212"/>
      <c r="BD770" s="212"/>
      <c r="BE770" s="212"/>
      <c r="BF770" s="212"/>
      <c r="BG770" s="212"/>
      <c r="BH770" s="212"/>
      <c r="BI770" s="212"/>
      <c r="BJ770" s="212"/>
      <c r="BK770" s="212"/>
      <c r="BL770" s="212"/>
      <c r="BM770" s="212"/>
      <c r="BN770" s="212"/>
      <c r="BO770" s="212"/>
      <c r="BP770" s="212"/>
      <c r="BQ770" s="212"/>
    </row>
    <row r="771" ht="25.15" customHeight="true" x14ac:dyDescent="0.2">
      <c r="C771" s="2354"/>
      <c r="D771" s="2354"/>
      <c r="E771" s="492"/>
      <c r="F771" s="492"/>
      <c r="G771" s="492"/>
      <c r="H771" s="2354"/>
      <c r="I771" s="2354"/>
      <c r="J771" s="492"/>
      <c r="K771" s="492"/>
      <c r="L771" s="492"/>
      <c r="M771" s="2354"/>
      <c r="N771" s="2354"/>
      <c r="O771" s="492"/>
      <c r="P771" s="492"/>
      <c r="Q771" s="492"/>
      <c r="BA771" s="212"/>
      <c r="BB771" s="290"/>
      <c r="BC771" s="212"/>
      <c r="BD771" s="212"/>
      <c r="BE771" s="212"/>
      <c r="BF771" s="212"/>
      <c r="BG771" s="212"/>
      <c r="BH771" s="212"/>
      <c r="BI771" s="212"/>
      <c r="BJ771" s="212"/>
      <c r="BK771" s="212"/>
      <c r="BL771" s="212"/>
      <c r="BM771" s="212"/>
      <c r="BN771" s="212"/>
      <c r="BO771" s="212"/>
      <c r="BP771" s="212"/>
      <c r="BQ771" s="212"/>
    </row>
    <row r="772" ht="25.15" customHeight="true" x14ac:dyDescent="0.2">
      <c r="C772" s="2354"/>
      <c r="D772" s="2354"/>
      <c r="E772" s="492"/>
      <c r="F772" s="492"/>
      <c r="G772" s="492"/>
      <c r="H772" s="2354"/>
      <c r="I772" s="2354"/>
      <c r="J772" s="492"/>
      <c r="K772" s="492"/>
      <c r="L772" s="492"/>
      <c r="M772" s="2354"/>
      <c r="N772" s="2354"/>
      <c r="O772" s="492"/>
      <c r="P772" s="492"/>
      <c r="Q772" s="492"/>
      <c r="BA772" s="212"/>
      <c r="BB772" s="290"/>
      <c r="BC772" s="212"/>
      <c r="BD772" s="212"/>
      <c r="BE772" s="212"/>
      <c r="BF772" s="212"/>
      <c r="BG772" s="212"/>
      <c r="BH772" s="212"/>
      <c r="BI772" s="212"/>
      <c r="BJ772" s="212"/>
      <c r="BK772" s="212"/>
      <c r="BL772" s="212"/>
      <c r="BM772" s="212"/>
      <c r="BN772" s="212"/>
      <c r="BO772" s="212"/>
      <c r="BP772" s="212"/>
      <c r="BQ772" s="212"/>
    </row>
    <row r="773" ht="25.15" customHeight="true" x14ac:dyDescent="0.2">
      <c r="C773" s="2354"/>
      <c r="D773" s="2354"/>
      <c r="E773" s="492"/>
      <c r="F773" s="492"/>
      <c r="G773" s="492"/>
      <c r="H773" s="2354"/>
      <c r="I773" s="2354"/>
      <c r="J773" s="492"/>
      <c r="K773" s="492"/>
      <c r="L773" s="492"/>
      <c r="M773" s="2354"/>
      <c r="N773" s="2354"/>
      <c r="O773" s="492"/>
      <c r="P773" s="492"/>
      <c r="Q773" s="492"/>
      <c r="BA773" s="212"/>
      <c r="BB773" s="290"/>
      <c r="BC773" s="212"/>
      <c r="BD773" s="212"/>
      <c r="BE773" s="212"/>
      <c r="BF773" s="212"/>
      <c r="BG773" s="212"/>
      <c r="BH773" s="212"/>
      <c r="BI773" s="212"/>
      <c r="BJ773" s="212"/>
      <c r="BK773" s="212"/>
      <c r="BL773" s="212"/>
      <c r="BM773" s="212"/>
      <c r="BN773" s="212"/>
      <c r="BO773" s="212"/>
      <c r="BP773" s="212"/>
      <c r="BQ773" s="212"/>
    </row>
    <row r="774" ht="25.15" customHeight="true" x14ac:dyDescent="0.2">
      <c r="C774" s="2354"/>
      <c r="D774" s="2354"/>
      <c r="E774" s="492"/>
      <c r="F774" s="492"/>
      <c r="G774" s="492"/>
      <c r="H774" s="2354"/>
      <c r="I774" s="2354"/>
      <c r="J774" s="492"/>
      <c r="K774" s="492"/>
      <c r="L774" s="492"/>
      <c r="M774" s="2354"/>
      <c r="N774" s="2354"/>
      <c r="O774" s="492"/>
      <c r="P774" s="492"/>
      <c r="Q774" s="492"/>
      <c r="BA774" s="212"/>
      <c r="BB774" s="290"/>
      <c r="BC774" s="212"/>
      <c r="BD774" s="212"/>
      <c r="BE774" s="212"/>
      <c r="BF774" s="212"/>
      <c r="BG774" s="212"/>
      <c r="BH774" s="212"/>
      <c r="BI774" s="212"/>
      <c r="BJ774" s="212"/>
      <c r="BK774" s="212"/>
      <c r="BL774" s="212"/>
      <c r="BM774" s="212"/>
      <c r="BN774" s="212"/>
      <c r="BO774" s="212"/>
      <c r="BP774" s="212"/>
      <c r="BQ774" s="212"/>
    </row>
    <row r="775" ht="25.15" customHeight="true" x14ac:dyDescent="0.2">
      <c r="C775" s="2354"/>
      <c r="D775" s="2354"/>
      <c r="E775" s="492"/>
      <c r="F775" s="492"/>
      <c r="G775" s="492"/>
      <c r="H775" s="2354"/>
      <c r="I775" s="2354"/>
      <c r="J775" s="492"/>
      <c r="K775" s="492"/>
      <c r="L775" s="492"/>
      <c r="M775" s="2354"/>
      <c r="N775" s="2354"/>
      <c r="O775" s="492"/>
      <c r="P775" s="492"/>
      <c r="Q775" s="492"/>
      <c r="BA775" s="212"/>
      <c r="BB775" s="290"/>
      <c r="BC775" s="212"/>
      <c r="BD775" s="212"/>
      <c r="BE775" s="212"/>
      <c r="BF775" s="212"/>
      <c r="BG775" s="212"/>
      <c r="BH775" s="212"/>
      <c r="BI775" s="212"/>
      <c r="BJ775" s="212"/>
      <c r="BK775" s="212"/>
      <c r="BL775" s="212"/>
      <c r="BM775" s="212"/>
      <c r="BN775" s="212"/>
      <c r="BO775" s="212"/>
      <c r="BP775" s="212"/>
      <c r="BQ775" s="212"/>
    </row>
    <row r="776" ht="25.15" customHeight="true" x14ac:dyDescent="0.2">
      <c r="C776" s="2354"/>
      <c r="D776" s="2354"/>
      <c r="E776" s="492"/>
      <c r="F776" s="492"/>
      <c r="G776" s="492"/>
      <c r="H776" s="2354"/>
      <c r="I776" s="2354"/>
      <c r="J776" s="492"/>
      <c r="K776" s="492"/>
      <c r="L776" s="492"/>
      <c r="M776" s="2354"/>
      <c r="N776" s="2354"/>
      <c r="O776" s="492"/>
      <c r="P776" s="492"/>
      <c r="Q776" s="492"/>
      <c r="BA776" s="212"/>
      <c r="BB776" s="290"/>
      <c r="BC776" s="212"/>
      <c r="BD776" s="212"/>
      <c r="BE776" s="212"/>
      <c r="BF776" s="212"/>
      <c r="BG776" s="212"/>
      <c r="BH776" s="212"/>
      <c r="BI776" s="212"/>
      <c r="BJ776" s="212"/>
      <c r="BK776" s="212"/>
      <c r="BL776" s="212"/>
      <c r="BM776" s="212"/>
      <c r="BN776" s="212"/>
      <c r="BO776" s="212"/>
      <c r="BP776" s="212"/>
      <c r="BQ776" s="212"/>
    </row>
    <row r="777" ht="25.15" customHeight="true" x14ac:dyDescent="0.2">
      <c r="C777" s="2354"/>
      <c r="D777" s="2354"/>
      <c r="E777" s="492"/>
      <c r="F777" s="492"/>
      <c r="G777" s="492"/>
      <c r="H777" s="2354"/>
      <c r="I777" s="2354"/>
      <c r="J777" s="492"/>
      <c r="K777" s="492"/>
      <c r="L777" s="492"/>
      <c r="M777" s="2354"/>
      <c r="N777" s="2354"/>
      <c r="O777" s="492"/>
      <c r="P777" s="492"/>
      <c r="Q777" s="492"/>
      <c r="BA777" s="212"/>
      <c r="BB777" s="290"/>
      <c r="BC777" s="212"/>
      <c r="BD777" s="212"/>
      <c r="BE777" s="212"/>
      <c r="BF777" s="212"/>
      <c r="BG777" s="212"/>
      <c r="BH777" s="212"/>
      <c r="BI777" s="212"/>
      <c r="BJ777" s="212"/>
      <c r="BK777" s="212"/>
      <c r="BL777" s="212"/>
      <c r="BM777" s="212"/>
      <c r="BN777" s="212"/>
      <c r="BO777" s="212"/>
      <c r="BP777" s="212"/>
      <c r="BQ777" s="212"/>
    </row>
    <row r="778" ht="25.15" customHeight="true" x14ac:dyDescent="0.2">
      <c r="C778" s="2354"/>
      <c r="D778" s="2354"/>
      <c r="E778" s="492"/>
      <c r="F778" s="492"/>
      <c r="G778" s="492"/>
      <c r="H778" s="2354"/>
      <c r="I778" s="2354"/>
      <c r="J778" s="492"/>
      <c r="K778" s="492"/>
      <c r="L778" s="492"/>
      <c r="M778" s="2354"/>
      <c r="N778" s="2354"/>
      <c r="O778" s="492"/>
      <c r="P778" s="492"/>
      <c r="Q778" s="492"/>
      <c r="BA778" s="212"/>
      <c r="BB778" s="290"/>
      <c r="BC778" s="212"/>
      <c r="BD778" s="212"/>
      <c r="BE778" s="212"/>
      <c r="BF778" s="212"/>
      <c r="BG778" s="212"/>
      <c r="BH778" s="212"/>
      <c r="BI778" s="212"/>
      <c r="BJ778" s="212"/>
      <c r="BK778" s="212"/>
      <c r="BL778" s="212"/>
      <c r="BM778" s="212"/>
      <c r="BN778" s="212"/>
      <c r="BO778" s="212"/>
      <c r="BP778" s="212"/>
      <c r="BQ778" s="212"/>
    </row>
    <row r="779" ht="25.15" customHeight="true" x14ac:dyDescent="0.2">
      <c r="C779" s="2354"/>
      <c r="D779" s="2354"/>
      <c r="E779" s="492"/>
      <c r="F779" s="492"/>
      <c r="G779" s="492"/>
      <c r="H779" s="2354"/>
      <c r="I779" s="2354"/>
      <c r="J779" s="492"/>
      <c r="K779" s="492"/>
      <c r="L779" s="492"/>
      <c r="M779" s="2354"/>
      <c r="N779" s="2354"/>
      <c r="O779" s="492"/>
      <c r="P779" s="492"/>
      <c r="Q779" s="492"/>
      <c r="BA779" s="212"/>
      <c r="BB779" s="290"/>
      <c r="BC779" s="212"/>
      <c r="BD779" s="212"/>
      <c r="BE779" s="212"/>
      <c r="BF779" s="212"/>
      <c r="BG779" s="212"/>
      <c r="BH779" s="212"/>
      <c r="BI779" s="212"/>
      <c r="BJ779" s="212"/>
      <c r="BK779" s="212"/>
      <c r="BL779" s="212"/>
      <c r="BM779" s="212"/>
      <c r="BN779" s="212"/>
      <c r="BO779" s="212"/>
      <c r="BP779" s="212"/>
      <c r="BQ779" s="212"/>
    </row>
    <row r="780" ht="25.15" customHeight="true" x14ac:dyDescent="0.2">
      <c r="C780" s="2354"/>
      <c r="D780" s="2354"/>
      <c r="E780" s="492"/>
      <c r="F780" s="492"/>
      <c r="G780" s="492"/>
      <c r="H780" s="2354"/>
      <c r="I780" s="2354"/>
      <c r="J780" s="492"/>
      <c r="K780" s="492"/>
      <c r="L780" s="492"/>
      <c r="M780" s="2354"/>
      <c r="N780" s="2354"/>
      <c r="O780" s="492"/>
      <c r="P780" s="492"/>
      <c r="Q780" s="492"/>
      <c r="BA780" s="212"/>
      <c r="BB780" s="290"/>
      <c r="BC780" s="212"/>
      <c r="BD780" s="212"/>
      <c r="BE780" s="212"/>
      <c r="BF780" s="212"/>
      <c r="BG780" s="212"/>
      <c r="BH780" s="212"/>
      <c r="BI780" s="212"/>
      <c r="BJ780" s="212"/>
      <c r="BK780" s="212"/>
      <c r="BL780" s="212"/>
      <c r="BM780" s="212"/>
      <c r="BN780" s="212"/>
      <c r="BO780" s="212"/>
      <c r="BP780" s="212"/>
      <c r="BQ780" s="212"/>
    </row>
    <row r="781" ht="25.15" customHeight="true" x14ac:dyDescent="0.2">
      <c r="C781" s="2354"/>
      <c r="D781" s="2354"/>
      <c r="E781" s="492"/>
      <c r="F781" s="492"/>
      <c r="G781" s="492"/>
      <c r="H781" s="2354"/>
      <c r="I781" s="2354"/>
      <c r="J781" s="492"/>
      <c r="K781" s="492"/>
      <c r="L781" s="492"/>
      <c r="M781" s="2354"/>
      <c r="N781" s="2354"/>
      <c r="O781" s="492"/>
      <c r="P781" s="492"/>
      <c r="Q781" s="492"/>
      <c r="BA781" s="212"/>
      <c r="BB781" s="290"/>
      <c r="BC781" s="212"/>
      <c r="BD781" s="212"/>
      <c r="BE781" s="212"/>
      <c r="BF781" s="212"/>
      <c r="BG781" s="212"/>
      <c r="BH781" s="212"/>
      <c r="BI781" s="212"/>
      <c r="BJ781" s="212"/>
      <c r="BK781" s="212"/>
      <c r="BL781" s="212"/>
      <c r="BM781" s="212"/>
      <c r="BN781" s="212"/>
      <c r="BO781" s="212"/>
      <c r="BP781" s="212"/>
      <c r="BQ781" s="212"/>
    </row>
    <row r="782" ht="25.15" customHeight="true" x14ac:dyDescent="0.2">
      <c r="C782" s="2354"/>
      <c r="D782" s="2354"/>
      <c r="E782" s="492"/>
      <c r="F782" s="492"/>
      <c r="G782" s="492"/>
      <c r="H782" s="2354"/>
      <c r="I782" s="2354"/>
      <c r="J782" s="492"/>
      <c r="K782" s="492"/>
      <c r="L782" s="492"/>
      <c r="M782" s="2354"/>
      <c r="N782" s="2354"/>
      <c r="O782" s="492"/>
      <c r="P782" s="492"/>
      <c r="Q782" s="492"/>
      <c r="BA782" s="212"/>
      <c r="BB782" s="290"/>
      <c r="BC782" s="212"/>
      <c r="BD782" s="212"/>
      <c r="BE782" s="212"/>
      <c r="BF782" s="212"/>
      <c r="BG782" s="212"/>
      <c r="BH782" s="212"/>
      <c r="BI782" s="212"/>
      <c r="BJ782" s="212"/>
      <c r="BK782" s="212"/>
      <c r="BL782" s="212"/>
      <c r="BM782" s="212"/>
      <c r="BN782" s="212"/>
      <c r="BO782" s="212"/>
      <c r="BP782" s="212"/>
      <c r="BQ782" s="212"/>
    </row>
    <row r="783" ht="25.15" customHeight="true" x14ac:dyDescent="0.2">
      <c r="C783" s="2354"/>
      <c r="D783" s="2354"/>
      <c r="E783" s="492"/>
      <c r="F783" s="492"/>
      <c r="G783" s="492"/>
      <c r="H783" s="2354"/>
      <c r="I783" s="2354"/>
      <c r="J783" s="492"/>
      <c r="K783" s="492"/>
      <c r="L783" s="492"/>
      <c r="M783" s="2354"/>
      <c r="N783" s="2354"/>
      <c r="O783" s="492"/>
      <c r="P783" s="492"/>
      <c r="Q783" s="492"/>
      <c r="BA783" s="212"/>
      <c r="BB783" s="290"/>
      <c r="BC783" s="212"/>
      <c r="BD783" s="212"/>
      <c r="BE783" s="212"/>
      <c r="BF783" s="212"/>
      <c r="BG783" s="212"/>
      <c r="BH783" s="212"/>
      <c r="BI783" s="212"/>
      <c r="BJ783" s="212"/>
      <c r="BK783" s="212"/>
      <c r="BL783" s="212"/>
      <c r="BM783" s="212"/>
      <c r="BN783" s="212"/>
      <c r="BO783" s="212"/>
      <c r="BP783" s="212"/>
      <c r="BQ783" s="212"/>
    </row>
    <row r="784" ht="25.15" customHeight="true" x14ac:dyDescent="0.2">
      <c r="C784" s="2354"/>
      <c r="D784" s="2354"/>
      <c r="E784" s="492"/>
      <c r="F784" s="492"/>
      <c r="G784" s="492"/>
      <c r="H784" s="2354"/>
      <c r="I784" s="2354"/>
      <c r="J784" s="492"/>
      <c r="K784" s="492"/>
      <c r="L784" s="492"/>
      <c r="M784" s="2354"/>
      <c r="N784" s="2354"/>
      <c r="O784" s="492"/>
      <c r="P784" s="492"/>
      <c r="Q784" s="492"/>
      <c r="BA784" s="212"/>
      <c r="BB784" s="290"/>
      <c r="BC784" s="212"/>
      <c r="BD784" s="212"/>
      <c r="BE784" s="212"/>
      <c r="BF784" s="212"/>
      <c r="BG784" s="212"/>
      <c r="BH784" s="212"/>
      <c r="BI784" s="212"/>
      <c r="BJ784" s="212"/>
      <c r="BK784" s="212"/>
      <c r="BL784" s="212"/>
      <c r="BM784" s="212"/>
      <c r="BN784" s="212"/>
      <c r="BO784" s="212"/>
      <c r="BP784" s="212"/>
      <c r="BQ784" s="212"/>
    </row>
    <row r="785" ht="25.15" customHeight="true" x14ac:dyDescent="0.2">
      <c r="C785" s="2354"/>
      <c r="D785" s="2354"/>
      <c r="E785" s="492"/>
      <c r="F785" s="492"/>
      <c r="G785" s="492"/>
      <c r="H785" s="2354"/>
      <c r="I785" s="2354"/>
      <c r="J785" s="492"/>
      <c r="K785" s="492"/>
      <c r="L785" s="492"/>
      <c r="M785" s="2354"/>
      <c r="N785" s="2354"/>
      <c r="O785" s="492"/>
      <c r="P785" s="492"/>
      <c r="Q785" s="492"/>
      <c r="BA785" s="212"/>
      <c r="BB785" s="290"/>
      <c r="BC785" s="212"/>
      <c r="BD785" s="212"/>
      <c r="BE785" s="212"/>
      <c r="BF785" s="212"/>
      <c r="BG785" s="212"/>
      <c r="BH785" s="212"/>
      <c r="BI785" s="212"/>
      <c r="BJ785" s="212"/>
      <c r="BK785" s="212"/>
      <c r="BL785" s="212"/>
      <c r="BM785" s="212"/>
      <c r="BN785" s="212"/>
      <c r="BO785" s="212"/>
      <c r="BP785" s="212"/>
      <c r="BQ785" s="212"/>
    </row>
    <row r="786" ht="25.15" customHeight="true" x14ac:dyDescent="0.2">
      <c r="C786" s="2354"/>
      <c r="D786" s="2354"/>
      <c r="E786" s="492"/>
      <c r="F786" s="492"/>
      <c r="G786" s="492"/>
      <c r="H786" s="2354"/>
      <c r="I786" s="2354"/>
      <c r="J786" s="492"/>
      <c r="K786" s="492"/>
      <c r="L786" s="492"/>
      <c r="M786" s="2354"/>
      <c r="N786" s="2354"/>
      <c r="O786" s="492"/>
      <c r="P786" s="492"/>
      <c r="Q786" s="492"/>
      <c r="BA786" s="212"/>
      <c r="BB786" s="290"/>
      <c r="BC786" s="212"/>
      <c r="BD786" s="212"/>
      <c r="BE786" s="212"/>
      <c r="BF786" s="212"/>
      <c r="BG786" s="212"/>
      <c r="BH786" s="212"/>
      <c r="BI786" s="212"/>
      <c r="BJ786" s="212"/>
      <c r="BK786" s="212"/>
      <c r="BL786" s="212"/>
      <c r="BM786" s="212"/>
      <c r="BN786" s="212"/>
      <c r="BO786" s="212"/>
      <c r="BP786" s="212"/>
      <c r="BQ786" s="212"/>
    </row>
    <row r="787" ht="25.15" customHeight="true" x14ac:dyDescent="0.2">
      <c r="C787" s="2354"/>
      <c r="D787" s="2354"/>
      <c r="E787" s="492"/>
      <c r="F787" s="492"/>
      <c r="G787" s="492"/>
      <c r="H787" s="2354"/>
      <c r="I787" s="2354"/>
      <c r="J787" s="492"/>
      <c r="K787" s="492"/>
      <c r="L787" s="492"/>
      <c r="M787" s="2354"/>
      <c r="N787" s="2354"/>
      <c r="O787" s="492"/>
      <c r="P787" s="492"/>
      <c r="Q787" s="492"/>
      <c r="BA787" s="212"/>
      <c r="BB787" s="290"/>
      <c r="BC787" s="212"/>
      <c r="BD787" s="212"/>
      <c r="BE787" s="212"/>
      <c r="BF787" s="212"/>
      <c r="BG787" s="212"/>
      <c r="BH787" s="212"/>
      <c r="BI787" s="212"/>
      <c r="BJ787" s="212"/>
      <c r="BK787" s="212"/>
      <c r="BL787" s="212"/>
      <c r="BM787" s="212"/>
      <c r="BN787" s="212"/>
      <c r="BO787" s="212"/>
      <c r="BP787" s="212"/>
      <c r="BQ787" s="212"/>
    </row>
    <row r="788" ht="25.15" customHeight="true" x14ac:dyDescent="0.2">
      <c r="C788" s="2354"/>
      <c r="D788" s="2354"/>
      <c r="E788" s="492"/>
      <c r="F788" s="492"/>
      <c r="G788" s="492"/>
      <c r="H788" s="2354"/>
      <c r="I788" s="2354"/>
      <c r="J788" s="492"/>
      <c r="K788" s="492"/>
      <c r="L788" s="492"/>
      <c r="M788" s="2354"/>
      <c r="N788" s="2354"/>
      <c r="O788" s="492"/>
      <c r="P788" s="492"/>
      <c r="Q788" s="492"/>
      <c r="BA788" s="212"/>
      <c r="BB788" s="290"/>
      <c r="BC788" s="212"/>
      <c r="BD788" s="212"/>
      <c r="BE788" s="212"/>
      <c r="BF788" s="212"/>
      <c r="BG788" s="212"/>
      <c r="BH788" s="212"/>
      <c r="BI788" s="212"/>
      <c r="BJ788" s="212"/>
      <c r="BK788" s="212"/>
      <c r="BL788" s="212"/>
      <c r="BM788" s="212"/>
      <c r="BN788" s="212"/>
      <c r="BO788" s="212"/>
      <c r="BP788" s="212"/>
      <c r="BQ788" s="212"/>
    </row>
    <row r="789" ht="25.15" customHeight="true" x14ac:dyDescent="0.2">
      <c r="C789" s="2354"/>
      <c r="D789" s="2354"/>
      <c r="E789" s="492"/>
      <c r="F789" s="492"/>
      <c r="G789" s="492"/>
      <c r="H789" s="2354"/>
      <c r="I789" s="2354"/>
      <c r="J789" s="492"/>
      <c r="K789" s="492"/>
      <c r="L789" s="492"/>
      <c r="M789" s="2354"/>
      <c r="N789" s="2354"/>
      <c r="O789" s="492"/>
      <c r="P789" s="492"/>
      <c r="Q789" s="492"/>
      <c r="BA789" s="212"/>
      <c r="BB789" s="290"/>
      <c r="BC789" s="212"/>
      <c r="BD789" s="212"/>
      <c r="BE789" s="212"/>
      <c r="BF789" s="212"/>
      <c r="BG789" s="212"/>
      <c r="BH789" s="212"/>
      <c r="BI789" s="212"/>
      <c r="BJ789" s="212"/>
      <c r="BK789" s="212"/>
      <c r="BL789" s="212"/>
      <c r="BM789" s="212"/>
      <c r="BN789" s="212"/>
      <c r="BO789" s="212"/>
      <c r="BP789" s="212"/>
      <c r="BQ789" s="212"/>
    </row>
    <row r="790" ht="25.15" customHeight="true" x14ac:dyDescent="0.2">
      <c r="C790" s="2354"/>
      <c r="D790" s="2354"/>
      <c r="E790" s="492"/>
      <c r="F790" s="492"/>
      <c r="G790" s="492"/>
      <c r="H790" s="2354"/>
      <c r="I790" s="2354"/>
      <c r="J790" s="492"/>
      <c r="K790" s="492"/>
      <c r="L790" s="492"/>
      <c r="M790" s="2354"/>
      <c r="N790" s="2354"/>
      <c r="O790" s="492"/>
      <c r="P790" s="492"/>
      <c r="Q790" s="492"/>
      <c r="BA790" s="212"/>
      <c r="BB790" s="290"/>
      <c r="BC790" s="212"/>
      <c r="BD790" s="212"/>
      <c r="BE790" s="212"/>
      <c r="BF790" s="212"/>
      <c r="BG790" s="212"/>
      <c r="BH790" s="212"/>
      <c r="BI790" s="212"/>
      <c r="BJ790" s="212"/>
      <c r="BK790" s="212"/>
      <c r="BL790" s="212"/>
      <c r="BM790" s="212"/>
      <c r="BN790" s="212"/>
      <c r="BO790" s="212"/>
      <c r="BP790" s="212"/>
      <c r="BQ790" s="212"/>
    </row>
    <row r="791" ht="25.15" customHeight="true" x14ac:dyDescent="0.2">
      <c r="C791" s="2354"/>
      <c r="D791" s="2354"/>
      <c r="E791" s="492"/>
      <c r="F791" s="492"/>
      <c r="G791" s="492"/>
      <c r="H791" s="2354"/>
      <c r="I791" s="2354"/>
      <c r="J791" s="492"/>
      <c r="K791" s="492"/>
      <c r="L791" s="492"/>
      <c r="M791" s="2354"/>
      <c r="N791" s="2354"/>
      <c r="O791" s="492"/>
      <c r="P791" s="492"/>
      <c r="Q791" s="492"/>
      <c r="BA791" s="212"/>
      <c r="BB791" s="290"/>
      <c r="BC791" s="212"/>
      <c r="BD791" s="212"/>
      <c r="BE791" s="212"/>
      <c r="BF791" s="212"/>
      <c r="BG791" s="212"/>
      <c r="BH791" s="212"/>
      <c r="BI791" s="212"/>
      <c r="BJ791" s="212"/>
      <c r="BK791" s="212"/>
      <c r="BL791" s="212"/>
      <c r="BM791" s="212"/>
      <c r="BN791" s="212"/>
      <c r="BO791" s="212"/>
      <c r="BP791" s="212"/>
      <c r="BQ791" s="212"/>
    </row>
    <row r="792" ht="25.15" customHeight="true" x14ac:dyDescent="0.2">
      <c r="C792" s="2354"/>
      <c r="D792" s="2354"/>
      <c r="E792" s="492"/>
      <c r="F792" s="492"/>
      <c r="G792" s="492"/>
      <c r="H792" s="2354"/>
      <c r="I792" s="2354"/>
      <c r="J792" s="492"/>
      <c r="K792" s="492"/>
      <c r="L792" s="492"/>
      <c r="M792" s="2354"/>
      <c r="N792" s="2354"/>
      <c r="O792" s="492"/>
      <c r="P792" s="492"/>
      <c r="Q792" s="492"/>
      <c r="BA792" s="212"/>
      <c r="BB792" s="290"/>
      <c r="BC792" s="212"/>
      <c r="BD792" s="212"/>
      <c r="BE792" s="212"/>
      <c r="BF792" s="212"/>
      <c r="BG792" s="212"/>
      <c r="BH792" s="212"/>
      <c r="BI792" s="212"/>
      <c r="BJ792" s="212"/>
      <c r="BK792" s="212"/>
      <c r="BL792" s="212"/>
      <c r="BM792" s="212"/>
      <c r="BN792" s="212"/>
      <c r="BO792" s="212"/>
      <c r="BP792" s="212"/>
      <c r="BQ792" s="212"/>
    </row>
    <row r="793" ht="25.15" customHeight="true" x14ac:dyDescent="0.2">
      <c r="C793" s="2354"/>
      <c r="D793" s="2354"/>
      <c r="E793" s="492"/>
      <c r="F793" s="492"/>
      <c r="G793" s="492"/>
      <c r="H793" s="2354"/>
      <c r="I793" s="2354"/>
      <c r="J793" s="492"/>
      <c r="K793" s="492"/>
      <c r="L793" s="492"/>
      <c r="M793" s="2354"/>
      <c r="N793" s="2354"/>
      <c r="O793" s="492"/>
      <c r="P793" s="492"/>
      <c r="Q793" s="492"/>
      <c r="BA793" s="212"/>
      <c r="BB793" s="290"/>
      <c r="BC793" s="212"/>
      <c r="BD793" s="212"/>
      <c r="BE793" s="212"/>
      <c r="BF793" s="212"/>
      <c r="BG793" s="212"/>
      <c r="BH793" s="212"/>
      <c r="BI793" s="212"/>
      <c r="BJ793" s="212"/>
      <c r="BK793" s="212"/>
      <c r="BL793" s="212"/>
      <c r="BM793" s="212"/>
      <c r="BN793" s="212"/>
      <c r="BO793" s="212"/>
      <c r="BP793" s="212"/>
      <c r="BQ793" s="212"/>
    </row>
    <row r="794" ht="25.15" customHeight="true" x14ac:dyDescent="0.2">
      <c r="C794" s="2354"/>
      <c r="D794" s="2354"/>
      <c r="E794" s="492"/>
      <c r="F794" s="492"/>
      <c r="G794" s="492"/>
      <c r="H794" s="2354"/>
      <c r="I794" s="2354"/>
      <c r="J794" s="492"/>
      <c r="K794" s="492"/>
      <c r="L794" s="492"/>
      <c r="M794" s="2354"/>
      <c r="N794" s="2354"/>
      <c r="O794" s="492"/>
      <c r="P794" s="492"/>
      <c r="Q794" s="492"/>
      <c r="BA794" s="212"/>
      <c r="BB794" s="290"/>
      <c r="BC794" s="212"/>
      <c r="BD794" s="212"/>
      <c r="BE794" s="212"/>
      <c r="BF794" s="212"/>
      <c r="BG794" s="212"/>
      <c r="BH794" s="212"/>
      <c r="BI794" s="212"/>
      <c r="BJ794" s="212"/>
      <c r="BK794" s="212"/>
      <c r="BL794" s="212"/>
      <c r="BM794" s="212"/>
      <c r="BN794" s="212"/>
      <c r="BO794" s="212"/>
      <c r="BP794" s="212"/>
      <c r="BQ794" s="212"/>
    </row>
    <row r="795" ht="25.15" customHeight="true" x14ac:dyDescent="0.2">
      <c r="C795" s="2354"/>
      <c r="D795" s="2354"/>
      <c r="E795" s="492"/>
      <c r="F795" s="492"/>
      <c r="G795" s="492"/>
      <c r="H795" s="2354"/>
      <c r="I795" s="2354"/>
      <c r="J795" s="492"/>
      <c r="K795" s="492"/>
      <c r="L795" s="492"/>
      <c r="M795" s="2354"/>
      <c r="N795" s="2354"/>
      <c r="O795" s="492"/>
      <c r="P795" s="492"/>
      <c r="Q795" s="492"/>
      <c r="BA795" s="212"/>
      <c r="BB795" s="290"/>
      <c r="BC795" s="212"/>
      <c r="BD795" s="212"/>
      <c r="BE795" s="212"/>
      <c r="BF795" s="212"/>
      <c r="BG795" s="212"/>
      <c r="BH795" s="212"/>
      <c r="BI795" s="212"/>
      <c r="BJ795" s="212"/>
      <c r="BK795" s="212"/>
      <c r="BL795" s="212"/>
      <c r="BM795" s="212"/>
      <c r="BN795" s="212"/>
      <c r="BO795" s="212"/>
      <c r="BP795" s="212"/>
      <c r="BQ795" s="212"/>
    </row>
    <row r="796" ht="25.15" customHeight="true" x14ac:dyDescent="0.2">
      <c r="C796" s="2354"/>
      <c r="D796" s="2354"/>
      <c r="E796" s="492"/>
      <c r="F796" s="492"/>
      <c r="G796" s="492"/>
      <c r="H796" s="2354"/>
      <c r="I796" s="2354"/>
      <c r="J796" s="492"/>
      <c r="K796" s="492"/>
      <c r="L796" s="492"/>
      <c r="M796" s="2354"/>
      <c r="N796" s="2354"/>
      <c r="O796" s="492"/>
      <c r="P796" s="492"/>
      <c r="Q796" s="492"/>
      <c r="BA796" s="212"/>
      <c r="BB796" s="290"/>
      <c r="BC796" s="212"/>
      <c r="BD796" s="212"/>
      <c r="BE796" s="212"/>
      <c r="BF796" s="212"/>
      <c r="BG796" s="212"/>
      <c r="BH796" s="212"/>
      <c r="BI796" s="212"/>
      <c r="BJ796" s="212"/>
      <c r="BK796" s="212"/>
      <c r="BL796" s="212"/>
      <c r="BM796" s="212"/>
      <c r="BN796" s="212"/>
      <c r="BO796" s="212"/>
      <c r="BP796" s="212"/>
      <c r="BQ796" s="212"/>
    </row>
    <row r="797" ht="25.15" customHeight="true" x14ac:dyDescent="0.2">
      <c r="C797" s="2354"/>
      <c r="D797" s="2354"/>
      <c r="E797" s="492"/>
      <c r="F797" s="492"/>
      <c r="G797" s="492"/>
      <c r="H797" s="2354"/>
      <c r="I797" s="2354"/>
      <c r="J797" s="492"/>
      <c r="K797" s="492"/>
      <c r="L797" s="492"/>
      <c r="M797" s="2354"/>
      <c r="N797" s="2354"/>
      <c r="O797" s="492"/>
      <c r="P797" s="492"/>
      <c r="Q797" s="492"/>
      <c r="BA797" s="212"/>
      <c r="BB797" s="290"/>
      <c r="BC797" s="212"/>
      <c r="BD797" s="212"/>
      <c r="BE797" s="212"/>
      <c r="BF797" s="212"/>
      <c r="BG797" s="212"/>
      <c r="BH797" s="212"/>
      <c r="BI797" s="212"/>
      <c r="BJ797" s="212"/>
      <c r="BK797" s="212"/>
      <c r="BL797" s="212"/>
      <c r="BM797" s="212"/>
      <c r="BN797" s="212"/>
      <c r="BO797" s="212"/>
      <c r="BP797" s="212"/>
      <c r="BQ797" s="212"/>
    </row>
    <row r="798" ht="25.15" customHeight="true" x14ac:dyDescent="0.2">
      <c r="C798" s="2354"/>
      <c r="D798" s="2354"/>
      <c r="E798" s="492"/>
      <c r="F798" s="492"/>
      <c r="G798" s="492"/>
      <c r="H798" s="2354"/>
      <c r="I798" s="2354"/>
      <c r="J798" s="492"/>
      <c r="K798" s="492"/>
      <c r="L798" s="492"/>
      <c r="M798" s="2354"/>
      <c r="N798" s="2354"/>
      <c r="O798" s="492"/>
      <c r="P798" s="492"/>
      <c r="Q798" s="492"/>
      <c r="BA798" s="212"/>
      <c r="BB798" s="290"/>
      <c r="BC798" s="212"/>
      <c r="BD798" s="212"/>
      <c r="BE798" s="212"/>
      <c r="BF798" s="212"/>
      <c r="BG798" s="212"/>
      <c r="BH798" s="212"/>
      <c r="BI798" s="212"/>
      <c r="BJ798" s="212"/>
      <c r="BK798" s="212"/>
      <c r="BL798" s="212"/>
      <c r="BM798" s="212"/>
      <c r="BN798" s="212"/>
      <c r="BO798" s="212"/>
      <c r="BP798" s="212"/>
      <c r="BQ798" s="212"/>
    </row>
    <row r="799" ht="25.15" customHeight="true" x14ac:dyDescent="0.2">
      <c r="C799" s="2354"/>
      <c r="D799" s="2354"/>
      <c r="E799" s="492"/>
      <c r="F799" s="492"/>
      <c r="G799" s="492"/>
      <c r="H799" s="2354"/>
      <c r="I799" s="2354"/>
      <c r="J799" s="492"/>
      <c r="K799" s="492"/>
      <c r="L799" s="492"/>
      <c r="M799" s="2354"/>
      <c r="N799" s="2354"/>
      <c r="O799" s="492"/>
      <c r="P799" s="492"/>
      <c r="Q799" s="492"/>
      <c r="BA799" s="212"/>
      <c r="BB799" s="290"/>
      <c r="BC799" s="212"/>
      <c r="BD799" s="212"/>
      <c r="BE799" s="212"/>
      <c r="BF799" s="212"/>
      <c r="BG799" s="212"/>
      <c r="BH799" s="212"/>
      <c r="BI799" s="212"/>
      <c r="BJ799" s="212"/>
      <c r="BK799" s="212"/>
      <c r="BL799" s="212"/>
      <c r="BM799" s="212"/>
      <c r="BN799" s="212"/>
      <c r="BO799" s="212"/>
      <c r="BP799" s="212"/>
      <c r="BQ799" s="212"/>
    </row>
    <row r="800" ht="25.15" customHeight="true" x14ac:dyDescent="0.2">
      <c r="C800" s="492"/>
      <c r="D800" s="492"/>
      <c r="E800" s="492"/>
      <c r="F800" s="492"/>
      <c r="G800" s="492"/>
      <c r="H800" s="492"/>
      <c r="I800" s="492"/>
      <c r="J800" s="492"/>
      <c r="K800" s="492"/>
      <c r="L800" s="492"/>
      <c r="M800" s="492"/>
      <c r="N800" s="492"/>
      <c r="O800" s="492"/>
      <c r="P800" s="492"/>
      <c r="Q800" s="492"/>
      <c r="BA800" s="212"/>
      <c r="BB800" s="290"/>
      <c r="BC800" s="212"/>
      <c r="BD800" s="212"/>
      <c r="BE800" s="212"/>
      <c r="BF800" s="212"/>
      <c r="BG800" s="212"/>
      <c r="BH800" s="212"/>
      <c r="BI800" s="212"/>
      <c r="BJ800" s="212"/>
      <c r="BK800" s="212"/>
      <c r="BL800" s="212"/>
      <c r="BM800" s="212"/>
      <c r="BN800" s="212"/>
      <c r="BO800" s="212"/>
      <c r="BP800" s="212"/>
      <c r="BQ800" s="212"/>
    </row>
    <row r="801" ht="25.15" customHeight="true" x14ac:dyDescent="0.2">
      <c r="C801" s="492"/>
      <c r="D801" s="492"/>
      <c r="E801" s="492"/>
      <c r="F801" s="492"/>
      <c r="G801" s="492"/>
      <c r="H801" s="492"/>
      <c r="I801" s="492"/>
      <c r="J801" s="492"/>
      <c r="K801" s="492"/>
      <c r="L801" s="492"/>
      <c r="M801" s="492"/>
      <c r="N801" s="492"/>
      <c r="O801" s="492"/>
      <c r="P801" s="492"/>
      <c r="Q801" s="492"/>
    </row>
    <row r="802" ht="25.15" customHeight="true" x14ac:dyDescent="0.2">
      <c r="C802" s="492"/>
      <c r="D802" s="492"/>
      <c r="E802" s="492"/>
      <c r="F802" s="492"/>
      <c r="G802" s="492"/>
      <c r="H802" s="492"/>
      <c r="I802" s="492"/>
      <c r="J802" s="492"/>
      <c r="K802" s="492"/>
      <c r="L802" s="492"/>
      <c r="M802" s="492"/>
      <c r="N802" s="492"/>
      <c r="O802" s="492"/>
      <c r="P802" s="492"/>
      <c r="Q802" s="492"/>
    </row>
    <row r="803" ht="25.15" customHeight="true" x14ac:dyDescent="0.2">
      <c r="C803" s="492"/>
      <c r="D803" s="492"/>
      <c r="E803" s="492"/>
      <c r="F803" s="492"/>
      <c r="G803" s="492"/>
      <c r="H803" s="492"/>
      <c r="I803" s="492"/>
      <c r="J803" s="492"/>
      <c r="K803" s="492"/>
      <c r="L803" s="492"/>
      <c r="M803" s="492"/>
      <c r="N803" s="492"/>
      <c r="O803" s="492"/>
      <c r="P803" s="492"/>
      <c r="Q803" s="492"/>
    </row>
    <row r="804" ht="25.15" customHeight="true" x14ac:dyDescent="0.2">
      <c r="C804" s="492"/>
      <c r="D804" s="492"/>
      <c r="E804" s="492"/>
      <c r="F804" s="492"/>
      <c r="G804" s="492"/>
      <c r="H804" s="492"/>
      <c r="I804" s="492"/>
      <c r="J804" s="492"/>
      <c r="K804" s="492"/>
      <c r="L804" s="492"/>
      <c r="M804" s="492"/>
      <c r="N804" s="492"/>
      <c r="O804" s="492"/>
      <c r="P804" s="492"/>
      <c r="Q804" s="492"/>
    </row>
    <row r="805" ht="25.15" customHeight="true" x14ac:dyDescent="0.2">
      <c r="C805" s="492"/>
      <c r="D805" s="492"/>
      <c r="E805" s="492"/>
      <c r="F805" s="492"/>
      <c r="G805" s="492"/>
      <c r="H805" s="492"/>
      <c r="I805" s="492"/>
      <c r="J805" s="492"/>
      <c r="K805" s="492"/>
      <c r="L805" s="492"/>
      <c r="M805" s="492"/>
      <c r="N805" s="492"/>
      <c r="O805" s="492"/>
      <c r="P805" s="492"/>
      <c r="Q805" s="492"/>
    </row>
    <row r="806" ht="25.15" customHeight="true" x14ac:dyDescent="0.2">
      <c r="C806" s="492"/>
      <c r="D806" s="492"/>
      <c r="E806" s="492"/>
      <c r="F806" s="492"/>
      <c r="G806" s="492"/>
      <c r="H806" s="492"/>
      <c r="I806" s="492"/>
      <c r="J806" s="492"/>
      <c r="K806" s="492"/>
      <c r="L806" s="492"/>
      <c r="M806" s="492"/>
      <c r="N806" s="492"/>
      <c r="O806" s="492"/>
      <c r="P806" s="492"/>
      <c r="Q806" s="492"/>
    </row>
    <row r="807" ht="25.15" customHeight="true" x14ac:dyDescent="0.2">
      <c r="C807" s="492"/>
      <c r="D807" s="492"/>
      <c r="E807" s="492"/>
      <c r="F807" s="492"/>
      <c r="G807" s="492"/>
      <c r="H807" s="492"/>
      <c r="I807" s="492"/>
      <c r="J807" s="492"/>
      <c r="K807" s="492"/>
      <c r="L807" s="492"/>
      <c r="M807" s="492"/>
      <c r="N807" s="492"/>
      <c r="O807" s="492"/>
      <c r="P807" s="492"/>
      <c r="Q807" s="492"/>
    </row>
    <row r="808" ht="25.15" customHeight="true" x14ac:dyDescent="0.2">
      <c r="C808" s="492"/>
      <c r="D808" s="492"/>
      <c r="E808" s="492"/>
      <c r="F808" s="492"/>
      <c r="G808" s="492"/>
      <c r="H808" s="492"/>
      <c r="I808" s="492"/>
      <c r="J808" s="492"/>
      <c r="K808" s="492"/>
      <c r="L808" s="492"/>
      <c r="M808" s="492"/>
      <c r="N808" s="492"/>
      <c r="O808" s="492"/>
      <c r="P808" s="492"/>
      <c r="Q808" s="492"/>
    </row>
    <row r="809" ht="25.15" customHeight="true" x14ac:dyDescent="0.2">
      <c r="C809" s="492"/>
      <c r="D809" s="492"/>
      <c r="E809" s="492"/>
      <c r="F809" s="492"/>
      <c r="G809" s="492"/>
      <c r="H809" s="492"/>
      <c r="I809" s="492"/>
      <c r="J809" s="492"/>
      <c r="K809" s="492"/>
      <c r="L809" s="492"/>
      <c r="M809" s="492"/>
      <c r="N809" s="492"/>
      <c r="O809" s="492"/>
      <c r="P809" s="492"/>
      <c r="Q809" s="492"/>
    </row>
    <row r="810" ht="25.15" customHeight="true" x14ac:dyDescent="0.2">
      <c r="C810" s="492"/>
      <c r="D810" s="492"/>
      <c r="E810" s="492"/>
      <c r="F810" s="492"/>
      <c r="G810" s="492"/>
      <c r="H810" s="492"/>
      <c r="I810" s="492"/>
      <c r="J810" s="492"/>
      <c r="K810" s="492"/>
      <c r="L810" s="492"/>
      <c r="M810" s="492"/>
      <c r="N810" s="492"/>
      <c r="O810" s="492"/>
      <c r="P810" s="492"/>
      <c r="Q810" s="492"/>
    </row>
    <row r="811" ht="25.15" customHeight="true" x14ac:dyDescent="0.2">
      <c r="C811" s="492"/>
      <c r="D811" s="492"/>
      <c r="E811" s="492"/>
      <c r="F811" s="492"/>
      <c r="G811" s="492"/>
      <c r="H811" s="492"/>
      <c r="I811" s="492"/>
      <c r="J811" s="492"/>
      <c r="K811" s="492"/>
      <c r="L811" s="492"/>
      <c r="M811" s="492"/>
      <c r="N811" s="492"/>
      <c r="O811" s="492"/>
      <c r="P811" s="492"/>
      <c r="Q811" s="492"/>
    </row>
    <row r="812" ht="25.15" customHeight="true" x14ac:dyDescent="0.2">
      <c r="C812" s="492"/>
      <c r="D812" s="492"/>
      <c r="E812" s="492"/>
      <c r="F812" s="492"/>
      <c r="G812" s="492"/>
      <c r="H812" s="492"/>
      <c r="I812" s="492"/>
      <c r="J812" s="492"/>
      <c r="K812" s="492"/>
      <c r="L812" s="492"/>
      <c r="M812" s="492"/>
      <c r="N812" s="492"/>
      <c r="O812" s="492"/>
      <c r="P812" s="492"/>
      <c r="Q812" s="492"/>
    </row>
    <row r="813" ht="25.15" customHeight="true" x14ac:dyDescent="0.2">
      <c r="C813" s="492"/>
      <c r="D813" s="492"/>
      <c r="E813" s="492"/>
      <c r="F813" s="492"/>
      <c r="G813" s="492"/>
      <c r="H813" s="492"/>
      <c r="I813" s="492"/>
      <c r="J813" s="492"/>
      <c r="K813" s="492"/>
      <c r="L813" s="492"/>
      <c r="M813" s="492"/>
      <c r="N813" s="492"/>
      <c r="O813" s="492"/>
      <c r="P813" s="492"/>
      <c r="Q813" s="492"/>
    </row>
    <row r="814" ht="25.15" customHeight="true" x14ac:dyDescent="0.2">
      <c r="C814" s="492"/>
      <c r="D814" s="492"/>
      <c r="E814" s="492"/>
      <c r="F814" s="492"/>
      <c r="G814" s="492"/>
      <c r="H814" s="492"/>
      <c r="I814" s="492"/>
      <c r="J814" s="492"/>
      <c r="K814" s="492"/>
      <c r="L814" s="492"/>
      <c r="M814" s="492"/>
      <c r="N814" s="492"/>
      <c r="O814" s="492"/>
      <c r="P814" s="492"/>
      <c r="Q814" s="492"/>
    </row>
    <row r="815" ht="25.15" customHeight="true" x14ac:dyDescent="0.2">
      <c r="C815" s="492"/>
      <c r="D815" s="492"/>
      <c r="E815" s="492"/>
      <c r="F815" s="492"/>
      <c r="G815" s="492"/>
      <c r="H815" s="492"/>
      <c r="I815" s="492"/>
      <c r="J815" s="492"/>
      <c r="K815" s="492"/>
      <c r="L815" s="492"/>
      <c r="M815" s="492"/>
      <c r="N815" s="492"/>
      <c r="O815" s="492"/>
      <c r="P815" s="492"/>
      <c r="Q815" s="492"/>
    </row>
    <row r="816" ht="25.15" customHeight="true" x14ac:dyDescent="0.2">
      <c r="C816" s="492"/>
      <c r="D816" s="492"/>
      <c r="E816" s="492"/>
      <c r="F816" s="492"/>
      <c r="G816" s="492"/>
      <c r="H816" s="492"/>
      <c r="I816" s="492"/>
      <c r="J816" s="492"/>
      <c r="K816" s="492"/>
      <c r="L816" s="492"/>
      <c r="M816" s="492"/>
      <c r="N816" s="492"/>
      <c r="O816" s="492"/>
      <c r="P816" s="492"/>
      <c r="Q816" s="492"/>
    </row>
    <row r="817" ht="25.15" customHeight="true" x14ac:dyDescent="0.2">
      <c r="C817" s="492"/>
      <c r="D817" s="492"/>
      <c r="E817" s="492"/>
      <c r="F817" s="492"/>
      <c r="G817" s="492"/>
      <c r="H817" s="492"/>
      <c r="I817" s="492"/>
      <c r="J817" s="492"/>
      <c r="K817" s="492"/>
      <c r="L817" s="492"/>
      <c r="M817" s="492"/>
      <c r="N817" s="492"/>
      <c r="O817" s="492"/>
      <c r="P817" s="492"/>
      <c r="Q817" s="492"/>
    </row>
    <row r="818" ht="25.15" customHeight="true" x14ac:dyDescent="0.2">
      <c r="C818" s="492"/>
      <c r="D818" s="492"/>
      <c r="E818" s="492"/>
      <c r="F818" s="492"/>
      <c r="G818" s="492"/>
      <c r="H818" s="492"/>
      <c r="I818" s="492"/>
      <c r="J818" s="492"/>
      <c r="K818" s="492"/>
      <c r="L818" s="492"/>
      <c r="M818" s="492"/>
      <c r="N818" s="492"/>
      <c r="O818" s="492"/>
      <c r="P818" s="492"/>
      <c r="Q818" s="492"/>
    </row>
    <row r="819" ht="25.15" customHeight="true" x14ac:dyDescent="0.2">
      <c r="C819" s="492"/>
      <c r="D819" s="492"/>
      <c r="E819" s="492"/>
      <c r="F819" s="492"/>
      <c r="G819" s="492"/>
      <c r="H819" s="492"/>
      <c r="I819" s="492"/>
      <c r="J819" s="492"/>
      <c r="K819" s="492"/>
      <c r="L819" s="492"/>
      <c r="M819" s="492"/>
      <c r="N819" s="492"/>
      <c r="O819" s="492"/>
      <c r="P819" s="492"/>
      <c r="Q819" s="492"/>
    </row>
    <row r="820" ht="25.15" customHeight="true" x14ac:dyDescent="0.2">
      <c r="C820" s="492"/>
      <c r="D820" s="492"/>
      <c r="E820" s="492"/>
      <c r="F820" s="492"/>
      <c r="G820" s="492"/>
      <c r="H820" s="492"/>
      <c r="I820" s="492"/>
      <c r="J820" s="492"/>
      <c r="K820" s="492"/>
      <c r="L820" s="492"/>
      <c r="M820" s="492"/>
      <c r="N820" s="492"/>
      <c r="O820" s="492"/>
      <c r="P820" s="492"/>
      <c r="Q820" s="492"/>
    </row>
    <row r="821" ht="25.15" customHeight="true" x14ac:dyDescent="0.2">
      <c r="C821" s="492"/>
      <c r="D821" s="492"/>
      <c r="E821" s="492"/>
      <c r="F821" s="492"/>
      <c r="G821" s="492"/>
      <c r="H821" s="492"/>
      <c r="I821" s="492"/>
      <c r="J821" s="492"/>
      <c r="K821" s="492"/>
      <c r="L821" s="492"/>
      <c r="M821" s="492"/>
      <c r="N821" s="492"/>
      <c r="O821" s="492"/>
      <c r="P821" s="492"/>
      <c r="Q821" s="492"/>
    </row>
    <row r="822" ht="25.15" customHeight="true" x14ac:dyDescent="0.2">
      <c r="C822" s="492"/>
      <c r="D822" s="492"/>
      <c r="E822" s="492"/>
      <c r="F822" s="492"/>
      <c r="G822" s="492"/>
      <c r="H822" s="492"/>
      <c r="I822" s="492"/>
      <c r="J822" s="492"/>
      <c r="K822" s="492"/>
      <c r="L822" s="492"/>
      <c r="M822" s="492"/>
      <c r="N822" s="492"/>
      <c r="O822" s="492"/>
      <c r="P822" s="492"/>
      <c r="Q822" s="492"/>
    </row>
    <row r="823" ht="25.15" customHeight="true" x14ac:dyDescent="0.2">
      <c r="C823" s="492"/>
      <c r="D823" s="492"/>
      <c r="E823" s="492"/>
      <c r="F823" s="492"/>
      <c r="G823" s="492"/>
      <c r="H823" s="492"/>
      <c r="I823" s="492"/>
      <c r="J823" s="492"/>
      <c r="K823" s="492"/>
      <c r="L823" s="492"/>
      <c r="M823" s="492"/>
      <c r="N823" s="492"/>
      <c r="O823" s="492"/>
      <c r="P823" s="492"/>
      <c r="Q823" s="492"/>
    </row>
    <row r="824" ht="25.15" customHeight="true" x14ac:dyDescent="0.2">
      <c r="C824" s="492"/>
      <c r="D824" s="492"/>
      <c r="E824" s="492"/>
      <c r="F824" s="492"/>
      <c r="G824" s="492"/>
      <c r="H824" s="492"/>
      <c r="I824" s="492"/>
      <c r="J824" s="492"/>
      <c r="K824" s="492"/>
      <c r="L824" s="492"/>
      <c r="M824" s="492"/>
      <c r="N824" s="492"/>
      <c r="O824" s="492"/>
      <c r="P824" s="492"/>
      <c r="Q824" s="492"/>
    </row>
    <row r="825" ht="25.15" customHeight="true" x14ac:dyDescent="0.2">
      <c r="C825" s="492"/>
      <c r="D825" s="492"/>
      <c r="E825" s="492"/>
      <c r="F825" s="492"/>
      <c r="G825" s="492"/>
      <c r="H825" s="492"/>
      <c r="I825" s="492"/>
      <c r="J825" s="492"/>
      <c r="K825" s="492"/>
      <c r="L825" s="492"/>
      <c r="M825" s="492"/>
      <c r="N825" s="492"/>
      <c r="O825" s="492"/>
      <c r="P825" s="492"/>
      <c r="Q825" s="492"/>
    </row>
    <row r="826" ht="25.15" customHeight="true" x14ac:dyDescent="0.2">
      <c r="C826" s="492"/>
      <c r="D826" s="492"/>
      <c r="E826" s="492"/>
      <c r="F826" s="492"/>
      <c r="G826" s="492"/>
      <c r="H826" s="492"/>
      <c r="I826" s="492"/>
      <c r="J826" s="492"/>
      <c r="K826" s="492"/>
      <c r="L826" s="492"/>
      <c r="M826" s="492"/>
      <c r="N826" s="492"/>
      <c r="O826" s="492"/>
      <c r="P826" s="492"/>
      <c r="Q826" s="492"/>
    </row>
    <row r="827" ht="25.15" customHeight="true" x14ac:dyDescent="0.2">
      <c r="C827" s="492"/>
      <c r="D827" s="492"/>
      <c r="E827" s="492"/>
      <c r="F827" s="492"/>
      <c r="G827" s="492"/>
      <c r="H827" s="492"/>
      <c r="I827" s="492"/>
      <c r="J827" s="492"/>
      <c r="K827" s="492"/>
      <c r="L827" s="492"/>
      <c r="M827" s="492"/>
      <c r="N827" s="492"/>
      <c r="O827" s="492"/>
      <c r="P827" s="492"/>
      <c r="Q827" s="492"/>
    </row>
    <row r="828" ht="25.15" customHeight="true" x14ac:dyDescent="0.2">
      <c r="C828" s="492"/>
      <c r="D828" s="492"/>
      <c r="E828" s="492"/>
      <c r="F828" s="492"/>
      <c r="G828" s="492"/>
      <c r="H828" s="492"/>
      <c r="I828" s="492"/>
      <c r="J828" s="492"/>
      <c r="K828" s="492"/>
      <c r="L828" s="492"/>
      <c r="M828" s="492"/>
      <c r="N828" s="492"/>
      <c r="O828" s="492"/>
      <c r="P828" s="492"/>
      <c r="Q828" s="492"/>
    </row>
    <row r="829" ht="25.15" customHeight="true" x14ac:dyDescent="0.2">
      <c r="C829" s="492"/>
      <c r="D829" s="492"/>
      <c r="E829" s="492"/>
      <c r="F829" s="492"/>
      <c r="G829" s="492"/>
      <c r="H829" s="492"/>
      <c r="I829" s="492"/>
      <c r="J829" s="492"/>
      <c r="K829" s="492"/>
      <c r="L829" s="492"/>
      <c r="M829" s="492"/>
      <c r="N829" s="492"/>
      <c r="O829" s="492"/>
      <c r="P829" s="492"/>
      <c r="Q829" s="492"/>
    </row>
    <row r="830" ht="25.15" customHeight="true" x14ac:dyDescent="0.2">
      <c r="C830" s="492"/>
      <c r="D830" s="492"/>
      <c r="E830" s="492"/>
      <c r="F830" s="492"/>
      <c r="G830" s="492"/>
      <c r="H830" s="492"/>
      <c r="I830" s="492"/>
      <c r="J830" s="492"/>
      <c r="K830" s="492"/>
      <c r="L830" s="492"/>
      <c r="M830" s="492"/>
      <c r="N830" s="492"/>
      <c r="O830" s="492"/>
      <c r="P830" s="492"/>
      <c r="Q830" s="492"/>
    </row>
    <row r="831" ht="25.15" customHeight="true" x14ac:dyDescent="0.2">
      <c r="C831" s="492"/>
      <c r="D831" s="492"/>
      <c r="E831" s="492"/>
      <c r="F831" s="492"/>
      <c r="G831" s="492"/>
      <c r="H831" s="492"/>
      <c r="I831" s="492"/>
      <c r="J831" s="492"/>
      <c r="K831" s="492"/>
      <c r="L831" s="492"/>
      <c r="M831" s="492"/>
      <c r="N831" s="492"/>
      <c r="O831" s="492"/>
      <c r="P831" s="492"/>
      <c r="Q831" s="492"/>
    </row>
    <row r="832" ht="25.15" customHeight="true" x14ac:dyDescent="0.2">
      <c r="C832" s="492"/>
      <c r="D832" s="492"/>
      <c r="E832" s="492"/>
      <c r="F832" s="492"/>
      <c r="G832" s="492"/>
      <c r="H832" s="492"/>
      <c r="I832" s="492"/>
      <c r="J832" s="492"/>
      <c r="K832" s="492"/>
      <c r="L832" s="492"/>
      <c r="M832" s="492"/>
      <c r="N832" s="492"/>
      <c r="O832" s="492"/>
      <c r="P832" s="492"/>
      <c r="Q832" s="492"/>
    </row>
    <row r="833" ht="25.15" customHeight="true" x14ac:dyDescent="0.2">
      <c r="C833" s="492"/>
      <c r="D833" s="492"/>
      <c r="E833" s="492"/>
      <c r="F833" s="492"/>
      <c r="G833" s="492"/>
      <c r="H833" s="492"/>
      <c r="I833" s="492"/>
      <c r="J833" s="492"/>
      <c r="K833" s="492"/>
      <c r="L833" s="492"/>
      <c r="M833" s="492"/>
      <c r="N833" s="492"/>
      <c r="O833" s="492"/>
      <c r="P833" s="492"/>
      <c r="Q833" s="492"/>
    </row>
    <row r="834" ht="25.15" customHeight="true" x14ac:dyDescent="0.2">
      <c r="C834" s="492"/>
      <c r="D834" s="492"/>
      <c r="E834" s="492"/>
      <c r="F834" s="492"/>
      <c r="G834" s="492"/>
      <c r="H834" s="492"/>
      <c r="I834" s="492"/>
      <c r="J834" s="492"/>
      <c r="K834" s="492"/>
      <c r="L834" s="492"/>
      <c r="M834" s="492"/>
      <c r="N834" s="492"/>
      <c r="O834" s="492"/>
      <c r="P834" s="492"/>
      <c r="Q834" s="492"/>
    </row>
    <row r="835" ht="25.15" customHeight="true" x14ac:dyDescent="0.2">
      <c r="C835" s="492"/>
      <c r="D835" s="492"/>
      <c r="E835" s="492"/>
      <c r="F835" s="492"/>
      <c r="G835" s="492"/>
      <c r="H835" s="492"/>
      <c r="I835" s="492"/>
      <c r="J835" s="492"/>
      <c r="K835" s="492"/>
      <c r="L835" s="492"/>
      <c r="M835" s="492"/>
      <c r="N835" s="492"/>
      <c r="O835" s="492"/>
      <c r="P835" s="492"/>
      <c r="Q835" s="492"/>
    </row>
    <row r="836" ht="25.15" customHeight="true" x14ac:dyDescent="0.2">
      <c r="C836" s="492"/>
      <c r="D836" s="492"/>
      <c r="E836" s="492"/>
      <c r="F836" s="492"/>
      <c r="G836" s="492"/>
      <c r="H836" s="492"/>
      <c r="I836" s="492"/>
      <c r="J836" s="492"/>
      <c r="K836" s="492"/>
      <c r="L836" s="492"/>
      <c r="M836" s="492"/>
      <c r="N836" s="492"/>
      <c r="O836" s="492"/>
      <c r="P836" s="492"/>
      <c r="Q836" s="492"/>
    </row>
    <row r="837" ht="25.15" customHeight="true" x14ac:dyDescent="0.2">
      <c r="C837" s="492"/>
      <c r="D837" s="492"/>
      <c r="E837" s="492"/>
      <c r="F837" s="492"/>
      <c r="G837" s="492"/>
      <c r="H837" s="492"/>
      <c r="I837" s="492"/>
      <c r="J837" s="492"/>
      <c r="K837" s="492"/>
      <c r="L837" s="492"/>
      <c r="M837" s="492"/>
      <c r="N837" s="492"/>
      <c r="O837" s="492"/>
      <c r="P837" s="492"/>
      <c r="Q837" s="492"/>
    </row>
    <row r="838" ht="25.15" customHeight="true" x14ac:dyDescent="0.2">
      <c r="C838" s="492"/>
      <c r="D838" s="492"/>
      <c r="E838" s="492"/>
      <c r="F838" s="492"/>
      <c r="G838" s="492"/>
      <c r="H838" s="492"/>
      <c r="I838" s="492"/>
      <c r="J838" s="492"/>
      <c r="K838" s="492"/>
      <c r="L838" s="492"/>
      <c r="M838" s="492"/>
      <c r="N838" s="492"/>
      <c r="O838" s="492"/>
      <c r="P838" s="492"/>
      <c r="Q838" s="492"/>
    </row>
    <row r="839" ht="25.15" customHeight="true" x14ac:dyDescent="0.2">
      <c r="C839" s="492"/>
      <c r="D839" s="492"/>
      <c r="E839" s="492"/>
      <c r="F839" s="492"/>
      <c r="G839" s="492"/>
      <c r="H839" s="492"/>
      <c r="I839" s="492"/>
      <c r="J839" s="492"/>
      <c r="K839" s="492"/>
      <c r="L839" s="492"/>
      <c r="M839" s="492"/>
      <c r="N839" s="492"/>
      <c r="O839" s="492"/>
      <c r="P839" s="492"/>
      <c r="Q839" s="492"/>
    </row>
    <row r="840" ht="25.15" customHeight="true" x14ac:dyDescent="0.2">
      <c r="C840" s="492"/>
      <c r="D840" s="492"/>
      <c r="E840" s="492"/>
      <c r="F840" s="492"/>
      <c r="G840" s="492"/>
      <c r="H840" s="492"/>
      <c r="I840" s="492"/>
      <c r="J840" s="492"/>
      <c r="K840" s="492"/>
      <c r="L840" s="492"/>
      <c r="M840" s="492"/>
      <c r="N840" s="492"/>
      <c r="O840" s="492"/>
      <c r="P840" s="492"/>
      <c r="Q840" s="492"/>
    </row>
    <row r="841" ht="25.15" customHeight="true" x14ac:dyDescent="0.2">
      <c r="C841" s="492"/>
      <c r="D841" s="492"/>
      <c r="E841" s="492"/>
      <c r="F841" s="492"/>
      <c r="G841" s="492"/>
      <c r="H841" s="492"/>
      <c r="I841" s="492"/>
      <c r="J841" s="492"/>
      <c r="K841" s="492"/>
      <c r="L841" s="492"/>
      <c r="M841" s="492"/>
      <c r="N841" s="492"/>
      <c r="O841" s="492"/>
      <c r="P841" s="492"/>
      <c r="Q841" s="492"/>
    </row>
    <row r="842" ht="25.15" customHeight="true" x14ac:dyDescent="0.2">
      <c r="C842" s="492"/>
      <c r="D842" s="492"/>
      <c r="E842" s="492"/>
      <c r="F842" s="492"/>
      <c r="G842" s="492"/>
      <c r="H842" s="492"/>
      <c r="I842" s="492"/>
      <c r="J842" s="492"/>
      <c r="K842" s="492"/>
      <c r="L842" s="492"/>
      <c r="M842" s="492"/>
      <c r="N842" s="492"/>
      <c r="O842" s="492"/>
      <c r="P842" s="492"/>
      <c r="Q842" s="492"/>
    </row>
    <row r="843" ht="25.15" customHeight="true" x14ac:dyDescent="0.2">
      <c r="C843" s="492"/>
      <c r="D843" s="492"/>
      <c r="E843" s="492"/>
      <c r="F843" s="492"/>
      <c r="G843" s="492"/>
      <c r="H843" s="492"/>
      <c r="I843" s="492"/>
      <c r="J843" s="492"/>
      <c r="K843" s="492"/>
      <c r="L843" s="492"/>
      <c r="M843" s="492"/>
      <c r="N843" s="492"/>
      <c r="O843" s="492"/>
      <c r="P843" s="492"/>
      <c r="Q843" s="492"/>
    </row>
    <row r="844" ht="25.15" customHeight="true" x14ac:dyDescent="0.2">
      <c r="C844" s="492"/>
      <c r="D844" s="492"/>
      <c r="E844" s="492"/>
      <c r="F844" s="492"/>
      <c r="G844" s="492"/>
      <c r="H844" s="492"/>
      <c r="I844" s="492"/>
      <c r="J844" s="492"/>
      <c r="K844" s="492"/>
      <c r="L844" s="492"/>
      <c r="M844" s="492"/>
      <c r="N844" s="492"/>
      <c r="O844" s="492"/>
      <c r="P844" s="492"/>
      <c r="Q844" s="492"/>
    </row>
    <row r="845" ht="25.15" customHeight="true" x14ac:dyDescent="0.2">
      <c r="C845" s="492"/>
      <c r="D845" s="492"/>
      <c r="E845" s="492"/>
      <c r="F845" s="492"/>
      <c r="G845" s="492"/>
      <c r="H845" s="492"/>
      <c r="I845" s="492"/>
      <c r="J845" s="492"/>
      <c r="K845" s="492"/>
      <c r="L845" s="492"/>
      <c r="M845" s="492"/>
      <c r="N845" s="492"/>
      <c r="O845" s="492"/>
      <c r="P845" s="492"/>
      <c r="Q845" s="492"/>
    </row>
    <row r="846" ht="25.15" customHeight="true" x14ac:dyDescent="0.2">
      <c r="C846" s="492"/>
      <c r="D846" s="492"/>
      <c r="E846" s="492"/>
      <c r="F846" s="492"/>
      <c r="G846" s="492"/>
      <c r="H846" s="492"/>
      <c r="I846" s="492"/>
      <c r="J846" s="492"/>
      <c r="K846" s="492"/>
      <c r="L846" s="492"/>
      <c r="M846" s="492"/>
      <c r="N846" s="492"/>
      <c r="O846" s="492"/>
      <c r="P846" s="492"/>
      <c r="Q846" s="492"/>
    </row>
    <row r="847" ht="25.15" customHeight="true" x14ac:dyDescent="0.2">
      <c r="C847" s="492"/>
      <c r="D847" s="492"/>
      <c r="E847" s="492"/>
      <c r="F847" s="492"/>
      <c r="G847" s="492"/>
      <c r="H847" s="492"/>
      <c r="I847" s="492"/>
      <c r="J847" s="492"/>
      <c r="K847" s="492"/>
      <c r="L847" s="492"/>
      <c r="M847" s="492"/>
      <c r="N847" s="492"/>
      <c r="O847" s="492"/>
      <c r="P847" s="492"/>
      <c r="Q847" s="492"/>
    </row>
    <row r="848" ht="25.15" customHeight="true" x14ac:dyDescent="0.2">
      <c r="C848" s="492"/>
      <c r="D848" s="492"/>
      <c r="E848" s="492"/>
      <c r="F848" s="492"/>
      <c r="G848" s="492"/>
      <c r="H848" s="492"/>
      <c r="I848" s="492"/>
      <c r="J848" s="492"/>
      <c r="K848" s="492"/>
      <c r="L848" s="492"/>
      <c r="M848" s="492"/>
      <c r="N848" s="492"/>
      <c r="O848" s="492"/>
      <c r="P848" s="492"/>
      <c r="Q848" s="492"/>
    </row>
    <row r="849" ht="25.15" customHeight="true" x14ac:dyDescent="0.2">
      <c r="C849" s="492"/>
      <c r="D849" s="492"/>
      <c r="E849" s="492"/>
      <c r="F849" s="492"/>
      <c r="G849" s="492"/>
      <c r="H849" s="492"/>
      <c r="I849" s="492"/>
      <c r="J849" s="492"/>
      <c r="K849" s="492"/>
      <c r="L849" s="492"/>
      <c r="M849" s="492"/>
      <c r="N849" s="492"/>
      <c r="O849" s="492"/>
      <c r="P849" s="492"/>
      <c r="Q849" s="492"/>
    </row>
    <row r="850" ht="25.15" customHeight="true" x14ac:dyDescent="0.2">
      <c r="C850" s="492"/>
      <c r="D850" s="492"/>
      <c r="E850" s="492"/>
      <c r="F850" s="492"/>
      <c r="G850" s="492"/>
      <c r="H850" s="492"/>
      <c r="I850" s="492"/>
      <c r="J850" s="492"/>
      <c r="K850" s="492"/>
      <c r="L850" s="492"/>
      <c r="M850" s="492"/>
      <c r="N850" s="492"/>
      <c r="O850" s="492"/>
      <c r="P850" s="492"/>
      <c r="Q850" s="492"/>
    </row>
    <row r="851" ht="25.15" customHeight="true" x14ac:dyDescent="0.2">
      <c r="C851" s="492"/>
      <c r="D851" s="492"/>
      <c r="E851" s="492"/>
      <c r="F851" s="492"/>
      <c r="G851" s="492"/>
      <c r="H851" s="492"/>
      <c r="I851" s="492"/>
      <c r="J851" s="492"/>
      <c r="K851" s="492"/>
      <c r="L851" s="492"/>
      <c r="M851" s="492"/>
      <c r="N851" s="492"/>
      <c r="O851" s="492"/>
      <c r="P851" s="492"/>
      <c r="Q851" s="492"/>
    </row>
    <row r="852" ht="25.15" customHeight="true" x14ac:dyDescent="0.2">
      <c r="C852" s="492"/>
      <c r="D852" s="492"/>
      <c r="E852" s="492"/>
      <c r="F852" s="492"/>
      <c r="G852" s="492"/>
      <c r="H852" s="492"/>
      <c r="I852" s="492"/>
      <c r="J852" s="492"/>
      <c r="K852" s="492"/>
      <c r="L852" s="492"/>
      <c r="M852" s="492"/>
      <c r="N852" s="492"/>
      <c r="O852" s="492"/>
      <c r="P852" s="492"/>
      <c r="Q852" s="492"/>
    </row>
    <row r="853" ht="25.15" customHeight="true" x14ac:dyDescent="0.2">
      <c r="C853" s="492"/>
      <c r="D853" s="492"/>
      <c r="E853" s="492"/>
      <c r="F853" s="492"/>
      <c r="G853" s="492"/>
      <c r="H853" s="492"/>
      <c r="I853" s="492"/>
      <c r="J853" s="492"/>
      <c r="K853" s="492"/>
      <c r="L853" s="492"/>
      <c r="M853" s="492"/>
      <c r="N853" s="492"/>
      <c r="O853" s="492"/>
      <c r="P853" s="492"/>
      <c r="Q853" s="492"/>
    </row>
    <row r="854" ht="25.15" customHeight="true" x14ac:dyDescent="0.2">
      <c r="C854" s="492"/>
      <c r="D854" s="492"/>
      <c r="E854" s="492"/>
      <c r="F854" s="492"/>
      <c r="G854" s="492"/>
      <c r="H854" s="492"/>
      <c r="I854" s="492"/>
      <c r="J854" s="492"/>
      <c r="K854" s="492"/>
      <c r="L854" s="492"/>
      <c r="M854" s="492"/>
      <c r="N854" s="492"/>
      <c r="O854" s="492"/>
      <c r="P854" s="492"/>
      <c r="Q854" s="492"/>
    </row>
    <row r="855" ht="25.15" customHeight="true" x14ac:dyDescent="0.2">
      <c r="C855" s="492"/>
      <c r="D855" s="492"/>
      <c r="E855" s="492"/>
      <c r="F855" s="492"/>
      <c r="G855" s="492"/>
      <c r="H855" s="492"/>
      <c r="I855" s="492"/>
      <c r="J855" s="492"/>
      <c r="K855" s="492"/>
      <c r="L855" s="492"/>
      <c r="M855" s="492"/>
      <c r="N855" s="492"/>
      <c r="O855" s="492"/>
      <c r="P855" s="492"/>
      <c r="Q855" s="492"/>
    </row>
    <row r="856" ht="25.15" customHeight="true" x14ac:dyDescent="0.2">
      <c r="C856" s="492"/>
      <c r="D856" s="492"/>
      <c r="E856" s="492"/>
      <c r="F856" s="492"/>
      <c r="G856" s="492"/>
      <c r="H856" s="492"/>
      <c r="I856" s="492"/>
      <c r="J856" s="492"/>
      <c r="K856" s="492"/>
      <c r="L856" s="492"/>
      <c r="M856" s="492"/>
      <c r="N856" s="492"/>
      <c r="O856" s="492"/>
      <c r="P856" s="492"/>
      <c r="Q856" s="492"/>
    </row>
    <row r="857" ht="25.15" customHeight="true" x14ac:dyDescent="0.2">
      <c r="C857" s="492"/>
      <c r="D857" s="492"/>
      <c r="E857" s="492"/>
      <c r="F857" s="492"/>
      <c r="G857" s="492"/>
      <c r="H857" s="492"/>
      <c r="I857" s="492"/>
      <c r="J857" s="492"/>
      <c r="K857" s="492"/>
      <c r="L857" s="492"/>
      <c r="M857" s="492"/>
      <c r="N857" s="492"/>
      <c r="O857" s="492"/>
      <c r="P857" s="492"/>
      <c r="Q857" s="492"/>
    </row>
    <row r="858" ht="25.15" customHeight="true" x14ac:dyDescent="0.2">
      <c r="C858" s="492"/>
      <c r="D858" s="492"/>
      <c r="E858" s="492"/>
      <c r="F858" s="492"/>
      <c r="G858" s="492"/>
      <c r="H858" s="492"/>
      <c r="I858" s="492"/>
      <c r="J858" s="492"/>
      <c r="K858" s="492"/>
      <c r="L858" s="492"/>
      <c r="M858" s="492"/>
      <c r="N858" s="492"/>
      <c r="O858" s="492"/>
      <c r="P858" s="492"/>
      <c r="Q858" s="492"/>
    </row>
    <row r="859" ht="25.15" customHeight="true" x14ac:dyDescent="0.2">
      <c r="C859" s="492"/>
      <c r="D859" s="492"/>
      <c r="E859" s="492"/>
      <c r="F859" s="492"/>
      <c r="G859" s="492"/>
      <c r="H859" s="492"/>
      <c r="I859" s="492"/>
      <c r="J859" s="492"/>
      <c r="K859" s="492"/>
      <c r="L859" s="492"/>
      <c r="M859" s="492"/>
      <c r="N859" s="492"/>
      <c r="O859" s="492"/>
      <c r="P859" s="492"/>
      <c r="Q859" s="492"/>
    </row>
    <row r="860" ht="25.15" customHeight="true" x14ac:dyDescent="0.2">
      <c r="C860" s="492"/>
      <c r="D860" s="492"/>
      <c r="E860" s="492"/>
      <c r="F860" s="492"/>
      <c r="G860" s="492"/>
      <c r="H860" s="492"/>
      <c r="I860" s="492"/>
      <c r="J860" s="492"/>
      <c r="K860" s="492"/>
      <c r="L860" s="492"/>
      <c r="M860" s="492"/>
      <c r="N860" s="492"/>
      <c r="O860" s="492"/>
      <c r="P860" s="492"/>
      <c r="Q860" s="492"/>
    </row>
    <row r="861" ht="25.15" customHeight="true" x14ac:dyDescent="0.2">
      <c r="C861" s="492"/>
      <c r="D861" s="492"/>
      <c r="E861" s="492"/>
      <c r="F861" s="492"/>
      <c r="G861" s="492"/>
      <c r="H861" s="492"/>
      <c r="I861" s="492"/>
      <c r="J861" s="492"/>
      <c r="K861" s="492"/>
      <c r="L861" s="492"/>
      <c r="M861" s="492"/>
      <c r="N861" s="492"/>
      <c r="O861" s="492"/>
      <c r="P861" s="492"/>
      <c r="Q861" s="492"/>
    </row>
    <row r="862" ht="25.15" customHeight="true" x14ac:dyDescent="0.2">
      <c r="C862" s="492"/>
      <c r="D862" s="492"/>
      <c r="E862" s="492"/>
      <c r="F862" s="492"/>
      <c r="G862" s="492"/>
      <c r="H862" s="492"/>
      <c r="I862" s="492"/>
      <c r="J862" s="492"/>
      <c r="K862" s="492"/>
      <c r="L862" s="492"/>
      <c r="M862" s="492"/>
      <c r="N862" s="492"/>
      <c r="O862" s="492"/>
      <c r="P862" s="492"/>
      <c r="Q862" s="492"/>
    </row>
    <row r="863" ht="25.15" customHeight="true" x14ac:dyDescent="0.2">
      <c r="C863" s="492"/>
      <c r="D863" s="492"/>
      <c r="E863" s="492"/>
      <c r="F863" s="492"/>
      <c r="G863" s="492"/>
      <c r="H863" s="492"/>
      <c r="I863" s="492"/>
      <c r="J863" s="492"/>
      <c r="K863" s="492"/>
      <c r="L863" s="492"/>
      <c r="M863" s="492"/>
      <c r="N863" s="492"/>
      <c r="O863" s="492"/>
      <c r="P863" s="492"/>
      <c r="Q863" s="492"/>
    </row>
    <row r="864" ht="25.15" customHeight="true" x14ac:dyDescent="0.2">
      <c r="C864" s="492"/>
      <c r="D864" s="492"/>
      <c r="E864" s="492"/>
      <c r="F864" s="492"/>
      <c r="G864" s="492"/>
      <c r="H864" s="492"/>
      <c r="I864" s="492"/>
      <c r="J864" s="492"/>
      <c r="K864" s="492"/>
      <c r="L864" s="492"/>
      <c r="M864" s="492"/>
      <c r="N864" s="492"/>
      <c r="O864" s="492"/>
      <c r="P864" s="492"/>
      <c r="Q864" s="492"/>
    </row>
    <row r="865" ht="25.15" customHeight="true" x14ac:dyDescent="0.2">
      <c r="C865" s="492"/>
      <c r="D865" s="492"/>
      <c r="E865" s="492"/>
      <c r="F865" s="492"/>
      <c r="G865" s="492"/>
      <c r="H865" s="492"/>
      <c r="I865" s="492"/>
      <c r="J865" s="492"/>
      <c r="K865" s="492"/>
      <c r="L865" s="492"/>
      <c r="M865" s="492"/>
      <c r="N865" s="492"/>
      <c r="O865" s="492"/>
      <c r="P865" s="492"/>
      <c r="Q865" s="492"/>
    </row>
    <row r="866" ht="25.15" customHeight="true" x14ac:dyDescent="0.2">
      <c r="C866" s="492"/>
      <c r="D866" s="492"/>
      <c r="E866" s="492"/>
      <c r="F866" s="492"/>
      <c r="G866" s="492"/>
      <c r="H866" s="492"/>
      <c r="I866" s="492"/>
      <c r="J866" s="492"/>
      <c r="K866" s="492"/>
      <c r="L866" s="492"/>
      <c r="M866" s="492"/>
      <c r="N866" s="492"/>
      <c r="O866" s="492"/>
      <c r="P866" s="492"/>
      <c r="Q866" s="492"/>
    </row>
    <row r="867" ht="25.15" customHeight="true" x14ac:dyDescent="0.2">
      <c r="C867" s="492"/>
      <c r="D867" s="492"/>
      <c r="E867" s="492"/>
      <c r="F867" s="492"/>
      <c r="G867" s="492"/>
      <c r="H867" s="492"/>
      <c r="I867" s="492"/>
      <c r="J867" s="492"/>
      <c r="K867" s="492"/>
      <c r="L867" s="492"/>
      <c r="M867" s="492"/>
      <c r="N867" s="492"/>
      <c r="O867" s="492"/>
      <c r="P867" s="492"/>
      <c r="Q867" s="492"/>
    </row>
    <row r="868" ht="25.15" customHeight="true" x14ac:dyDescent="0.2">
      <c r="C868" s="492"/>
      <c r="D868" s="492"/>
      <c r="E868" s="492"/>
      <c r="F868" s="492"/>
      <c r="G868" s="492"/>
      <c r="H868" s="492"/>
      <c r="I868" s="492"/>
      <c r="J868" s="492"/>
      <c r="K868" s="492"/>
      <c r="L868" s="492"/>
      <c r="M868" s="492"/>
      <c r="N868" s="492"/>
      <c r="O868" s="492"/>
      <c r="P868" s="492"/>
      <c r="Q868" s="492"/>
    </row>
    <row r="869" ht="25.15" customHeight="true" x14ac:dyDescent="0.2">
      <c r="C869" s="492"/>
      <c r="D869" s="492"/>
      <c r="E869" s="492"/>
      <c r="F869" s="492"/>
      <c r="G869" s="492"/>
      <c r="H869" s="492"/>
      <c r="I869" s="492"/>
      <c r="J869" s="492"/>
      <c r="K869" s="492"/>
      <c r="L869" s="492"/>
      <c r="M869" s="492"/>
      <c r="N869" s="492"/>
      <c r="O869" s="492"/>
      <c r="P869" s="492"/>
      <c r="Q869" s="492"/>
    </row>
    <row r="870" ht="25.15" customHeight="true" x14ac:dyDescent="0.2">
      <c r="C870" s="492"/>
      <c r="D870" s="492"/>
      <c r="E870" s="492"/>
      <c r="F870" s="492"/>
      <c r="G870" s="492"/>
      <c r="H870" s="492"/>
      <c r="I870" s="492"/>
      <c r="J870" s="492"/>
      <c r="K870" s="492"/>
      <c r="L870" s="492"/>
      <c r="M870" s="492"/>
      <c r="N870" s="492"/>
      <c r="O870" s="492"/>
      <c r="P870" s="492"/>
      <c r="Q870" s="492"/>
    </row>
    <row r="871" ht="25.15" customHeight="true" x14ac:dyDescent="0.2">
      <c r="C871" s="492"/>
      <c r="D871" s="492"/>
      <c r="E871" s="492"/>
      <c r="F871" s="492"/>
      <c r="G871" s="492"/>
      <c r="H871" s="492"/>
      <c r="I871" s="492"/>
      <c r="J871" s="492"/>
      <c r="K871" s="492"/>
      <c r="L871" s="492"/>
      <c r="M871" s="492"/>
      <c r="N871" s="492"/>
      <c r="O871" s="492"/>
      <c r="P871" s="492"/>
      <c r="Q871" s="492"/>
    </row>
    <row r="872" ht="25.15" customHeight="true" x14ac:dyDescent="0.2">
      <c r="C872" s="492"/>
      <c r="D872" s="492"/>
      <c r="E872" s="492"/>
      <c r="F872" s="492"/>
      <c r="G872" s="492"/>
      <c r="H872" s="492"/>
      <c r="I872" s="492"/>
      <c r="J872" s="492"/>
      <c r="K872" s="492"/>
      <c r="L872" s="492"/>
      <c r="M872" s="492"/>
      <c r="N872" s="492"/>
      <c r="O872" s="492"/>
      <c r="P872" s="492"/>
      <c r="Q872" s="492"/>
    </row>
    <row r="873" ht="25.15" customHeight="true" x14ac:dyDescent="0.2">
      <c r="C873" s="492"/>
      <c r="D873" s="492"/>
      <c r="E873" s="492"/>
      <c r="F873" s="492"/>
      <c r="G873" s="492"/>
      <c r="H873" s="492"/>
      <c r="I873" s="492"/>
      <c r="J873" s="492"/>
      <c r="K873" s="492"/>
      <c r="L873" s="492"/>
      <c r="M873" s="492"/>
      <c r="N873" s="492"/>
      <c r="O873" s="492"/>
      <c r="P873" s="492"/>
      <c r="Q873" s="492"/>
    </row>
    <row r="874" ht="25.15" customHeight="true" x14ac:dyDescent="0.2">
      <c r="C874" s="492"/>
      <c r="D874" s="492"/>
      <c r="E874" s="492"/>
      <c r="F874" s="492"/>
      <c r="G874" s="492"/>
      <c r="H874" s="492"/>
      <c r="I874" s="492"/>
      <c r="J874" s="492"/>
      <c r="K874" s="492"/>
      <c r="L874" s="492"/>
      <c r="M874" s="492"/>
      <c r="N874" s="492"/>
      <c r="O874" s="492"/>
      <c r="P874" s="492"/>
      <c r="Q874" s="492"/>
    </row>
    <row r="875" ht="25.15" customHeight="true" x14ac:dyDescent="0.2">
      <c r="C875" s="492"/>
      <c r="D875" s="492"/>
      <c r="E875" s="492"/>
      <c r="F875" s="492"/>
      <c r="G875" s="492"/>
      <c r="H875" s="492"/>
      <c r="I875" s="492"/>
      <c r="J875" s="492"/>
      <c r="K875" s="492"/>
      <c r="L875" s="492"/>
      <c r="M875" s="492"/>
      <c r="N875" s="492"/>
      <c r="O875" s="492"/>
      <c r="P875" s="492"/>
      <c r="Q875" s="492"/>
    </row>
    <row r="876" ht="25.15" customHeight="true" x14ac:dyDescent="0.2">
      <c r="C876" s="492"/>
      <c r="D876" s="492"/>
      <c r="E876" s="492"/>
      <c r="F876" s="492"/>
      <c r="G876" s="492"/>
      <c r="H876" s="492"/>
      <c r="I876" s="492"/>
      <c r="J876" s="492"/>
      <c r="K876" s="492"/>
      <c r="L876" s="492"/>
      <c r="M876" s="492"/>
      <c r="N876" s="492"/>
      <c r="O876" s="492"/>
      <c r="P876" s="492"/>
      <c r="Q876" s="492"/>
    </row>
    <row r="877" ht="25.15" customHeight="true" x14ac:dyDescent="0.2">
      <c r="C877" s="492"/>
      <c r="D877" s="492"/>
      <c r="E877" s="492"/>
      <c r="F877" s="492"/>
      <c r="G877" s="492"/>
      <c r="H877" s="492"/>
      <c r="I877" s="492"/>
      <c r="J877" s="492"/>
      <c r="K877" s="492"/>
      <c r="L877" s="492"/>
      <c r="M877" s="492"/>
      <c r="N877" s="492"/>
      <c r="O877" s="492"/>
      <c r="P877" s="492"/>
      <c r="Q877" s="492"/>
    </row>
    <row r="878" ht="25.15" customHeight="true" x14ac:dyDescent="0.2">
      <c r="C878" s="492"/>
      <c r="D878" s="492"/>
      <c r="E878" s="492"/>
      <c r="F878" s="492"/>
      <c r="G878" s="492"/>
      <c r="H878" s="492"/>
      <c r="I878" s="492"/>
      <c r="J878" s="492"/>
      <c r="K878" s="492"/>
      <c r="L878" s="492"/>
      <c r="M878" s="492"/>
      <c r="N878" s="492"/>
      <c r="O878" s="492"/>
      <c r="P878" s="492"/>
      <c r="Q878" s="492"/>
    </row>
    <row r="879" ht="25.15" customHeight="true" x14ac:dyDescent="0.2">
      <c r="C879" s="492"/>
      <c r="D879" s="492"/>
      <c r="E879" s="492"/>
      <c r="F879" s="492"/>
      <c r="G879" s="492"/>
      <c r="H879" s="492"/>
      <c r="I879" s="492"/>
      <c r="J879" s="492"/>
      <c r="K879" s="492"/>
      <c r="L879" s="492"/>
      <c r="M879" s="492"/>
      <c r="N879" s="492"/>
      <c r="O879" s="492"/>
      <c r="P879" s="492"/>
      <c r="Q879" s="492"/>
    </row>
    <row r="880" ht="25.15" customHeight="true" x14ac:dyDescent="0.2">
      <c r="C880" s="492"/>
      <c r="D880" s="492"/>
      <c r="E880" s="492"/>
      <c r="F880" s="492"/>
      <c r="G880" s="492"/>
      <c r="H880" s="492"/>
      <c r="I880" s="492"/>
      <c r="J880" s="492"/>
      <c r="K880" s="492"/>
      <c r="L880" s="492"/>
      <c r="M880" s="492"/>
      <c r="N880" s="492"/>
      <c r="O880" s="492"/>
      <c r="P880" s="492"/>
      <c r="Q880" s="492"/>
    </row>
    <row r="881" ht="25.15" customHeight="true" x14ac:dyDescent="0.2">
      <c r="C881" s="492"/>
      <c r="D881" s="492"/>
      <c r="E881" s="492"/>
      <c r="F881" s="492"/>
      <c r="G881" s="492"/>
      <c r="H881" s="492"/>
      <c r="I881" s="492"/>
      <c r="J881" s="492"/>
      <c r="K881" s="492"/>
      <c r="L881" s="492"/>
      <c r="M881" s="492"/>
      <c r="N881" s="492"/>
      <c r="O881" s="492"/>
      <c r="P881" s="492"/>
      <c r="Q881" s="492"/>
    </row>
    <row r="882" ht="25.15" customHeight="true" x14ac:dyDescent="0.2">
      <c r="C882" s="492"/>
      <c r="D882" s="492"/>
      <c r="E882" s="492"/>
      <c r="F882" s="492"/>
      <c r="G882" s="492"/>
      <c r="H882" s="492"/>
      <c r="I882" s="492"/>
      <c r="J882" s="492"/>
      <c r="K882" s="492"/>
      <c r="L882" s="492"/>
      <c r="M882" s="492"/>
      <c r="N882" s="492"/>
      <c r="O882" s="492"/>
      <c r="P882" s="492"/>
      <c r="Q882" s="492"/>
    </row>
    <row r="883" ht="25.15" customHeight="true" x14ac:dyDescent="0.2">
      <c r="C883" s="492"/>
      <c r="D883" s="492"/>
      <c r="E883" s="492"/>
      <c r="F883" s="492"/>
      <c r="G883" s="492"/>
      <c r="H883" s="492"/>
      <c r="I883" s="492"/>
      <c r="J883" s="492"/>
      <c r="K883" s="492"/>
      <c r="L883" s="492"/>
      <c r="M883" s="492"/>
      <c r="N883" s="492"/>
      <c r="O883" s="492"/>
      <c r="P883" s="492"/>
      <c r="Q883" s="492"/>
    </row>
    <row r="884" ht="25.15" customHeight="true" x14ac:dyDescent="0.2">
      <c r="C884" s="492"/>
      <c r="D884" s="492"/>
      <c r="E884" s="492"/>
      <c r="F884" s="492"/>
      <c r="G884" s="492"/>
      <c r="H884" s="492"/>
      <c r="I884" s="492"/>
      <c r="J884" s="492"/>
      <c r="K884" s="492"/>
      <c r="L884" s="492"/>
      <c r="M884" s="492"/>
      <c r="N884" s="492"/>
      <c r="O884" s="492"/>
      <c r="P884" s="492"/>
      <c r="Q884" s="492"/>
    </row>
    <row r="885" ht="25.15" customHeight="true" x14ac:dyDescent="0.2">
      <c r="C885" s="492"/>
      <c r="D885" s="492"/>
      <c r="E885" s="492"/>
      <c r="F885" s="492"/>
      <c r="G885" s="492"/>
      <c r="H885" s="492"/>
      <c r="I885" s="492"/>
      <c r="J885" s="492"/>
      <c r="K885" s="492"/>
      <c r="L885" s="492"/>
      <c r="M885" s="492"/>
      <c r="N885" s="492"/>
      <c r="O885" s="492"/>
      <c r="P885" s="492"/>
      <c r="Q885" s="492"/>
    </row>
    <row r="886" ht="25.15" customHeight="true" x14ac:dyDescent="0.2">
      <c r="C886" s="492"/>
      <c r="D886" s="492"/>
      <c r="E886" s="492"/>
      <c r="F886" s="492"/>
      <c r="G886" s="492"/>
      <c r="H886" s="492"/>
      <c r="I886" s="492"/>
      <c r="J886" s="492"/>
      <c r="K886" s="492"/>
      <c r="L886" s="492"/>
      <c r="M886" s="492"/>
      <c r="N886" s="492"/>
      <c r="O886" s="492"/>
      <c r="P886" s="492"/>
      <c r="Q886" s="492"/>
    </row>
    <row r="887" ht="25.15" customHeight="true" x14ac:dyDescent="0.2">
      <c r="C887" s="492"/>
      <c r="D887" s="492"/>
      <c r="E887" s="492"/>
      <c r="F887" s="492"/>
      <c r="G887" s="492"/>
      <c r="H887" s="492"/>
      <c r="I887" s="492"/>
      <c r="J887" s="492"/>
      <c r="K887" s="492"/>
      <c r="L887" s="492"/>
      <c r="M887" s="492"/>
      <c r="N887" s="492"/>
      <c r="O887" s="492"/>
      <c r="P887" s="492"/>
      <c r="Q887" s="492"/>
    </row>
    <row r="888" ht="25.15" customHeight="true" x14ac:dyDescent="0.2">
      <c r="C888" s="492"/>
      <c r="D888" s="492"/>
      <c r="E888" s="492"/>
      <c r="F888" s="492"/>
      <c r="G888" s="492"/>
      <c r="H888" s="492"/>
      <c r="I888" s="492"/>
      <c r="J888" s="492"/>
      <c r="K888" s="492"/>
      <c r="L888" s="492"/>
      <c r="M888" s="492"/>
      <c r="N888" s="492"/>
      <c r="O888" s="492"/>
      <c r="P888" s="492"/>
      <c r="Q888" s="492"/>
    </row>
    <row r="889" ht="25.15" customHeight="true" x14ac:dyDescent="0.2">
      <c r="C889" s="492"/>
      <c r="D889" s="492"/>
      <c r="E889" s="492"/>
      <c r="F889" s="492"/>
      <c r="G889" s="492"/>
      <c r="H889" s="492"/>
      <c r="I889" s="492"/>
      <c r="J889" s="492"/>
      <c r="K889" s="492"/>
      <c r="L889" s="492"/>
      <c r="M889" s="492"/>
      <c r="N889" s="492"/>
      <c r="O889" s="492"/>
      <c r="P889" s="492"/>
      <c r="Q889" s="492"/>
    </row>
    <row r="890" ht="25.15" customHeight="true" x14ac:dyDescent="0.2">
      <c r="C890" s="492"/>
      <c r="D890" s="492"/>
      <c r="E890" s="492"/>
      <c r="F890" s="492"/>
      <c r="G890" s="492"/>
      <c r="H890" s="492"/>
      <c r="I890" s="492"/>
      <c r="J890" s="492"/>
      <c r="K890" s="492"/>
      <c r="L890" s="492"/>
      <c r="M890" s="492"/>
      <c r="N890" s="492"/>
      <c r="O890" s="492"/>
      <c r="P890" s="492"/>
      <c r="Q890" s="492"/>
    </row>
    <row r="891" ht="25.15" customHeight="true" x14ac:dyDescent="0.2">
      <c r="C891" s="492"/>
      <c r="D891" s="492"/>
      <c r="E891" s="492"/>
      <c r="F891" s="492"/>
      <c r="G891" s="492"/>
      <c r="H891" s="492"/>
      <c r="I891" s="492"/>
      <c r="J891" s="492"/>
      <c r="K891" s="492"/>
      <c r="L891" s="492"/>
      <c r="M891" s="492"/>
      <c r="N891" s="492"/>
      <c r="O891" s="492"/>
      <c r="P891" s="492"/>
      <c r="Q891" s="492"/>
    </row>
    <row r="892" ht="25.15" customHeight="true" x14ac:dyDescent="0.2">
      <c r="C892" s="492"/>
      <c r="D892" s="492"/>
      <c r="E892" s="492"/>
      <c r="F892" s="492"/>
      <c r="G892" s="492"/>
      <c r="H892" s="492"/>
      <c r="I892" s="492"/>
      <c r="J892" s="492"/>
      <c r="K892" s="492"/>
      <c r="L892" s="492"/>
      <c r="M892" s="492"/>
      <c r="N892" s="492"/>
      <c r="O892" s="492"/>
      <c r="P892" s="492"/>
      <c r="Q892" s="492"/>
    </row>
    <row r="893" ht="25.15" customHeight="true" x14ac:dyDescent="0.2">
      <c r="C893" s="492"/>
      <c r="D893" s="492"/>
      <c r="E893" s="492"/>
      <c r="F893" s="492"/>
      <c r="G893" s="492"/>
      <c r="H893" s="492"/>
      <c r="I893" s="492"/>
      <c r="J893" s="492"/>
      <c r="K893" s="492"/>
      <c r="L893" s="492"/>
      <c r="M893" s="492"/>
      <c r="N893" s="492"/>
      <c r="O893" s="492"/>
      <c r="P893" s="492"/>
      <c r="Q893" s="492"/>
    </row>
    <row r="894" ht="25.15" customHeight="true" x14ac:dyDescent="0.2">
      <c r="C894" s="492"/>
      <c r="D894" s="492"/>
      <c r="E894" s="492"/>
      <c r="F894" s="492"/>
      <c r="G894" s="492"/>
      <c r="H894" s="492"/>
      <c r="I894" s="492"/>
      <c r="J894" s="492"/>
      <c r="K894" s="492"/>
      <c r="L894" s="492"/>
      <c r="M894" s="492"/>
      <c r="N894" s="492"/>
      <c r="O894" s="492"/>
      <c r="P894" s="492"/>
      <c r="Q894" s="492"/>
    </row>
    <row r="895" ht="25.15" customHeight="true" x14ac:dyDescent="0.2">
      <c r="C895" s="492"/>
      <c r="D895" s="492"/>
      <c r="E895" s="492"/>
      <c r="F895" s="492"/>
      <c r="G895" s="492"/>
      <c r="H895" s="492"/>
      <c r="I895" s="492"/>
      <c r="J895" s="492"/>
      <c r="K895" s="492"/>
      <c r="L895" s="492"/>
      <c r="M895" s="492"/>
      <c r="N895" s="492"/>
      <c r="O895" s="492"/>
      <c r="P895" s="492"/>
      <c r="Q895" s="492"/>
    </row>
    <row r="896" ht="25.15" customHeight="true" x14ac:dyDescent="0.2">
      <c r="C896" s="492"/>
      <c r="D896" s="492"/>
      <c r="E896" s="492"/>
      <c r="F896" s="492"/>
      <c r="G896" s="492"/>
      <c r="H896" s="492"/>
      <c r="I896" s="492"/>
      <c r="J896" s="492"/>
      <c r="K896" s="492"/>
      <c r="L896" s="492"/>
      <c r="M896" s="492"/>
      <c r="N896" s="492"/>
      <c r="O896" s="492"/>
      <c r="P896" s="492"/>
      <c r="Q896" s="492"/>
    </row>
    <row r="897" ht="25.15" customHeight="true" x14ac:dyDescent="0.2">
      <c r="C897" s="492"/>
      <c r="D897" s="492"/>
      <c r="E897" s="492"/>
      <c r="F897" s="492"/>
      <c r="G897" s="492"/>
      <c r="H897" s="492"/>
      <c r="I897" s="492"/>
      <c r="J897" s="492"/>
      <c r="K897" s="492"/>
      <c r="L897" s="492"/>
      <c r="M897" s="492"/>
      <c r="N897" s="492"/>
      <c r="O897" s="492"/>
      <c r="P897" s="492"/>
      <c r="Q897" s="492"/>
    </row>
    <row r="898" ht="25.15" customHeight="true" x14ac:dyDescent="0.2">
      <c r="C898" s="492"/>
      <c r="D898" s="492"/>
      <c r="E898" s="492"/>
      <c r="F898" s="492"/>
      <c r="G898" s="492"/>
      <c r="H898" s="492"/>
      <c r="I898" s="492"/>
      <c r="J898" s="492"/>
      <c r="K898" s="492"/>
      <c r="L898" s="492"/>
      <c r="M898" s="492"/>
      <c r="N898" s="492"/>
      <c r="O898" s="492"/>
      <c r="P898" s="492"/>
      <c r="Q898" s="492"/>
    </row>
    <row r="899" ht="25.15" customHeight="true" x14ac:dyDescent="0.2">
      <c r="C899" s="492"/>
      <c r="D899" s="492"/>
      <c r="E899" s="492"/>
      <c r="F899" s="492"/>
      <c r="G899" s="492"/>
      <c r="H899" s="492"/>
      <c r="I899" s="492"/>
      <c r="J899" s="492"/>
      <c r="K899" s="492"/>
      <c r="L899" s="492"/>
      <c r="M899" s="492"/>
      <c r="N899" s="492"/>
      <c r="O899" s="492"/>
      <c r="P899" s="492"/>
      <c r="Q899" s="492"/>
    </row>
    <row r="900" ht="25.15" customHeight="true" x14ac:dyDescent="0.2">
      <c r="C900" s="492"/>
      <c r="D900" s="492"/>
      <c r="E900" s="492"/>
      <c r="F900" s="492"/>
      <c r="G900" s="492"/>
      <c r="H900" s="492"/>
      <c r="I900" s="492"/>
      <c r="J900" s="492"/>
      <c r="K900" s="492"/>
      <c r="L900" s="492"/>
      <c r="M900" s="492"/>
      <c r="N900" s="492"/>
      <c r="O900" s="492"/>
      <c r="P900" s="492"/>
      <c r="Q900" s="492"/>
    </row>
    <row r="901" ht="25.15" customHeight="true" x14ac:dyDescent="0.2">
      <c r="C901" s="492"/>
      <c r="D901" s="492"/>
      <c r="E901" s="492"/>
      <c r="F901" s="492"/>
      <c r="G901" s="492"/>
      <c r="H901" s="492"/>
      <c r="I901" s="492"/>
      <c r="J901" s="492"/>
      <c r="K901" s="492"/>
      <c r="L901" s="492"/>
      <c r="M901" s="492"/>
      <c r="N901" s="492"/>
      <c r="O901" s="492"/>
      <c r="P901" s="492"/>
      <c r="Q901" s="492"/>
    </row>
    <row r="902" ht="25.15" customHeight="true" x14ac:dyDescent="0.2">
      <c r="C902" s="492"/>
      <c r="D902" s="492"/>
      <c r="E902" s="492"/>
      <c r="F902" s="492"/>
      <c r="G902" s="492"/>
      <c r="H902" s="492"/>
      <c r="I902" s="492"/>
      <c r="J902" s="492"/>
      <c r="K902" s="492"/>
      <c r="L902" s="492"/>
      <c r="M902" s="492"/>
      <c r="N902" s="492"/>
      <c r="O902" s="492"/>
      <c r="P902" s="492"/>
      <c r="Q902" s="492"/>
    </row>
    <row r="903" ht="25.15" customHeight="true" x14ac:dyDescent="0.2">
      <c r="C903" s="492"/>
      <c r="D903" s="492"/>
      <c r="E903" s="492"/>
      <c r="F903" s="492"/>
      <c r="G903" s="492"/>
      <c r="H903" s="492"/>
      <c r="I903" s="492"/>
      <c r="J903" s="492"/>
      <c r="K903" s="492"/>
      <c r="L903" s="492"/>
      <c r="M903" s="492"/>
      <c r="N903" s="492"/>
      <c r="O903" s="492"/>
      <c r="P903" s="492"/>
      <c r="Q903" s="492"/>
    </row>
    <row r="904" ht="25.15" customHeight="true" x14ac:dyDescent="0.2">
      <c r="C904" s="492"/>
      <c r="D904" s="492"/>
      <c r="E904" s="492"/>
      <c r="F904" s="492"/>
      <c r="G904" s="492"/>
      <c r="H904" s="492"/>
      <c r="I904" s="492"/>
      <c r="J904" s="492"/>
      <c r="K904" s="492"/>
      <c r="L904" s="492"/>
      <c r="M904" s="492"/>
      <c r="N904" s="492"/>
      <c r="O904" s="492"/>
      <c r="P904" s="492"/>
      <c r="Q904" s="492"/>
    </row>
    <row r="905" ht="25.15" customHeight="true" x14ac:dyDescent="0.2">
      <c r="C905" s="492"/>
      <c r="D905" s="492"/>
      <c r="E905" s="492"/>
      <c r="F905" s="492"/>
      <c r="G905" s="492"/>
      <c r="H905" s="492"/>
      <c r="I905" s="492"/>
      <c r="J905" s="492"/>
      <c r="K905" s="492"/>
      <c r="L905" s="492"/>
      <c r="M905" s="492"/>
      <c r="N905" s="492"/>
      <c r="O905" s="492"/>
      <c r="P905" s="492"/>
      <c r="Q905" s="492"/>
    </row>
    <row r="906" ht="25.15" customHeight="true" x14ac:dyDescent="0.2">
      <c r="C906" s="492"/>
      <c r="D906" s="492"/>
      <c r="E906" s="492"/>
      <c r="F906" s="492"/>
      <c r="G906" s="492"/>
      <c r="H906" s="492"/>
      <c r="I906" s="492"/>
      <c r="J906" s="492"/>
      <c r="K906" s="492"/>
      <c r="L906" s="492"/>
      <c r="M906" s="492"/>
      <c r="N906" s="492"/>
      <c r="O906" s="492"/>
      <c r="P906" s="492"/>
      <c r="Q906" s="492"/>
    </row>
    <row r="907" ht="25.15" customHeight="true" x14ac:dyDescent="0.2">
      <c r="C907" s="492"/>
      <c r="D907" s="492"/>
      <c r="E907" s="492"/>
      <c r="F907" s="492"/>
      <c r="G907" s="492"/>
      <c r="H907" s="492"/>
      <c r="I907" s="492"/>
      <c r="J907" s="492"/>
      <c r="K907" s="492"/>
      <c r="L907" s="492"/>
      <c r="M907" s="492"/>
      <c r="N907" s="492"/>
      <c r="O907" s="492"/>
      <c r="P907" s="492"/>
      <c r="Q907" s="492"/>
    </row>
    <row r="908" ht="25.15" customHeight="true" x14ac:dyDescent="0.2">
      <c r="C908" s="492"/>
      <c r="D908" s="492"/>
      <c r="E908" s="492"/>
      <c r="F908" s="492"/>
      <c r="G908" s="492"/>
      <c r="H908" s="492"/>
      <c r="I908" s="492"/>
      <c r="J908" s="492"/>
      <c r="K908" s="492"/>
      <c r="L908" s="492"/>
      <c r="M908" s="492"/>
      <c r="N908" s="492"/>
      <c r="O908" s="492"/>
      <c r="P908" s="492"/>
      <c r="Q908" s="492"/>
    </row>
    <row r="909" ht="25.15" customHeight="true" x14ac:dyDescent="0.2">
      <c r="C909" s="492"/>
      <c r="D909" s="492"/>
      <c r="E909" s="492"/>
      <c r="F909" s="492"/>
      <c r="G909" s="492"/>
      <c r="H909" s="492"/>
      <c r="I909" s="492"/>
      <c r="J909" s="492"/>
      <c r="K909" s="492"/>
      <c r="L909" s="492"/>
      <c r="M909" s="492"/>
      <c r="N909" s="492"/>
      <c r="O909" s="492"/>
      <c r="P909" s="492"/>
      <c r="Q909" s="492"/>
    </row>
    <row r="910" ht="25.15" customHeight="true" x14ac:dyDescent="0.2">
      <c r="C910" s="492"/>
      <c r="D910" s="492"/>
      <c r="E910" s="492"/>
      <c r="F910" s="492"/>
      <c r="G910" s="492"/>
      <c r="H910" s="492"/>
      <c r="I910" s="492"/>
      <c r="J910" s="492"/>
      <c r="K910" s="492"/>
      <c r="L910" s="492"/>
      <c r="M910" s="492"/>
      <c r="N910" s="492"/>
      <c r="O910" s="492"/>
      <c r="P910" s="492"/>
      <c r="Q910" s="492"/>
    </row>
    <row r="911" ht="25.15" customHeight="true" x14ac:dyDescent="0.2">
      <c r="C911" s="492"/>
      <c r="D911" s="492"/>
      <c r="E911" s="492"/>
      <c r="F911" s="492"/>
      <c r="G911" s="492"/>
      <c r="H911" s="492"/>
      <c r="I911" s="492"/>
      <c r="J911" s="492"/>
      <c r="K911" s="492"/>
      <c r="L911" s="492"/>
      <c r="M911" s="492"/>
      <c r="N911" s="492"/>
      <c r="O911" s="492"/>
      <c r="P911" s="492"/>
      <c r="Q911" s="492"/>
    </row>
    <row r="912" ht="25.15" customHeight="true" x14ac:dyDescent="0.2">
      <c r="C912" s="492"/>
      <c r="D912" s="492"/>
      <c r="E912" s="492"/>
      <c r="F912" s="492"/>
      <c r="G912" s="492"/>
      <c r="H912" s="492"/>
      <c r="I912" s="492"/>
      <c r="J912" s="492"/>
      <c r="K912" s="492"/>
      <c r="L912" s="492"/>
      <c r="M912" s="492"/>
      <c r="N912" s="492"/>
      <c r="O912" s="492"/>
      <c r="P912" s="492"/>
      <c r="Q912" s="492"/>
    </row>
    <row r="913" ht="25.15" customHeight="true" x14ac:dyDescent="0.2">
      <c r="C913" s="492"/>
      <c r="D913" s="492"/>
      <c r="E913" s="492"/>
      <c r="F913" s="492"/>
      <c r="G913" s="492"/>
      <c r="H913" s="492"/>
      <c r="I913" s="492"/>
      <c r="J913" s="492"/>
      <c r="K913" s="492"/>
      <c r="L913" s="492"/>
      <c r="M913" s="492"/>
      <c r="N913" s="492"/>
      <c r="O913" s="492"/>
      <c r="P913" s="492"/>
      <c r="Q913" s="492"/>
    </row>
    <row r="914" ht="25.15" customHeight="true" x14ac:dyDescent="0.2">
      <c r="C914" s="492"/>
      <c r="D914" s="492"/>
      <c r="E914" s="492"/>
      <c r="F914" s="492"/>
      <c r="G914" s="492"/>
      <c r="H914" s="492"/>
      <c r="I914" s="492"/>
      <c r="J914" s="492"/>
      <c r="K914" s="492"/>
      <c r="L914" s="492"/>
      <c r="M914" s="492"/>
      <c r="N914" s="492"/>
      <c r="O914" s="492"/>
      <c r="P914" s="492"/>
      <c r="Q914" s="492"/>
    </row>
    <row r="915" ht="25.15" customHeight="true" x14ac:dyDescent="0.2">
      <c r="C915" s="492"/>
      <c r="D915" s="492"/>
      <c r="E915" s="492"/>
      <c r="F915" s="492"/>
      <c r="G915" s="492"/>
      <c r="H915" s="492"/>
      <c r="I915" s="492"/>
      <c r="J915" s="492"/>
      <c r="K915" s="492"/>
      <c r="L915" s="492"/>
      <c r="M915" s="492"/>
      <c r="N915" s="492"/>
      <c r="O915" s="492"/>
      <c r="P915" s="492"/>
      <c r="Q915" s="492"/>
    </row>
    <row r="916" ht="25.15" customHeight="true" x14ac:dyDescent="0.2">
      <c r="C916" s="492"/>
      <c r="D916" s="492"/>
      <c r="E916" s="492"/>
      <c r="F916" s="492"/>
      <c r="G916" s="492"/>
      <c r="H916" s="492"/>
      <c r="I916" s="492"/>
      <c r="J916" s="492"/>
      <c r="K916" s="492"/>
      <c r="L916" s="492"/>
      <c r="M916" s="492"/>
      <c r="N916" s="492"/>
      <c r="O916" s="492"/>
      <c r="P916" s="492"/>
      <c r="Q916" s="492"/>
    </row>
    <row r="917" ht="25.15" customHeight="true" x14ac:dyDescent="0.2">
      <c r="C917" s="492"/>
      <c r="D917" s="492"/>
      <c r="E917" s="492"/>
      <c r="F917" s="492"/>
      <c r="G917" s="492"/>
      <c r="H917" s="492"/>
      <c r="I917" s="492"/>
      <c r="J917" s="492"/>
      <c r="K917" s="492"/>
      <c r="L917" s="492"/>
      <c r="M917" s="492"/>
      <c r="N917" s="492"/>
      <c r="O917" s="492"/>
      <c r="P917" s="492"/>
      <c r="Q917" s="492"/>
    </row>
    <row r="918" ht="25.15" customHeight="true" x14ac:dyDescent="0.2">
      <c r="C918" s="492"/>
      <c r="D918" s="492"/>
      <c r="E918" s="492"/>
      <c r="F918" s="492"/>
      <c r="G918" s="492"/>
      <c r="H918" s="492"/>
      <c r="I918" s="492"/>
      <c r="J918" s="492"/>
      <c r="K918" s="492"/>
      <c r="L918" s="492"/>
      <c r="M918" s="492"/>
      <c r="N918" s="492"/>
      <c r="O918" s="492"/>
      <c r="P918" s="492"/>
      <c r="Q918" s="492"/>
    </row>
    <row r="919" ht="25.15" customHeight="true" x14ac:dyDescent="0.2">
      <c r="C919" s="492"/>
      <c r="D919" s="492"/>
      <c r="E919" s="492"/>
      <c r="F919" s="492"/>
      <c r="G919" s="492"/>
      <c r="H919" s="492"/>
      <c r="I919" s="492"/>
      <c r="J919" s="492"/>
      <c r="K919" s="492"/>
      <c r="L919" s="492"/>
      <c r="M919" s="492"/>
      <c r="N919" s="492"/>
      <c r="O919" s="492"/>
      <c r="P919" s="492"/>
      <c r="Q919" s="492"/>
    </row>
    <row r="920" ht="25.15" customHeight="true" x14ac:dyDescent="0.2">
      <c r="C920" s="492"/>
      <c r="D920" s="492"/>
      <c r="E920" s="492"/>
      <c r="F920" s="492"/>
      <c r="G920" s="492"/>
      <c r="H920" s="492"/>
      <c r="I920" s="492"/>
      <c r="J920" s="492"/>
      <c r="K920" s="492"/>
      <c r="L920" s="492"/>
      <c r="M920" s="492"/>
      <c r="N920" s="492"/>
      <c r="O920" s="492"/>
      <c r="P920" s="492"/>
      <c r="Q920" s="492"/>
    </row>
    <row r="921" ht="25.15" customHeight="true" x14ac:dyDescent="0.2">
      <c r="C921" s="492"/>
      <c r="D921" s="492"/>
      <c r="E921" s="492"/>
      <c r="F921" s="492"/>
      <c r="G921" s="492"/>
      <c r="H921" s="492"/>
      <c r="I921" s="492"/>
      <c r="J921" s="492"/>
      <c r="K921" s="492"/>
      <c r="L921" s="492"/>
      <c r="M921" s="492"/>
      <c r="N921" s="492"/>
      <c r="O921" s="492"/>
      <c r="P921" s="492"/>
      <c r="Q921" s="492"/>
    </row>
    <row r="922" ht="25.15" customHeight="true" x14ac:dyDescent="0.2">
      <c r="C922" s="492"/>
      <c r="D922" s="492"/>
      <c r="E922" s="492"/>
      <c r="F922" s="492"/>
      <c r="G922" s="492"/>
      <c r="H922" s="492"/>
      <c r="I922" s="492"/>
      <c r="J922" s="492"/>
      <c r="K922" s="492"/>
      <c r="L922" s="492"/>
      <c r="M922" s="492"/>
      <c r="N922" s="492"/>
      <c r="O922" s="492"/>
      <c r="P922" s="492"/>
      <c r="Q922" s="492"/>
    </row>
    <row r="923" ht="25.15" customHeight="true" x14ac:dyDescent="0.2">
      <c r="C923" s="492"/>
      <c r="D923" s="492"/>
      <c r="E923" s="492"/>
      <c r="F923" s="492"/>
      <c r="G923" s="492"/>
      <c r="H923" s="492"/>
      <c r="I923" s="492"/>
      <c r="J923" s="492"/>
      <c r="K923" s="492"/>
      <c r="L923" s="492"/>
      <c r="M923" s="492"/>
      <c r="N923" s="492"/>
      <c r="O923" s="492"/>
      <c r="P923" s="492"/>
      <c r="Q923" s="492"/>
    </row>
    <row r="924" ht="25.15" customHeight="true" x14ac:dyDescent="0.2">
      <c r="C924" s="492"/>
      <c r="D924" s="492"/>
      <c r="E924" s="492"/>
      <c r="F924" s="492"/>
      <c r="G924" s="492"/>
      <c r="H924" s="492"/>
      <c r="I924" s="492"/>
      <c r="J924" s="492"/>
      <c r="K924" s="492"/>
      <c r="L924" s="492"/>
      <c r="M924" s="492"/>
      <c r="N924" s="492"/>
      <c r="O924" s="492"/>
      <c r="P924" s="492"/>
      <c r="Q924" s="492"/>
    </row>
    <row r="925" ht="25.15" customHeight="true" x14ac:dyDescent="0.2">
      <c r="C925" s="492"/>
      <c r="D925" s="492"/>
      <c r="E925" s="492"/>
      <c r="F925" s="492"/>
      <c r="G925" s="492"/>
      <c r="H925" s="492"/>
      <c r="I925" s="492"/>
      <c r="J925" s="492"/>
      <c r="K925" s="492"/>
      <c r="L925" s="492"/>
      <c r="M925" s="492"/>
      <c r="N925" s="492"/>
      <c r="O925" s="492"/>
      <c r="P925" s="492"/>
      <c r="Q925" s="492"/>
    </row>
    <row r="926" ht="25.15" customHeight="true" x14ac:dyDescent="0.2">
      <c r="C926" s="492"/>
      <c r="D926" s="492"/>
      <c r="E926" s="492"/>
      <c r="F926" s="492"/>
      <c r="G926" s="492"/>
      <c r="H926" s="492"/>
      <c r="I926" s="492"/>
      <c r="J926" s="492"/>
      <c r="K926" s="492"/>
      <c r="L926" s="492"/>
      <c r="M926" s="492"/>
      <c r="N926" s="492"/>
      <c r="O926" s="492"/>
      <c r="P926" s="492"/>
      <c r="Q926" s="492"/>
    </row>
    <row r="927" ht="25.15" customHeight="true" x14ac:dyDescent="0.2">
      <c r="C927" s="492"/>
      <c r="D927" s="492"/>
      <c r="E927" s="492"/>
      <c r="F927" s="492"/>
      <c r="G927" s="492"/>
      <c r="H927" s="492"/>
      <c r="I927" s="492"/>
      <c r="J927" s="492"/>
      <c r="K927" s="492"/>
      <c r="L927" s="492"/>
      <c r="M927" s="492"/>
      <c r="N927" s="492"/>
      <c r="O927" s="492"/>
      <c r="P927" s="492"/>
      <c r="Q927" s="492"/>
    </row>
    <row r="928" ht="25.15" customHeight="true" x14ac:dyDescent="0.2">
      <c r="C928" s="492"/>
      <c r="D928" s="492"/>
      <c r="E928" s="492"/>
      <c r="F928" s="492"/>
      <c r="G928" s="492"/>
      <c r="H928" s="492"/>
      <c r="I928" s="492"/>
      <c r="J928" s="492"/>
      <c r="K928" s="492"/>
      <c r="L928" s="492"/>
      <c r="M928" s="492"/>
      <c r="N928" s="492"/>
      <c r="O928" s="492"/>
      <c r="P928" s="492"/>
      <c r="Q928" s="492"/>
    </row>
    <row r="929" ht="25.15" customHeight="true" x14ac:dyDescent="0.2">
      <c r="C929" s="492"/>
      <c r="D929" s="492"/>
      <c r="E929" s="492"/>
      <c r="F929" s="492"/>
      <c r="G929" s="492"/>
      <c r="H929" s="492"/>
      <c r="I929" s="492"/>
      <c r="J929" s="492"/>
      <c r="K929" s="492"/>
      <c r="L929" s="492"/>
      <c r="M929" s="492"/>
      <c r="N929" s="492"/>
      <c r="O929" s="492"/>
      <c r="P929" s="492"/>
      <c r="Q929" s="492"/>
    </row>
    <row r="930" ht="25.15" customHeight="true" x14ac:dyDescent="0.2">
      <c r="C930" s="492"/>
      <c r="D930" s="492"/>
      <c r="E930" s="492"/>
      <c r="F930" s="492"/>
      <c r="G930" s="492"/>
      <c r="H930" s="492"/>
      <c r="I930" s="492"/>
      <c r="J930" s="492"/>
      <c r="K930" s="492"/>
      <c r="L930" s="492"/>
      <c r="M930" s="492"/>
      <c r="N930" s="492"/>
      <c r="O930" s="492"/>
      <c r="P930" s="492"/>
      <c r="Q930" s="492"/>
    </row>
    <row r="931" ht="25.15" customHeight="true" x14ac:dyDescent="0.2">
      <c r="C931" s="492"/>
      <c r="D931" s="492"/>
      <c r="E931" s="492"/>
      <c r="F931" s="492"/>
      <c r="G931" s="492"/>
      <c r="H931" s="492"/>
      <c r="I931" s="492"/>
      <c r="J931" s="492"/>
      <c r="K931" s="492"/>
      <c r="L931" s="492"/>
      <c r="M931" s="492"/>
      <c r="N931" s="492"/>
      <c r="O931" s="492"/>
      <c r="P931" s="492"/>
      <c r="Q931" s="492"/>
    </row>
    <row r="932" ht="25.15" customHeight="true" x14ac:dyDescent="0.2">
      <c r="C932" s="492"/>
      <c r="D932" s="492"/>
      <c r="E932" s="492"/>
      <c r="F932" s="492"/>
      <c r="G932" s="492"/>
      <c r="H932" s="492"/>
      <c r="I932" s="492"/>
      <c r="J932" s="492"/>
      <c r="K932" s="492"/>
      <c r="L932" s="492"/>
      <c r="M932" s="492"/>
      <c r="N932" s="492"/>
      <c r="O932" s="492"/>
      <c r="P932" s="492"/>
      <c r="Q932" s="492"/>
    </row>
    <row r="933" ht="25.15" customHeight="true" x14ac:dyDescent="0.2">
      <c r="C933" s="492"/>
      <c r="D933" s="492"/>
      <c r="E933" s="492"/>
      <c r="F933" s="492"/>
      <c r="G933" s="492"/>
      <c r="H933" s="492"/>
      <c r="I933" s="492"/>
      <c r="J933" s="492"/>
      <c r="K933" s="492"/>
      <c r="L933" s="492"/>
      <c r="M933" s="492"/>
      <c r="N933" s="492"/>
      <c r="O933" s="492"/>
      <c r="P933" s="492"/>
      <c r="Q933" s="492"/>
    </row>
    <row r="934" ht="25.15" customHeight="true" x14ac:dyDescent="0.2">
      <c r="C934" s="492"/>
      <c r="D934" s="492"/>
      <c r="E934" s="492"/>
      <c r="F934" s="492"/>
      <c r="G934" s="492"/>
      <c r="H934" s="492"/>
      <c r="I934" s="492"/>
      <c r="J934" s="492"/>
      <c r="K934" s="492"/>
      <c r="L934" s="492"/>
      <c r="M934" s="492"/>
      <c r="N934" s="492"/>
      <c r="O934" s="492"/>
      <c r="P934" s="492"/>
      <c r="Q934" s="492"/>
    </row>
    <row r="935" ht="25.15" customHeight="true" x14ac:dyDescent="0.2">
      <c r="C935" s="492"/>
      <c r="D935" s="492"/>
      <c r="E935" s="492"/>
      <c r="F935" s="492"/>
      <c r="G935" s="492"/>
      <c r="H935" s="492"/>
      <c r="I935" s="492"/>
      <c r="J935" s="492"/>
      <c r="K935" s="492"/>
      <c r="L935" s="492"/>
      <c r="M935" s="492"/>
      <c r="N935" s="492"/>
      <c r="O935" s="492"/>
      <c r="P935" s="492"/>
      <c r="Q935" s="492"/>
    </row>
    <row r="936" ht="25.15" customHeight="true" x14ac:dyDescent="0.2">
      <c r="C936" s="492"/>
      <c r="D936" s="492"/>
      <c r="E936" s="492"/>
      <c r="F936" s="492"/>
      <c r="G936" s="492"/>
      <c r="H936" s="492"/>
      <c r="I936" s="492"/>
      <c r="J936" s="492"/>
      <c r="K936" s="492"/>
      <c r="L936" s="492"/>
      <c r="M936" s="492"/>
      <c r="N936" s="492"/>
      <c r="O936" s="492"/>
      <c r="P936" s="492"/>
      <c r="Q936" s="492"/>
    </row>
    <row r="937" ht="25.15" customHeight="true" x14ac:dyDescent="0.2">
      <c r="C937" s="492"/>
      <c r="D937" s="492"/>
      <c r="E937" s="492"/>
      <c r="F937" s="492"/>
      <c r="G937" s="492"/>
      <c r="H937" s="492"/>
      <c r="I937" s="492"/>
      <c r="J937" s="492"/>
      <c r="K937" s="492"/>
      <c r="L937" s="492"/>
      <c r="M937" s="492"/>
      <c r="N937" s="492"/>
      <c r="O937" s="492"/>
      <c r="P937" s="492"/>
      <c r="Q937" s="492"/>
    </row>
    <row r="938" ht="25.15" customHeight="true" x14ac:dyDescent="0.2">
      <c r="C938" s="492"/>
      <c r="D938" s="492"/>
      <c r="E938" s="492"/>
      <c r="F938" s="492"/>
      <c r="G938" s="492"/>
      <c r="H938" s="492"/>
      <c r="I938" s="492"/>
      <c r="J938" s="492"/>
      <c r="K938" s="492"/>
      <c r="L938" s="492"/>
      <c r="M938" s="492"/>
      <c r="N938" s="492"/>
      <c r="O938" s="492"/>
      <c r="P938" s="492"/>
      <c r="Q938" s="492"/>
    </row>
    <row r="939" ht="25.15" customHeight="true" x14ac:dyDescent="0.2">
      <c r="C939" s="492"/>
      <c r="D939" s="492"/>
      <c r="E939" s="492"/>
      <c r="F939" s="492"/>
      <c r="G939" s="492"/>
      <c r="H939" s="492"/>
      <c r="I939" s="492"/>
      <c r="J939" s="492"/>
      <c r="K939" s="492"/>
      <c r="L939" s="492"/>
      <c r="M939" s="492"/>
      <c r="N939" s="492"/>
      <c r="O939" s="492"/>
      <c r="P939" s="492"/>
      <c r="Q939" s="492"/>
    </row>
    <row r="940" ht="25.15" customHeight="true" x14ac:dyDescent="0.2">
      <c r="C940" s="492"/>
      <c r="D940" s="492"/>
      <c r="E940" s="492"/>
      <c r="F940" s="492"/>
      <c r="G940" s="492"/>
      <c r="H940" s="492"/>
      <c r="I940" s="492"/>
      <c r="J940" s="492"/>
      <c r="K940" s="492"/>
      <c r="L940" s="492"/>
      <c r="M940" s="492"/>
      <c r="N940" s="492"/>
      <c r="O940" s="492"/>
      <c r="P940" s="492"/>
      <c r="Q940" s="492"/>
    </row>
    <row r="941" ht="25.15" customHeight="true" x14ac:dyDescent="0.2">
      <c r="C941" s="492"/>
      <c r="D941" s="492"/>
      <c r="E941" s="492"/>
      <c r="F941" s="492"/>
      <c r="G941" s="492"/>
      <c r="H941" s="492"/>
      <c r="I941" s="492"/>
      <c r="J941" s="492"/>
      <c r="K941" s="492"/>
      <c r="L941" s="492"/>
      <c r="M941" s="492"/>
      <c r="N941" s="492"/>
      <c r="O941" s="492"/>
      <c r="P941" s="492"/>
      <c r="Q941" s="492"/>
    </row>
    <row r="942" ht="25.15" customHeight="true" x14ac:dyDescent="0.2">
      <c r="C942" s="492"/>
      <c r="D942" s="492"/>
      <c r="E942" s="492"/>
      <c r="F942" s="492"/>
      <c r="G942" s="492"/>
      <c r="H942" s="492"/>
      <c r="I942" s="492"/>
      <c r="J942" s="492"/>
      <c r="K942" s="492"/>
      <c r="L942" s="492"/>
      <c r="M942" s="492"/>
      <c r="N942" s="492"/>
      <c r="O942" s="492"/>
      <c r="P942" s="492"/>
      <c r="Q942" s="492"/>
    </row>
    <row r="943" ht="25.15" customHeight="true" x14ac:dyDescent="0.2">
      <c r="C943" s="492"/>
      <c r="D943" s="492"/>
      <c r="E943" s="492"/>
      <c r="F943" s="492"/>
      <c r="G943" s="492"/>
      <c r="H943" s="492"/>
      <c r="I943" s="492"/>
      <c r="J943" s="492"/>
      <c r="K943" s="492"/>
      <c r="L943" s="492"/>
      <c r="M943" s="492"/>
      <c r="N943" s="492"/>
      <c r="O943" s="492"/>
      <c r="P943" s="492"/>
      <c r="Q943" s="492"/>
    </row>
    <row r="944" ht="25.15" customHeight="true" x14ac:dyDescent="0.2">
      <c r="C944" s="492"/>
      <c r="D944" s="492"/>
      <c r="E944" s="492"/>
      <c r="F944" s="492"/>
      <c r="G944" s="492"/>
      <c r="H944" s="492"/>
      <c r="I944" s="492"/>
      <c r="J944" s="492"/>
      <c r="K944" s="492"/>
      <c r="L944" s="492"/>
      <c r="M944" s="492"/>
      <c r="N944" s="492"/>
      <c r="O944" s="492"/>
      <c r="P944" s="492"/>
      <c r="Q944" s="492"/>
    </row>
    <row r="945" ht="25.15" customHeight="true" x14ac:dyDescent="0.2">
      <c r="C945" s="492"/>
      <c r="D945" s="492"/>
      <c r="E945" s="492"/>
      <c r="F945" s="492"/>
      <c r="G945" s="492"/>
      <c r="H945" s="492"/>
      <c r="I945" s="492"/>
      <c r="J945" s="492"/>
      <c r="K945" s="492"/>
      <c r="L945" s="492"/>
      <c r="M945" s="492"/>
      <c r="N945" s="492"/>
      <c r="O945" s="492"/>
      <c r="P945" s="492"/>
      <c r="Q945" s="492"/>
    </row>
    <row r="946" ht="25.15" customHeight="true" x14ac:dyDescent="0.2">
      <c r="C946" s="492"/>
      <c r="D946" s="492"/>
      <c r="E946" s="492"/>
      <c r="F946" s="492"/>
      <c r="G946" s="492"/>
      <c r="H946" s="492"/>
      <c r="I946" s="492"/>
      <c r="J946" s="492"/>
      <c r="K946" s="492"/>
      <c r="L946" s="492"/>
      <c r="M946" s="492"/>
      <c r="N946" s="492"/>
      <c r="O946" s="492"/>
      <c r="P946" s="492"/>
      <c r="Q946" s="492"/>
    </row>
    <row r="947" ht="25.15" customHeight="true" x14ac:dyDescent="0.2">
      <c r="C947" s="492"/>
      <c r="D947" s="492"/>
      <c r="E947" s="492"/>
      <c r="F947" s="492"/>
      <c r="G947" s="492"/>
      <c r="H947" s="492"/>
      <c r="I947" s="492"/>
      <c r="J947" s="492"/>
      <c r="K947" s="492"/>
      <c r="L947" s="492"/>
      <c r="M947" s="492"/>
      <c r="N947" s="492"/>
      <c r="O947" s="492"/>
      <c r="P947" s="492"/>
      <c r="Q947" s="492"/>
    </row>
    <row r="948" ht="25.15" customHeight="true" x14ac:dyDescent="0.2">
      <c r="C948" s="492"/>
      <c r="D948" s="492"/>
      <c r="E948" s="492"/>
      <c r="F948" s="492"/>
      <c r="G948" s="492"/>
      <c r="H948" s="492"/>
      <c r="I948" s="492"/>
      <c r="J948" s="492"/>
      <c r="K948" s="492"/>
      <c r="L948" s="492"/>
      <c r="M948" s="492"/>
      <c r="N948" s="492"/>
      <c r="O948" s="492"/>
      <c r="P948" s="492"/>
      <c r="Q948" s="492"/>
    </row>
    <row r="949" ht="25.15" customHeight="true" x14ac:dyDescent="0.2">
      <c r="C949" s="492"/>
      <c r="D949" s="492"/>
      <c r="E949" s="492"/>
      <c r="F949" s="492"/>
      <c r="G949" s="492"/>
      <c r="H949" s="492"/>
      <c r="I949" s="492"/>
      <c r="J949" s="492"/>
      <c r="K949" s="492"/>
      <c r="L949" s="492"/>
      <c r="M949" s="492"/>
      <c r="N949" s="492"/>
      <c r="O949" s="492"/>
      <c r="P949" s="492"/>
      <c r="Q949" s="492"/>
    </row>
    <row r="950" ht="25.15" customHeight="true" x14ac:dyDescent="0.2">
      <c r="C950" s="492"/>
      <c r="D950" s="492"/>
      <c r="E950" s="492"/>
      <c r="F950" s="492"/>
      <c r="G950" s="492"/>
      <c r="H950" s="492"/>
      <c r="I950" s="492"/>
      <c r="J950" s="492"/>
      <c r="K950" s="492"/>
      <c r="L950" s="492"/>
      <c r="M950" s="492"/>
      <c r="N950" s="492"/>
      <c r="O950" s="492"/>
      <c r="P950" s="492"/>
      <c r="Q950" s="492"/>
    </row>
    <row r="951" ht="25.15" customHeight="true" x14ac:dyDescent="0.2">
      <c r="C951" s="492"/>
      <c r="D951" s="492"/>
      <c r="E951" s="492"/>
      <c r="F951" s="492"/>
      <c r="G951" s="492"/>
      <c r="H951" s="492"/>
      <c r="I951" s="492"/>
      <c r="J951" s="492"/>
      <c r="K951" s="492"/>
      <c r="L951" s="492"/>
      <c r="M951" s="492"/>
      <c r="N951" s="492"/>
      <c r="O951" s="492"/>
      <c r="P951" s="492"/>
      <c r="Q951" s="492"/>
    </row>
    <row r="952" ht="25.15" customHeight="true" x14ac:dyDescent="0.2">
      <c r="C952" s="492"/>
      <c r="D952" s="492"/>
      <c r="E952" s="492"/>
      <c r="F952" s="492"/>
      <c r="G952" s="492"/>
      <c r="H952" s="492"/>
      <c r="I952" s="492"/>
      <c r="J952" s="492"/>
      <c r="K952" s="492"/>
      <c r="L952" s="492"/>
      <c r="M952" s="492"/>
      <c r="N952" s="492"/>
      <c r="O952" s="492"/>
      <c r="P952" s="492"/>
      <c r="Q952" s="492"/>
    </row>
    <row r="953" ht="25.15" customHeight="true" x14ac:dyDescent="0.2">
      <c r="C953" s="492"/>
      <c r="D953" s="492"/>
      <c r="E953" s="492"/>
      <c r="F953" s="492"/>
      <c r="G953" s="492"/>
      <c r="H953" s="492"/>
      <c r="I953" s="492"/>
      <c r="J953" s="492"/>
      <c r="K953" s="492"/>
      <c r="L953" s="492"/>
      <c r="M953" s="492"/>
      <c r="N953" s="492"/>
      <c r="O953" s="492"/>
      <c r="P953" s="492"/>
      <c r="Q953" s="492"/>
    </row>
    <row r="954" ht="25.15" customHeight="true" x14ac:dyDescent="0.2">
      <c r="C954" s="492"/>
      <c r="D954" s="492"/>
      <c r="E954" s="492"/>
      <c r="F954" s="492"/>
      <c r="G954" s="492"/>
      <c r="H954" s="492"/>
      <c r="I954" s="492"/>
      <c r="J954" s="492"/>
      <c r="K954" s="492"/>
      <c r="L954" s="492"/>
      <c r="M954" s="492"/>
      <c r="N954" s="492"/>
      <c r="O954" s="492"/>
      <c r="P954" s="492"/>
      <c r="Q954" s="492"/>
    </row>
    <row r="955" ht="25.15" customHeight="true" x14ac:dyDescent="0.2">
      <c r="C955" s="492"/>
      <c r="D955" s="492"/>
      <c r="E955" s="492"/>
      <c r="F955" s="492"/>
      <c r="G955" s="492"/>
      <c r="H955" s="492"/>
      <c r="I955" s="492"/>
      <c r="J955" s="492"/>
      <c r="K955" s="492"/>
      <c r="L955" s="492"/>
      <c r="M955" s="492"/>
      <c r="N955" s="492"/>
      <c r="O955" s="492"/>
      <c r="P955" s="492"/>
      <c r="Q955" s="492"/>
    </row>
    <row r="956" ht="25.15" customHeight="true" x14ac:dyDescent="0.2">
      <c r="C956" s="492"/>
      <c r="D956" s="492"/>
      <c r="E956" s="492"/>
      <c r="F956" s="492"/>
      <c r="G956" s="492"/>
      <c r="H956" s="492"/>
      <c r="I956" s="492"/>
      <c r="J956" s="492"/>
      <c r="K956" s="492"/>
      <c r="L956" s="492"/>
      <c r="M956" s="492"/>
      <c r="N956" s="492"/>
      <c r="O956" s="492"/>
      <c r="P956" s="492"/>
      <c r="Q956" s="492"/>
    </row>
    <row r="957" ht="25.15" customHeight="true" x14ac:dyDescent="0.2">
      <c r="C957" s="492"/>
      <c r="D957" s="492"/>
      <c r="E957" s="492"/>
      <c r="F957" s="492"/>
      <c r="G957" s="492"/>
      <c r="H957" s="492"/>
      <c r="I957" s="492"/>
      <c r="J957" s="492"/>
      <c r="K957" s="492"/>
      <c r="L957" s="492"/>
      <c r="M957" s="492"/>
      <c r="N957" s="492"/>
      <c r="O957" s="492"/>
      <c r="P957" s="492"/>
      <c r="Q957" s="492"/>
    </row>
    <row r="958" ht="25.15" customHeight="true" x14ac:dyDescent="0.2">
      <c r="C958" s="492"/>
      <c r="D958" s="492"/>
      <c r="E958" s="492"/>
      <c r="F958" s="492"/>
      <c r="G958" s="492"/>
      <c r="H958" s="492"/>
      <c r="I958" s="492"/>
      <c r="J958" s="492"/>
      <c r="K958" s="492"/>
      <c r="L958" s="492"/>
      <c r="M958" s="492"/>
      <c r="N958" s="492"/>
      <c r="O958" s="492"/>
      <c r="P958" s="492"/>
      <c r="Q958" s="492"/>
    </row>
    <row r="959" ht="25.15" customHeight="true" x14ac:dyDescent="0.2">
      <c r="C959" s="492"/>
      <c r="D959" s="492"/>
      <c r="E959" s="492"/>
      <c r="F959" s="492"/>
      <c r="G959" s="492"/>
      <c r="H959" s="492"/>
      <c r="I959" s="492"/>
      <c r="J959" s="492"/>
      <c r="K959" s="492"/>
      <c r="L959" s="492"/>
      <c r="M959" s="492"/>
      <c r="N959" s="492"/>
      <c r="O959" s="492"/>
      <c r="P959" s="492"/>
      <c r="Q959" s="492"/>
    </row>
    <row r="960" ht="25.15" customHeight="true" x14ac:dyDescent="0.2">
      <c r="C960" s="492"/>
      <c r="D960" s="492"/>
      <c r="E960" s="492"/>
      <c r="F960" s="492"/>
      <c r="G960" s="492"/>
      <c r="H960" s="492"/>
      <c r="I960" s="492"/>
      <c r="J960" s="492"/>
      <c r="K960" s="492"/>
      <c r="L960" s="492"/>
      <c r="M960" s="492"/>
      <c r="N960" s="492"/>
      <c r="O960" s="492"/>
      <c r="P960" s="492"/>
      <c r="Q960" s="492"/>
    </row>
    <row r="961" ht="25.15" customHeight="true" x14ac:dyDescent="0.2">
      <c r="C961" s="492"/>
      <c r="D961" s="492"/>
      <c r="E961" s="492"/>
      <c r="F961" s="492"/>
      <c r="G961" s="492"/>
      <c r="H961" s="492"/>
      <c r="I961" s="492"/>
      <c r="J961" s="492"/>
      <c r="K961" s="492"/>
      <c r="L961" s="492"/>
      <c r="M961" s="492"/>
      <c r="N961" s="492"/>
      <c r="O961" s="492"/>
      <c r="P961" s="492"/>
      <c r="Q961" s="492"/>
    </row>
    <row r="962" ht="25.15" customHeight="true" x14ac:dyDescent="0.2">
      <c r="C962" s="492"/>
      <c r="D962" s="492"/>
      <c r="E962" s="492"/>
      <c r="F962" s="492"/>
      <c r="G962" s="492"/>
      <c r="H962" s="492"/>
      <c r="I962" s="492"/>
      <c r="J962" s="492"/>
      <c r="K962" s="492"/>
      <c r="L962" s="492"/>
      <c r="M962" s="492"/>
      <c r="N962" s="492"/>
      <c r="O962" s="492"/>
      <c r="P962" s="492"/>
      <c r="Q962" s="492"/>
    </row>
    <row r="963" ht="25.15" customHeight="true" x14ac:dyDescent="0.2">
      <c r="C963" s="492"/>
      <c r="D963" s="492"/>
      <c r="E963" s="492"/>
      <c r="F963" s="492"/>
      <c r="G963" s="492"/>
      <c r="H963" s="492"/>
      <c r="I963" s="492"/>
      <c r="J963" s="492"/>
      <c r="K963" s="492"/>
      <c r="L963" s="492"/>
      <c r="M963" s="492"/>
      <c r="N963" s="492"/>
      <c r="O963" s="492"/>
      <c r="P963" s="492"/>
      <c r="Q963" s="492"/>
    </row>
    <row r="964" ht="25.15" customHeight="true" x14ac:dyDescent="0.2">
      <c r="C964" s="492"/>
      <c r="D964" s="492"/>
      <c r="E964" s="492"/>
      <c r="F964" s="492"/>
      <c r="G964" s="492"/>
      <c r="H964" s="492"/>
      <c r="I964" s="492"/>
      <c r="J964" s="492"/>
      <c r="K964" s="492"/>
      <c r="L964" s="492"/>
      <c r="M964" s="492"/>
      <c r="N964" s="492"/>
      <c r="O964" s="492"/>
      <c r="P964" s="492"/>
      <c r="Q964" s="492"/>
    </row>
    <row r="965" ht="25.15" customHeight="true" x14ac:dyDescent="0.2">
      <c r="C965" s="492"/>
      <c r="D965" s="492"/>
      <c r="E965" s="492"/>
      <c r="F965" s="492"/>
      <c r="G965" s="492"/>
      <c r="H965" s="492"/>
      <c r="I965" s="492"/>
      <c r="J965" s="492"/>
      <c r="K965" s="492"/>
      <c r="L965" s="492"/>
      <c r="M965" s="492"/>
      <c r="N965" s="492"/>
      <c r="O965" s="492"/>
      <c r="P965" s="492"/>
      <c r="Q965" s="492"/>
    </row>
    <row r="966" ht="25.15" customHeight="true" x14ac:dyDescent="0.2">
      <c r="C966" s="492"/>
      <c r="D966" s="492"/>
      <c r="E966" s="492"/>
      <c r="F966" s="492"/>
      <c r="G966" s="492"/>
      <c r="H966" s="492"/>
      <c r="I966" s="492"/>
      <c r="J966" s="492"/>
      <c r="K966" s="492"/>
      <c r="L966" s="492"/>
      <c r="M966" s="492"/>
      <c r="N966" s="492"/>
      <c r="O966" s="492"/>
      <c r="P966" s="492"/>
      <c r="Q966" s="492"/>
    </row>
    <row r="967" ht="25.15" customHeight="true" x14ac:dyDescent="0.2">
      <c r="C967" s="492"/>
      <c r="D967" s="492"/>
      <c r="E967" s="492"/>
      <c r="F967" s="492"/>
      <c r="G967" s="492"/>
      <c r="H967" s="492"/>
      <c r="I967" s="492"/>
      <c r="J967" s="492"/>
      <c r="K967" s="492"/>
      <c r="L967" s="492"/>
      <c r="M967" s="492"/>
      <c r="N967" s="492"/>
      <c r="O967" s="492"/>
      <c r="P967" s="492"/>
      <c r="Q967" s="492"/>
    </row>
    <row r="968" ht="25.15" customHeight="true" x14ac:dyDescent="0.2">
      <c r="C968" s="492"/>
      <c r="D968" s="492"/>
      <c r="E968" s="492"/>
      <c r="F968" s="492"/>
      <c r="G968" s="492"/>
      <c r="H968" s="492"/>
      <c r="I968" s="492"/>
      <c r="J968" s="492"/>
      <c r="K968" s="492"/>
      <c r="L968" s="492"/>
      <c r="M968" s="492"/>
      <c r="N968" s="492"/>
      <c r="O968" s="492"/>
      <c r="P968" s="492"/>
      <c r="Q968" s="492"/>
    </row>
    <row r="969" ht="25.15" customHeight="true" x14ac:dyDescent="0.2">
      <c r="C969" s="492"/>
      <c r="D969" s="492"/>
      <c r="E969" s="492"/>
      <c r="F969" s="492"/>
      <c r="G969" s="492"/>
      <c r="H969" s="492"/>
      <c r="I969" s="492"/>
      <c r="J969" s="492"/>
      <c r="K969" s="492"/>
      <c r="L969" s="492"/>
      <c r="M969" s="492"/>
      <c r="N969" s="492"/>
      <c r="O969" s="492"/>
      <c r="P969" s="492"/>
      <c r="Q969" s="492"/>
    </row>
    <row r="970" ht="25.15" customHeight="true" x14ac:dyDescent="0.2">
      <c r="C970" s="492"/>
      <c r="D970" s="492"/>
      <c r="E970" s="492"/>
      <c r="F970" s="492"/>
      <c r="G970" s="492"/>
      <c r="H970" s="492"/>
      <c r="I970" s="492"/>
      <c r="J970" s="492"/>
      <c r="K970" s="492"/>
      <c r="L970" s="492"/>
      <c r="M970" s="492"/>
      <c r="N970" s="492"/>
      <c r="O970" s="492"/>
      <c r="P970" s="492"/>
      <c r="Q970" s="492"/>
    </row>
    <row r="971" ht="25.15" customHeight="true" x14ac:dyDescent="0.2">
      <c r="C971" s="492"/>
      <c r="D971" s="492"/>
      <c r="E971" s="492"/>
      <c r="F971" s="492"/>
      <c r="G971" s="492"/>
      <c r="H971" s="492"/>
      <c r="I971" s="492"/>
      <c r="J971" s="492"/>
      <c r="K971" s="492"/>
      <c r="L971" s="492"/>
      <c r="M971" s="492"/>
      <c r="N971" s="492"/>
      <c r="O971" s="492"/>
      <c r="P971" s="492"/>
      <c r="Q971" s="492"/>
    </row>
    <row r="972" ht="25.15" customHeight="true" x14ac:dyDescent="0.2">
      <c r="C972" s="492"/>
      <c r="D972" s="492"/>
      <c r="E972" s="492"/>
      <c r="F972" s="492"/>
      <c r="G972" s="492"/>
      <c r="H972" s="492"/>
      <c r="I972" s="492"/>
      <c r="J972" s="492"/>
      <c r="K972" s="492"/>
      <c r="L972" s="492"/>
      <c r="M972" s="492"/>
      <c r="N972" s="492"/>
      <c r="O972" s="492"/>
      <c r="P972" s="492"/>
      <c r="Q972" s="492"/>
    </row>
    <row r="973" ht="25.15" customHeight="true" x14ac:dyDescent="0.2">
      <c r="C973" s="492"/>
      <c r="D973" s="492"/>
      <c r="E973" s="492"/>
      <c r="F973" s="492"/>
      <c r="G973" s="492"/>
      <c r="H973" s="492"/>
      <c r="I973" s="492"/>
      <c r="J973" s="492"/>
      <c r="K973" s="492"/>
      <c r="L973" s="492"/>
      <c r="M973" s="492"/>
      <c r="N973" s="492"/>
      <c r="O973" s="492"/>
      <c r="P973" s="492"/>
      <c r="Q973" s="492"/>
    </row>
    <row r="974" ht="25.15" customHeight="true" x14ac:dyDescent="0.2">
      <c r="C974" s="492"/>
      <c r="D974" s="492"/>
      <c r="E974" s="492"/>
      <c r="F974" s="492"/>
      <c r="G974" s="492"/>
      <c r="H974" s="492"/>
      <c r="I974" s="492"/>
      <c r="J974" s="492"/>
      <c r="K974" s="492"/>
      <c r="L974" s="492"/>
      <c r="M974" s="492"/>
      <c r="N974" s="492"/>
      <c r="O974" s="492"/>
      <c r="P974" s="492"/>
      <c r="Q974" s="492"/>
    </row>
    <row r="975" ht="25.15" customHeight="true" x14ac:dyDescent="0.2">
      <c r="C975" s="492"/>
      <c r="D975" s="492"/>
      <c r="E975" s="492"/>
      <c r="F975" s="492"/>
      <c r="G975" s="492"/>
      <c r="H975" s="492"/>
      <c r="I975" s="492"/>
      <c r="J975" s="492"/>
      <c r="K975" s="492"/>
      <c r="L975" s="492"/>
      <c r="M975" s="492"/>
      <c r="N975" s="492"/>
      <c r="O975" s="492"/>
      <c r="P975" s="492"/>
      <c r="Q975" s="492"/>
    </row>
    <row r="976" ht="25.15" customHeight="true" x14ac:dyDescent="0.2">
      <c r="C976" s="492"/>
      <c r="D976" s="492"/>
      <c r="E976" s="492"/>
      <c r="F976" s="492"/>
      <c r="G976" s="492"/>
      <c r="H976" s="492"/>
      <c r="I976" s="492"/>
      <c r="J976" s="492"/>
      <c r="K976" s="492"/>
      <c r="L976" s="492"/>
      <c r="M976" s="492"/>
      <c r="N976" s="492"/>
      <c r="O976" s="492"/>
      <c r="P976" s="492"/>
      <c r="Q976" s="492"/>
    </row>
    <row r="977" ht="25.15" customHeight="true" x14ac:dyDescent="0.2">
      <c r="C977" s="492"/>
      <c r="D977" s="492"/>
      <c r="E977" s="492"/>
      <c r="F977" s="492"/>
      <c r="G977" s="492"/>
      <c r="H977" s="492"/>
      <c r="I977" s="492"/>
      <c r="J977" s="492"/>
      <c r="K977" s="492"/>
      <c r="L977" s="492"/>
      <c r="M977" s="492"/>
      <c r="N977" s="492"/>
      <c r="O977" s="492"/>
      <c r="P977" s="492"/>
      <c r="Q977" s="492"/>
    </row>
    <row r="978" ht="25.15" customHeight="true" x14ac:dyDescent="0.2">
      <c r="C978" s="492"/>
      <c r="D978" s="492"/>
      <c r="E978" s="492"/>
      <c r="F978" s="492"/>
      <c r="G978" s="492"/>
      <c r="H978" s="492"/>
      <c r="I978" s="492"/>
      <c r="J978" s="492"/>
      <c r="K978" s="492"/>
      <c r="L978" s="492"/>
      <c r="M978" s="492"/>
      <c r="N978" s="492"/>
      <c r="O978" s="492"/>
      <c r="P978" s="492"/>
      <c r="Q978" s="492"/>
    </row>
    <row r="979" ht="25.15" customHeight="true" x14ac:dyDescent="0.2">
      <c r="C979" s="492"/>
      <c r="D979" s="492"/>
      <c r="E979" s="492"/>
      <c r="F979" s="492"/>
      <c r="G979" s="492"/>
      <c r="H979" s="492"/>
      <c r="I979" s="492"/>
      <c r="J979" s="492"/>
      <c r="K979" s="492"/>
      <c r="L979" s="492"/>
      <c r="M979" s="492"/>
      <c r="N979" s="492"/>
      <c r="O979" s="492"/>
      <c r="P979" s="492"/>
      <c r="Q979" s="492"/>
    </row>
    <row r="980" ht="25.15" customHeight="true" x14ac:dyDescent="0.2">
      <c r="C980" s="492"/>
      <c r="D980" s="492"/>
      <c r="E980" s="492"/>
      <c r="F980" s="492"/>
      <c r="G980" s="492"/>
      <c r="H980" s="492"/>
      <c r="I980" s="492"/>
      <c r="J980" s="492"/>
      <c r="K980" s="492"/>
      <c r="L980" s="492"/>
      <c r="M980" s="492"/>
      <c r="N980" s="492"/>
      <c r="O980" s="492"/>
      <c r="P980" s="492"/>
      <c r="Q980" s="492"/>
    </row>
    <row r="981" ht="25.15" customHeight="true" x14ac:dyDescent="0.2">
      <c r="C981" s="492"/>
      <c r="D981" s="492"/>
      <c r="E981" s="492"/>
      <c r="F981" s="492"/>
      <c r="G981" s="492"/>
      <c r="H981" s="492"/>
      <c r="I981" s="492"/>
      <c r="J981" s="492"/>
      <c r="K981" s="492"/>
      <c r="L981" s="492"/>
      <c r="M981" s="492"/>
      <c r="N981" s="492"/>
      <c r="O981" s="492"/>
      <c r="P981" s="492"/>
      <c r="Q981" s="492"/>
    </row>
    <row r="982" ht="25.15" customHeight="true" x14ac:dyDescent="0.2">
      <c r="C982" s="492"/>
      <c r="D982" s="492"/>
      <c r="E982" s="492"/>
      <c r="F982" s="492"/>
      <c r="G982" s="492"/>
      <c r="H982" s="492"/>
      <c r="I982" s="492"/>
      <c r="J982" s="492"/>
      <c r="K982" s="492"/>
      <c r="L982" s="492"/>
      <c r="M982" s="492"/>
      <c r="N982" s="492"/>
      <c r="O982" s="492"/>
      <c r="P982" s="492"/>
      <c r="Q982" s="492"/>
    </row>
    <row r="983" ht="25.15" customHeight="true" x14ac:dyDescent="0.2">
      <c r="C983" s="492"/>
      <c r="D983" s="492"/>
      <c r="E983" s="492"/>
      <c r="F983" s="492"/>
      <c r="G983" s="492"/>
      <c r="H983" s="492"/>
      <c r="I983" s="492"/>
      <c r="J983" s="492"/>
      <c r="K983" s="492"/>
      <c r="L983" s="492"/>
      <c r="M983" s="492"/>
      <c r="N983" s="492"/>
      <c r="O983" s="492"/>
      <c r="P983" s="492"/>
      <c r="Q983" s="492"/>
    </row>
    <row r="984" ht="25.15" customHeight="true" x14ac:dyDescent="0.2">
      <c r="C984" s="492"/>
      <c r="D984" s="492"/>
      <c r="E984" s="492"/>
      <c r="F984" s="492"/>
      <c r="G984" s="492"/>
      <c r="H984" s="492"/>
      <c r="I984" s="492"/>
      <c r="J984" s="492"/>
      <c r="K984" s="492"/>
      <c r="L984" s="492"/>
      <c r="M984" s="492"/>
      <c r="N984" s="492"/>
      <c r="O984" s="492"/>
      <c r="P984" s="492"/>
      <c r="Q984" s="492"/>
    </row>
    <row r="985" ht="25.15" customHeight="true" x14ac:dyDescent="0.2">
      <c r="C985" s="492"/>
      <c r="D985" s="492"/>
      <c r="E985" s="492"/>
      <c r="F985" s="492"/>
      <c r="G985" s="492"/>
      <c r="H985" s="492"/>
      <c r="I985" s="492"/>
      <c r="J985" s="492"/>
      <c r="K985" s="492"/>
      <c r="L985" s="492"/>
      <c r="M985" s="492"/>
      <c r="N985" s="492"/>
      <c r="O985" s="492"/>
      <c r="P985" s="492"/>
      <c r="Q985" s="492"/>
    </row>
    <row r="986" ht="25.15" customHeight="true" x14ac:dyDescent="0.2">
      <c r="C986" s="492"/>
      <c r="D986" s="492"/>
      <c r="E986" s="492"/>
      <c r="F986" s="492"/>
      <c r="G986" s="492"/>
      <c r="H986" s="492"/>
      <c r="I986" s="492"/>
      <c r="J986" s="492"/>
      <c r="K986" s="492"/>
      <c r="L986" s="492"/>
      <c r="M986" s="492"/>
      <c r="N986" s="492"/>
      <c r="O986" s="492"/>
      <c r="P986" s="492"/>
      <c r="Q986" s="492"/>
    </row>
    <row r="987" ht="25.15" customHeight="true" x14ac:dyDescent="0.2">
      <c r="C987" s="492"/>
      <c r="D987" s="492"/>
      <c r="E987" s="492"/>
      <c r="F987" s="492"/>
      <c r="G987" s="492"/>
      <c r="H987" s="492"/>
      <c r="I987" s="492"/>
      <c r="J987" s="492"/>
      <c r="K987" s="492"/>
      <c r="L987" s="492"/>
      <c r="M987" s="492"/>
      <c r="N987" s="492"/>
      <c r="O987" s="492"/>
      <c r="P987" s="492"/>
      <c r="Q987" s="492"/>
    </row>
    <row r="988" ht="25.15" customHeight="true" x14ac:dyDescent="0.2">
      <c r="C988" s="492"/>
      <c r="D988" s="492"/>
      <c r="E988" s="492"/>
      <c r="F988" s="492"/>
      <c r="G988" s="492"/>
      <c r="H988" s="492"/>
      <c r="I988" s="492"/>
      <c r="J988" s="492"/>
      <c r="K988" s="492"/>
      <c r="L988" s="492"/>
      <c r="M988" s="492"/>
      <c r="N988" s="492"/>
      <c r="O988" s="492"/>
      <c r="P988" s="492"/>
      <c r="Q988" s="492"/>
    </row>
    <row r="989" ht="25.15" customHeight="true" x14ac:dyDescent="0.2">
      <c r="C989" s="492"/>
      <c r="D989" s="492"/>
      <c r="E989" s="492"/>
      <c r="F989" s="492"/>
      <c r="G989" s="492"/>
      <c r="H989" s="492"/>
      <c r="I989" s="492"/>
      <c r="J989" s="492"/>
      <c r="K989" s="492"/>
      <c r="L989" s="492"/>
      <c r="M989" s="492"/>
      <c r="N989" s="492"/>
      <c r="O989" s="492"/>
      <c r="P989" s="492"/>
      <c r="Q989" s="492"/>
    </row>
    <row r="990" ht="25.15" customHeight="true" x14ac:dyDescent="0.2">
      <c r="C990" s="492"/>
      <c r="D990" s="492"/>
      <c r="E990" s="492"/>
      <c r="F990" s="492"/>
      <c r="G990" s="492"/>
      <c r="H990" s="492"/>
      <c r="I990" s="492"/>
      <c r="J990" s="492"/>
      <c r="K990" s="492"/>
      <c r="L990" s="492"/>
      <c r="M990" s="492"/>
      <c r="N990" s="492"/>
      <c r="O990" s="492"/>
      <c r="P990" s="492"/>
      <c r="Q990" s="492"/>
    </row>
    <row r="991" ht="25.15" customHeight="true" x14ac:dyDescent="0.2">
      <c r="C991" s="492"/>
      <c r="D991" s="492"/>
      <c r="E991" s="492"/>
      <c r="F991" s="492"/>
      <c r="G991" s="492"/>
      <c r="H991" s="492"/>
      <c r="I991" s="492"/>
      <c r="J991" s="492"/>
      <c r="K991" s="492"/>
      <c r="L991" s="492"/>
      <c r="M991" s="492"/>
      <c r="N991" s="492"/>
      <c r="O991" s="492"/>
      <c r="P991" s="492"/>
      <c r="Q991" s="492"/>
    </row>
    <row r="992" ht="25.15" customHeight="true" x14ac:dyDescent="0.2">
      <c r="C992" s="492"/>
      <c r="D992" s="492"/>
      <c r="E992" s="492"/>
      <c r="F992" s="492"/>
      <c r="G992" s="492"/>
      <c r="H992" s="492"/>
      <c r="I992" s="492"/>
      <c r="J992" s="492"/>
      <c r="K992" s="492"/>
      <c r="L992" s="492"/>
      <c r="M992" s="492"/>
      <c r="N992" s="492"/>
      <c r="O992" s="492"/>
      <c r="P992" s="492"/>
      <c r="Q992" s="492"/>
    </row>
    <row r="993" ht="25.15" customHeight="true" x14ac:dyDescent="0.2">
      <c r="C993" s="492"/>
      <c r="D993" s="492"/>
      <c r="E993" s="492"/>
      <c r="F993" s="492"/>
      <c r="G993" s="492"/>
      <c r="H993" s="492"/>
      <c r="I993" s="492"/>
      <c r="J993" s="492"/>
      <c r="K993" s="492"/>
      <c r="L993" s="492"/>
      <c r="M993" s="492"/>
      <c r="N993" s="492"/>
      <c r="O993" s="492"/>
      <c r="P993" s="492"/>
      <c r="Q993" s="492"/>
    </row>
    <row r="994" ht="25.15" customHeight="true" x14ac:dyDescent="0.2">
      <c r="C994" s="492"/>
      <c r="D994" s="492"/>
      <c r="E994" s="492"/>
      <c r="F994" s="492"/>
      <c r="G994" s="492"/>
      <c r="H994" s="492"/>
      <c r="I994" s="492"/>
      <c r="J994" s="492"/>
      <c r="K994" s="492"/>
      <c r="L994" s="492"/>
      <c r="M994" s="492"/>
      <c r="N994" s="492"/>
      <c r="O994" s="492"/>
      <c r="P994" s="492"/>
      <c r="Q994" s="492"/>
    </row>
    <row r="995" ht="25.15" customHeight="true" x14ac:dyDescent="0.2">
      <c r="C995" s="492"/>
      <c r="D995" s="492"/>
      <c r="E995" s="492"/>
      <c r="F995" s="492"/>
      <c r="G995" s="492"/>
      <c r="H995" s="492"/>
      <c r="I995" s="492"/>
      <c r="J995" s="492"/>
      <c r="K995" s="492"/>
      <c r="L995" s="492"/>
      <c r="M995" s="492"/>
      <c r="N995" s="492"/>
      <c r="O995" s="492"/>
      <c r="P995" s="492"/>
      <c r="Q995" s="492"/>
    </row>
    <row r="996" ht="25.15" customHeight="true" x14ac:dyDescent="0.2">
      <c r="C996" s="492"/>
      <c r="D996" s="492"/>
      <c r="E996" s="492"/>
      <c r="F996" s="492"/>
      <c r="G996" s="492"/>
      <c r="H996" s="492"/>
      <c r="I996" s="492"/>
      <c r="J996" s="492"/>
      <c r="K996" s="492"/>
      <c r="L996" s="492"/>
      <c r="M996" s="492"/>
      <c r="N996" s="492"/>
      <c r="O996" s="492"/>
      <c r="P996" s="492"/>
      <c r="Q996" s="492"/>
    </row>
    <row r="997" ht="25.15" customHeight="true" x14ac:dyDescent="0.2">
      <c r="C997" s="492"/>
      <c r="D997" s="492"/>
      <c r="E997" s="492"/>
      <c r="F997" s="492"/>
      <c r="G997" s="492"/>
      <c r="H997" s="492"/>
      <c r="I997" s="492"/>
      <c r="J997" s="492"/>
      <c r="K997" s="492"/>
      <c r="L997" s="492"/>
      <c r="M997" s="492"/>
      <c r="N997" s="492"/>
      <c r="O997" s="492"/>
      <c r="P997" s="492"/>
      <c r="Q997" s="492"/>
    </row>
    <row r="998" ht="25.15" customHeight="true" x14ac:dyDescent="0.2">
      <c r="C998" s="492"/>
      <c r="D998" s="492"/>
      <c r="E998" s="492"/>
      <c r="F998" s="492"/>
      <c r="G998" s="492"/>
      <c r="H998" s="492"/>
      <c r="I998" s="492"/>
      <c r="J998" s="492"/>
      <c r="K998" s="492"/>
      <c r="L998" s="492"/>
      <c r="M998" s="492"/>
      <c r="N998" s="492"/>
      <c r="O998" s="492"/>
      <c r="P998" s="492"/>
      <c r="Q998" s="492"/>
    </row>
    <row r="999" ht="25.15" customHeight="true" x14ac:dyDescent="0.2">
      <c r="C999" s="492"/>
      <c r="D999" s="492"/>
      <c r="E999" s="492"/>
      <c r="F999" s="492"/>
      <c r="G999" s="492"/>
      <c r="H999" s="492"/>
      <c r="I999" s="492"/>
      <c r="J999" s="492"/>
      <c r="K999" s="492"/>
      <c r="L999" s="492"/>
      <c r="M999" s="492"/>
      <c r="N999" s="492"/>
      <c r="O999" s="492"/>
      <c r="P999" s="492"/>
      <c r="Q999" s="492"/>
    </row>
    <row r="1000" ht="25.15" customHeight="true" x14ac:dyDescent="0.2">
      <c r="C1000" s="492"/>
      <c r="D1000" s="492"/>
      <c r="E1000" s="492"/>
      <c r="F1000" s="492"/>
      <c r="G1000" s="492"/>
      <c r="H1000" s="492"/>
      <c r="I1000" s="492"/>
      <c r="J1000" s="492"/>
      <c r="K1000" s="492"/>
      <c r="L1000" s="492"/>
      <c r="M1000" s="492"/>
      <c r="N1000" s="492"/>
      <c r="O1000" s="492"/>
      <c r="P1000" s="492"/>
      <c r="Q1000" s="492"/>
    </row>
    <row r="1001" ht="25.15" customHeight="true" x14ac:dyDescent="0.2">
      <c r="C1001" s="492"/>
      <c r="D1001" s="492"/>
      <c r="E1001" s="492"/>
      <c r="F1001" s="492"/>
      <c r="G1001" s="492"/>
      <c r="H1001" s="492"/>
      <c r="I1001" s="492"/>
      <c r="J1001" s="492"/>
      <c r="K1001" s="492"/>
      <c r="L1001" s="492"/>
      <c r="M1001" s="492"/>
      <c r="N1001" s="492"/>
      <c r="O1001" s="492"/>
      <c r="P1001" s="492"/>
      <c r="Q1001" s="492"/>
    </row>
    <row r="1002" ht="25.15" customHeight="true" x14ac:dyDescent="0.2">
      <c r="C1002" s="492"/>
      <c r="D1002" s="492"/>
      <c r="E1002" s="492"/>
      <c r="F1002" s="492"/>
      <c r="G1002" s="492"/>
      <c r="H1002" s="492"/>
      <c r="I1002" s="492"/>
      <c r="J1002" s="492"/>
      <c r="K1002" s="492"/>
      <c r="L1002" s="492"/>
      <c r="M1002" s="492"/>
      <c r="N1002" s="492"/>
      <c r="O1002" s="492"/>
      <c r="P1002" s="492"/>
      <c r="Q1002" s="492"/>
    </row>
    <row r="1003" ht="25.15" customHeight="true" x14ac:dyDescent="0.2">
      <c r="C1003" s="492"/>
      <c r="D1003" s="492"/>
      <c r="E1003" s="492"/>
      <c r="F1003" s="492"/>
      <c r="G1003" s="492"/>
      <c r="H1003" s="492"/>
      <c r="I1003" s="492"/>
      <c r="J1003" s="492"/>
      <c r="K1003" s="492"/>
      <c r="L1003" s="492"/>
      <c r="M1003" s="492"/>
      <c r="N1003" s="492"/>
      <c r="O1003" s="492"/>
      <c r="P1003" s="492"/>
      <c r="Q1003" s="492"/>
    </row>
    <row r="1004" ht="25.15" customHeight="true" x14ac:dyDescent="0.2">
      <c r="C1004" s="492"/>
      <c r="D1004" s="492"/>
      <c r="E1004" s="492"/>
      <c r="F1004" s="492"/>
      <c r="G1004" s="492"/>
      <c r="H1004" s="492"/>
      <c r="I1004" s="492"/>
      <c r="J1004" s="492"/>
      <c r="K1004" s="492"/>
      <c r="L1004" s="492"/>
      <c r="M1004" s="492"/>
      <c r="N1004" s="492"/>
      <c r="O1004" s="492"/>
      <c r="P1004" s="492"/>
      <c r="Q1004" s="492"/>
    </row>
    <row r="1005" ht="25.15" customHeight="true" x14ac:dyDescent="0.2">
      <c r="C1005" s="492"/>
      <c r="D1005" s="492"/>
      <c r="E1005" s="492"/>
      <c r="F1005" s="492"/>
      <c r="G1005" s="492"/>
      <c r="H1005" s="492"/>
      <c r="I1005" s="492"/>
      <c r="J1005" s="492"/>
      <c r="K1005" s="492"/>
      <c r="L1005" s="492"/>
      <c r="M1005" s="492"/>
      <c r="N1005" s="492"/>
      <c r="O1005" s="492"/>
      <c r="P1005" s="492"/>
      <c r="Q1005" s="492"/>
    </row>
    <row r="1006" ht="25.15" customHeight="true" x14ac:dyDescent="0.2">
      <c r="C1006" s="492"/>
      <c r="D1006" s="492"/>
      <c r="E1006" s="492"/>
      <c r="F1006" s="492"/>
      <c r="G1006" s="492"/>
      <c r="H1006" s="492"/>
      <c r="I1006" s="492"/>
      <c r="J1006" s="492"/>
      <c r="K1006" s="492"/>
      <c r="L1006" s="492"/>
      <c r="M1006" s="492"/>
      <c r="N1006" s="492"/>
      <c r="O1006" s="492"/>
      <c r="P1006" s="492"/>
      <c r="Q1006" s="492"/>
    </row>
    <row r="1007" ht="25.15" customHeight="true" x14ac:dyDescent="0.2">
      <c r="C1007" s="492"/>
      <c r="D1007" s="492"/>
      <c r="E1007" s="492"/>
      <c r="F1007" s="492"/>
      <c r="G1007" s="492"/>
      <c r="H1007" s="492"/>
      <c r="I1007" s="492"/>
      <c r="J1007" s="492"/>
      <c r="K1007" s="492"/>
      <c r="L1007" s="492"/>
      <c r="M1007" s="492"/>
      <c r="N1007" s="492"/>
      <c r="O1007" s="492"/>
      <c r="P1007" s="492"/>
      <c r="Q1007" s="492"/>
    </row>
    <row r="1008" ht="25.15" customHeight="true" x14ac:dyDescent="0.2">
      <c r="C1008" s="492"/>
      <c r="D1008" s="492"/>
      <c r="E1008" s="492"/>
      <c r="F1008" s="492"/>
      <c r="G1008" s="492"/>
      <c r="H1008" s="492"/>
      <c r="I1008" s="492"/>
      <c r="J1008" s="492"/>
      <c r="K1008" s="492"/>
      <c r="L1008" s="492"/>
      <c r="M1008" s="492"/>
      <c r="N1008" s="492"/>
      <c r="O1008" s="492"/>
      <c r="P1008" s="492"/>
      <c r="Q1008" s="492"/>
    </row>
    <row r="1009" ht="25.15" customHeight="true" x14ac:dyDescent="0.2">
      <c r="C1009" s="492"/>
      <c r="D1009" s="492"/>
      <c r="E1009" s="492"/>
      <c r="F1009" s="492"/>
      <c r="G1009" s="492"/>
      <c r="H1009" s="492"/>
      <c r="I1009" s="492"/>
      <c r="J1009" s="492"/>
      <c r="K1009" s="492"/>
      <c r="L1009" s="492"/>
      <c r="M1009" s="492"/>
      <c r="N1009" s="492"/>
      <c r="O1009" s="492"/>
      <c r="P1009" s="492"/>
      <c r="Q1009" s="492"/>
    </row>
    <row r="1010" ht="25.15" customHeight="true" x14ac:dyDescent="0.2">
      <c r="C1010" s="492"/>
      <c r="D1010" s="492"/>
      <c r="E1010" s="492"/>
      <c r="F1010" s="492"/>
      <c r="G1010" s="492"/>
      <c r="H1010" s="492"/>
      <c r="I1010" s="492"/>
      <c r="J1010" s="492"/>
      <c r="K1010" s="492"/>
      <c r="L1010" s="492"/>
      <c r="M1010" s="492"/>
      <c r="N1010" s="492"/>
      <c r="O1010" s="492"/>
      <c r="P1010" s="492"/>
      <c r="Q1010" s="492"/>
    </row>
    <row r="1011" ht="25.15" customHeight="true" x14ac:dyDescent="0.2">
      <c r="C1011" s="492"/>
      <c r="D1011" s="492"/>
      <c r="E1011" s="492"/>
      <c r="F1011" s="492"/>
      <c r="G1011" s="492"/>
      <c r="H1011" s="492"/>
      <c r="I1011" s="492"/>
      <c r="J1011" s="492"/>
      <c r="K1011" s="492"/>
      <c r="L1011" s="492"/>
      <c r="M1011" s="492"/>
      <c r="N1011" s="492"/>
      <c r="O1011" s="492"/>
      <c r="P1011" s="492"/>
      <c r="Q1011" s="492"/>
    </row>
    <row r="1012" ht="25.15" customHeight="true" x14ac:dyDescent="0.2">
      <c r="C1012" s="492"/>
      <c r="D1012" s="492"/>
      <c r="E1012" s="492"/>
      <c r="F1012" s="492"/>
      <c r="G1012" s="492"/>
      <c r="H1012" s="492"/>
      <c r="I1012" s="492"/>
      <c r="J1012" s="492"/>
      <c r="K1012" s="492"/>
      <c r="L1012" s="492"/>
      <c r="M1012" s="492"/>
      <c r="N1012" s="492"/>
      <c r="O1012" s="492"/>
      <c r="P1012" s="492"/>
      <c r="Q1012" s="492"/>
    </row>
    <row r="1013" ht="25.15" customHeight="true" x14ac:dyDescent="0.2">
      <c r="C1013" s="492"/>
      <c r="D1013" s="492"/>
      <c r="E1013" s="492"/>
      <c r="F1013" s="492"/>
      <c r="G1013" s="492"/>
      <c r="H1013" s="492"/>
      <c r="I1013" s="492"/>
      <c r="J1013" s="492"/>
      <c r="K1013" s="492"/>
      <c r="L1013" s="492"/>
      <c r="M1013" s="492"/>
      <c r="N1013" s="492"/>
      <c r="O1013" s="492"/>
      <c r="P1013" s="492"/>
      <c r="Q1013" s="492"/>
    </row>
    <row r="1014" ht="25.15" customHeight="true" x14ac:dyDescent="0.2">
      <c r="C1014" s="492"/>
      <c r="D1014" s="492"/>
      <c r="E1014" s="492"/>
      <c r="F1014" s="492"/>
      <c r="G1014" s="492"/>
      <c r="H1014" s="492"/>
      <c r="I1014" s="492"/>
      <c r="J1014" s="492"/>
      <c r="K1014" s="492"/>
      <c r="L1014" s="492"/>
      <c r="M1014" s="492"/>
      <c r="N1014" s="492"/>
      <c r="O1014" s="492"/>
      <c r="P1014" s="492"/>
      <c r="Q1014" s="492"/>
    </row>
    <row r="1015" ht="25.15" customHeight="true" x14ac:dyDescent="0.2">
      <c r="C1015" s="492"/>
      <c r="D1015" s="492"/>
      <c r="E1015" s="492"/>
      <c r="F1015" s="492"/>
      <c r="G1015" s="492"/>
      <c r="H1015" s="492"/>
      <c r="I1015" s="492"/>
      <c r="J1015" s="492"/>
      <c r="K1015" s="492"/>
      <c r="L1015" s="492"/>
      <c r="M1015" s="492"/>
      <c r="N1015" s="492"/>
      <c r="O1015" s="492"/>
      <c r="P1015" s="492"/>
      <c r="Q1015" s="492"/>
    </row>
    <row r="1016" ht="25.15" customHeight="true" x14ac:dyDescent="0.2">
      <c r="C1016" s="492"/>
      <c r="D1016" s="492"/>
      <c r="E1016" s="492"/>
      <c r="F1016" s="492"/>
      <c r="G1016" s="492"/>
      <c r="H1016" s="492"/>
      <c r="I1016" s="492"/>
      <c r="J1016" s="492"/>
      <c r="K1016" s="492"/>
      <c r="L1016" s="492"/>
      <c r="M1016" s="492"/>
      <c r="N1016" s="492"/>
      <c r="O1016" s="492"/>
      <c r="P1016" s="492"/>
      <c r="Q1016" s="492"/>
    </row>
    <row r="1017" ht="25.15" customHeight="true" x14ac:dyDescent="0.2">
      <c r="C1017" s="492"/>
      <c r="D1017" s="492"/>
      <c r="E1017" s="492"/>
      <c r="F1017" s="492"/>
      <c r="G1017" s="492"/>
      <c r="H1017" s="492"/>
      <c r="I1017" s="492"/>
      <c r="J1017" s="492"/>
      <c r="K1017" s="492"/>
      <c r="L1017" s="492"/>
      <c r="M1017" s="492"/>
      <c r="N1017" s="492"/>
      <c r="O1017" s="492"/>
      <c r="P1017" s="492"/>
      <c r="Q1017" s="492"/>
    </row>
    <row r="1018" ht="25.15" customHeight="true" x14ac:dyDescent="0.2">
      <c r="C1018" s="492"/>
      <c r="D1018" s="492"/>
      <c r="E1018" s="492"/>
      <c r="F1018" s="492"/>
      <c r="G1018" s="492"/>
      <c r="H1018" s="492"/>
      <c r="I1018" s="492"/>
      <c r="J1018" s="492"/>
      <c r="K1018" s="492"/>
      <c r="L1018" s="492"/>
      <c r="M1018" s="492"/>
      <c r="N1018" s="492"/>
      <c r="O1018" s="492"/>
      <c r="P1018" s="492"/>
      <c r="Q1018" s="492"/>
    </row>
    <row r="1019" ht="25.15" customHeight="true" x14ac:dyDescent="0.2">
      <c r="C1019" s="492"/>
      <c r="D1019" s="492"/>
      <c r="E1019" s="492"/>
      <c r="F1019" s="492"/>
      <c r="G1019" s="492"/>
      <c r="H1019" s="492"/>
      <c r="I1019" s="492"/>
      <c r="J1019" s="492"/>
      <c r="K1019" s="492"/>
      <c r="L1019" s="492"/>
      <c r="M1019" s="492"/>
      <c r="N1019" s="492"/>
      <c r="O1019" s="492"/>
      <c r="P1019" s="492"/>
      <c r="Q1019" s="492"/>
    </row>
    <row r="1020" ht="25.15" customHeight="true" x14ac:dyDescent="0.2">
      <c r="C1020" s="492"/>
      <c r="D1020" s="492"/>
      <c r="E1020" s="492"/>
      <c r="F1020" s="492"/>
      <c r="G1020" s="492"/>
      <c r="H1020" s="492"/>
      <c r="I1020" s="492"/>
      <c r="J1020" s="492"/>
      <c r="K1020" s="492"/>
      <c r="L1020" s="492"/>
      <c r="M1020" s="492"/>
      <c r="N1020" s="492"/>
      <c r="O1020" s="492"/>
      <c r="P1020" s="492"/>
      <c r="Q1020" s="492"/>
    </row>
    <row r="1021" ht="25.15" customHeight="true" x14ac:dyDescent="0.2">
      <c r="C1021" s="492"/>
      <c r="D1021" s="492"/>
      <c r="E1021" s="492"/>
      <c r="F1021" s="492"/>
      <c r="G1021" s="492"/>
      <c r="H1021" s="492"/>
      <c r="I1021" s="492"/>
      <c r="J1021" s="492"/>
      <c r="K1021" s="492"/>
      <c r="L1021" s="492"/>
      <c r="M1021" s="492"/>
      <c r="N1021" s="492"/>
      <c r="O1021" s="492"/>
      <c r="P1021" s="492"/>
      <c r="Q1021" s="492"/>
    </row>
    <row r="1022" ht="25.15" customHeight="true" x14ac:dyDescent="0.2">
      <c r="C1022" s="492"/>
      <c r="D1022" s="492"/>
      <c r="E1022" s="492"/>
      <c r="F1022" s="492"/>
      <c r="G1022" s="492"/>
      <c r="H1022" s="492"/>
      <c r="I1022" s="492"/>
      <c r="J1022" s="492"/>
      <c r="K1022" s="492"/>
      <c r="L1022" s="492"/>
      <c r="M1022" s="492"/>
      <c r="N1022" s="492"/>
      <c r="O1022" s="492"/>
      <c r="P1022" s="492"/>
      <c r="Q1022" s="492"/>
    </row>
    <row r="1023" ht="25.15" customHeight="true" x14ac:dyDescent="0.2">
      <c r="C1023" s="492"/>
      <c r="D1023" s="492"/>
      <c r="E1023" s="492"/>
      <c r="F1023" s="492"/>
      <c r="G1023" s="492"/>
      <c r="H1023" s="492"/>
      <c r="I1023" s="492"/>
      <c r="J1023" s="492"/>
      <c r="K1023" s="492"/>
      <c r="L1023" s="492"/>
      <c r="M1023" s="492"/>
      <c r="N1023" s="492"/>
      <c r="O1023" s="492"/>
      <c r="P1023" s="492"/>
      <c r="Q1023" s="492"/>
    </row>
    <row r="1024" ht="25.15" customHeight="true" x14ac:dyDescent="0.2">
      <c r="C1024" s="492"/>
      <c r="D1024" s="492"/>
      <c r="E1024" s="492"/>
      <c r="F1024" s="492"/>
      <c r="G1024" s="492"/>
      <c r="H1024" s="492"/>
      <c r="I1024" s="492"/>
      <c r="J1024" s="492"/>
      <c r="K1024" s="492"/>
      <c r="L1024" s="492"/>
      <c r="M1024" s="492"/>
      <c r="N1024" s="492"/>
      <c r="O1024" s="492"/>
      <c r="P1024" s="492"/>
      <c r="Q1024" s="492"/>
    </row>
    <row r="1025" s="397" customFormat="true" ht="21" customHeight="true" x14ac:dyDescent="0.2">
      <c r="A1025" s="2365" t="s">
        <v>168</v>
      </c>
      <c r="B1025" s="2366"/>
      <c r="C1025" s="2367"/>
      <c r="R1025" s="650"/>
      <c r="S1025" s="650"/>
      <c r="T1025" s="650"/>
      <c r="U1025" s="650"/>
      <c r="V1025" s="650"/>
      <c r="W1025" s="650"/>
      <c r="X1025" s="650"/>
      <c r="Y1025" s="650"/>
      <c r="Z1025" s="650"/>
      <c r="AA1025" s="650"/>
      <c r="AB1025" s="650"/>
      <c r="AC1025" s="650"/>
      <c r="AD1025" s="650"/>
      <c r="AE1025" s="650"/>
      <c r="AF1025" s="650"/>
      <c r="AG1025" s="650"/>
      <c r="AH1025" s="650"/>
      <c r="AI1025" s="650"/>
      <c r="AJ1025" s="650"/>
      <c r="AK1025" s="650"/>
      <c r="AL1025" s="650"/>
      <c r="AM1025" s="650"/>
      <c r="AN1025" s="650"/>
      <c r="AO1025" s="650"/>
      <c r="AP1025" s="650"/>
      <c r="AQ1025" s="650"/>
      <c r="AR1025" s="650"/>
      <c r="AS1025" s="650"/>
      <c r="AT1025" s="650"/>
      <c r="AU1025" s="650"/>
      <c r="AV1025" s="650"/>
      <c r="AW1025" s="650"/>
      <c r="AX1025" s="650"/>
      <c r="AY1025" s="650"/>
      <c r="BA1025" s="223"/>
      <c r="BB1025" s="291"/>
      <c r="BC1025"/>
      <c r="BD1025"/>
      <c r="BE1025"/>
      <c r="BF1025"/>
      <c r="BG1025"/>
      <c r="BH1025"/>
      <c r="BI1025"/>
      <c r="BJ1025"/>
      <c r="BK1025"/>
      <c r="BL1025"/>
      <c r="BM1025"/>
      <c r="BN1025"/>
      <c r="BO1025"/>
      <c r="BP1025"/>
      <c r="BQ1025"/>
    </row>
    <row r="1026" s="397" customFormat="true" ht="15.95" customHeight="true" x14ac:dyDescent="0.2">
      <c r="A1026" s="2368" t="s">
        <v>169</v>
      </c>
      <c r="B1026" s="2369"/>
      <c r="C1026" s="400" t="s">
        <v>170</v>
      </c>
      <c r="R1026" s="650"/>
      <c r="S1026" s="650"/>
      <c r="T1026" s="650"/>
      <c r="U1026" s="650"/>
      <c r="V1026" s="650"/>
      <c r="W1026" s="650"/>
      <c r="X1026" s="650"/>
      <c r="Y1026" s="650"/>
      <c r="Z1026" s="650"/>
      <c r="AA1026" s="650"/>
      <c r="AB1026" s="650"/>
      <c r="AC1026" s="650"/>
      <c r="AD1026" s="650"/>
      <c r="AE1026" s="650"/>
      <c r="AF1026" s="650"/>
      <c r="AG1026" s="650"/>
      <c r="AH1026" s="650"/>
      <c r="AI1026" s="650"/>
      <c r="AJ1026" s="650"/>
      <c r="AK1026" s="650"/>
      <c r="AL1026" s="650"/>
      <c r="AM1026" s="650"/>
      <c r="AN1026" s="650"/>
      <c r="AO1026" s="650"/>
      <c r="AP1026" s="650"/>
      <c r="AQ1026" s="650"/>
      <c r="AR1026" s="650"/>
      <c r="AS1026" s="650"/>
      <c r="AT1026" s="650"/>
      <c r="AU1026" s="650"/>
      <c r="AV1026" s="650"/>
      <c r="AW1026" s="650"/>
      <c r="AX1026" s="650"/>
      <c r="AY1026" s="650"/>
      <c r="BA1026" s="223"/>
      <c r="BB1026" s="291"/>
      <c r="BC1026"/>
      <c r="BD1026"/>
      <c r="BE1026"/>
      <c r="BF1026"/>
      <c r="BG1026"/>
      <c r="BH1026"/>
      <c r="BI1026"/>
      <c r="BJ1026"/>
      <c r="BK1026"/>
      <c r="BL1026"/>
      <c r="BM1026"/>
      <c r="BN1026"/>
      <c r="BO1026"/>
      <c r="BP1026"/>
      <c r="BQ1026"/>
    </row>
    <row r="1027" s="397" customFormat="true" ht="17.1" hidden="true" customHeight="true" x14ac:dyDescent="0.2">
      <c r="A1027" s="401" t="s">
        <v>171</v>
      </c>
      <c r="B1027" s="402" t="s">
        <v>172</v>
      </c>
      <c r="C1027" s="403">
        <v>3734</v>
      </c>
      <c r="R1027" s="650"/>
      <c r="S1027" s="650"/>
      <c r="T1027" s="650"/>
      <c r="U1027" s="650"/>
      <c r="V1027" s="650"/>
      <c r="W1027" s="650"/>
      <c r="X1027" s="650"/>
      <c r="Y1027" s="650"/>
      <c r="Z1027" s="650"/>
      <c r="AA1027" s="650"/>
      <c r="AB1027" s="650"/>
      <c r="AC1027" s="650"/>
      <c r="AD1027" s="650"/>
      <c r="AE1027" s="650"/>
      <c r="AF1027" s="650"/>
      <c r="AG1027" s="650"/>
      <c r="AH1027" s="650"/>
      <c r="AI1027" s="650"/>
      <c r="AJ1027" s="650"/>
      <c r="AK1027" s="650"/>
      <c r="AL1027" s="650"/>
      <c r="AM1027" s="650"/>
      <c r="AN1027" s="650"/>
      <c r="AO1027" s="650"/>
      <c r="AP1027" s="650"/>
      <c r="AQ1027" s="650"/>
      <c r="AR1027" s="650"/>
      <c r="AS1027" s="650"/>
      <c r="AT1027" s="650"/>
      <c r="AU1027" s="650"/>
      <c r="AV1027" s="650"/>
      <c r="AW1027" s="650"/>
      <c r="AX1027" s="650"/>
      <c r="AY1027" s="650"/>
      <c r="BA1027" s="223"/>
      <c r="BB1027" s="291"/>
      <c r="BC1027"/>
      <c r="BD1027"/>
      <c r="BE1027"/>
      <c r="BF1027"/>
      <c r="BG1027"/>
      <c r="BH1027"/>
      <c r="BI1027"/>
      <c r="BJ1027"/>
      <c r="BK1027"/>
      <c r="BL1027"/>
      <c r="BM1027"/>
      <c r="BN1027"/>
      <c r="BO1027"/>
      <c r="BP1027"/>
      <c r="BQ1027"/>
    </row>
    <row r="1028" s="397" customFormat="true" ht="17.1" hidden="true" customHeight="true" x14ac:dyDescent="0.2">
      <c r="A1028" s="404" t="s">
        <v>173</v>
      </c>
      <c r="B1028" s="405" t="s">
        <v>172</v>
      </c>
      <c r="C1028" s="406">
        <v>3734</v>
      </c>
      <c r="R1028" s="650"/>
      <c r="S1028" s="650"/>
      <c r="T1028" s="650"/>
      <c r="U1028" s="650"/>
      <c r="V1028" s="650"/>
      <c r="W1028" s="650"/>
      <c r="X1028" s="650"/>
      <c r="Y1028" s="650"/>
      <c r="Z1028" s="650"/>
      <c r="AA1028" s="650"/>
      <c r="AB1028" s="650"/>
      <c r="AC1028" s="650"/>
      <c r="AD1028" s="650"/>
      <c r="AE1028" s="650"/>
      <c r="AF1028" s="650"/>
      <c r="AG1028" s="650"/>
      <c r="AH1028" s="650"/>
      <c r="AI1028" s="650"/>
      <c r="AJ1028" s="650"/>
      <c r="AK1028" s="650"/>
      <c r="AL1028" s="650"/>
      <c r="AM1028" s="650"/>
      <c r="AN1028" s="650"/>
      <c r="AO1028" s="650"/>
      <c r="AP1028" s="650"/>
      <c r="AQ1028" s="650"/>
      <c r="AR1028" s="650"/>
      <c r="AS1028" s="650"/>
      <c r="AT1028" s="650"/>
      <c r="AU1028" s="650"/>
      <c r="AV1028" s="650"/>
      <c r="AW1028" s="650"/>
      <c r="AX1028" s="650"/>
      <c r="AY1028" s="650"/>
      <c r="BA1028" s="223"/>
      <c r="BB1028" s="291"/>
      <c r="BC1028"/>
      <c r="BD1028"/>
      <c r="BE1028"/>
      <c r="BF1028"/>
      <c r="BG1028"/>
      <c r="BH1028"/>
      <c r="BI1028"/>
      <c r="BJ1028"/>
      <c r="BK1028"/>
      <c r="BL1028"/>
      <c r="BM1028"/>
      <c r="BN1028"/>
      <c r="BO1028"/>
      <c r="BP1028"/>
      <c r="BQ1028"/>
    </row>
    <row r="1029" s="397" customFormat="true" ht="17.1" hidden="true" customHeight="true" x14ac:dyDescent="0.2">
      <c r="A1029" s="404" t="s">
        <v>174</v>
      </c>
      <c r="B1029" s="405" t="s">
        <v>172</v>
      </c>
      <c r="C1029" s="406">
        <v>3734</v>
      </c>
      <c r="R1029" s="650"/>
      <c r="S1029" s="650"/>
      <c r="T1029" s="650"/>
      <c r="U1029" s="650"/>
      <c r="V1029" s="650"/>
      <c r="W1029" s="650"/>
      <c r="X1029" s="650"/>
      <c r="Y1029" s="650"/>
      <c r="Z1029" s="650"/>
      <c r="AA1029" s="650"/>
      <c r="AB1029" s="650"/>
      <c r="AC1029" s="650"/>
      <c r="AD1029" s="650"/>
      <c r="AE1029" s="650"/>
      <c r="AF1029" s="650"/>
      <c r="AG1029" s="650"/>
      <c r="AH1029" s="650"/>
      <c r="AI1029" s="650"/>
      <c r="AJ1029" s="650"/>
      <c r="AK1029" s="650"/>
      <c r="AL1029" s="650"/>
      <c r="AM1029" s="650"/>
      <c r="AN1029" s="650"/>
      <c r="AO1029" s="650"/>
      <c r="AP1029" s="650"/>
      <c r="AQ1029" s="650"/>
      <c r="AR1029" s="650"/>
      <c r="AS1029" s="650"/>
      <c r="AT1029" s="650"/>
      <c r="AU1029" s="650"/>
      <c r="AV1029" s="650"/>
      <c r="AW1029" s="650"/>
      <c r="AX1029" s="650"/>
      <c r="AY1029" s="650"/>
      <c r="BA1029" s="223"/>
      <c r="BB1029" s="291"/>
      <c r="BC1029"/>
      <c r="BD1029"/>
      <c r="BE1029"/>
      <c r="BF1029"/>
      <c r="BG1029"/>
      <c r="BH1029"/>
      <c r="BI1029"/>
      <c r="BJ1029"/>
      <c r="BK1029"/>
      <c r="BL1029"/>
      <c r="BM1029"/>
      <c r="BN1029"/>
      <c r="BO1029"/>
      <c r="BP1029"/>
      <c r="BQ1029"/>
    </row>
    <row r="1030" s="397" customFormat="true" ht="17.1" hidden="true" customHeight="true" x14ac:dyDescent="0.2">
      <c r="A1030" s="404" t="s">
        <v>175</v>
      </c>
      <c r="B1030" s="405" t="s">
        <v>172</v>
      </c>
      <c r="C1030" s="406">
        <v>3734</v>
      </c>
      <c r="R1030" s="650"/>
      <c r="S1030" s="650"/>
      <c r="T1030" s="650"/>
      <c r="U1030" s="650"/>
      <c r="V1030" s="650"/>
      <c r="W1030" s="650"/>
      <c r="X1030" s="650"/>
      <c r="Y1030" s="650"/>
      <c r="Z1030" s="650"/>
      <c r="AA1030" s="650"/>
      <c r="AB1030" s="650"/>
      <c r="AC1030" s="650"/>
      <c r="AD1030" s="650"/>
      <c r="AE1030" s="650"/>
      <c r="AF1030" s="650"/>
      <c r="AG1030" s="650"/>
      <c r="AH1030" s="650"/>
      <c r="AI1030" s="650"/>
      <c r="AJ1030" s="650"/>
      <c r="AK1030" s="650"/>
      <c r="AL1030" s="650"/>
      <c r="AM1030" s="650"/>
      <c r="AN1030" s="650"/>
      <c r="AO1030" s="650"/>
      <c r="AP1030" s="650"/>
      <c r="AQ1030" s="650"/>
      <c r="AR1030" s="650"/>
      <c r="AS1030" s="650"/>
      <c r="AT1030" s="650"/>
      <c r="AU1030" s="650"/>
      <c r="AV1030" s="650"/>
      <c r="AW1030" s="650"/>
      <c r="AX1030" s="650"/>
      <c r="AY1030" s="650"/>
      <c r="BA1030" s="223"/>
      <c r="BB1030" s="291"/>
      <c r="BC1030"/>
      <c r="BD1030"/>
      <c r="BE1030"/>
      <c r="BF1030"/>
      <c r="BG1030"/>
      <c r="BH1030"/>
      <c r="BI1030"/>
      <c r="BJ1030"/>
      <c r="BK1030"/>
      <c r="BL1030"/>
      <c r="BM1030"/>
      <c r="BN1030"/>
      <c r="BO1030"/>
      <c r="BP1030"/>
      <c r="BQ1030"/>
    </row>
    <row r="1031" s="397" customFormat="true" ht="17.1" customHeight="true" x14ac:dyDescent="0.2">
      <c r="A1031" s="2370" t="s">
        <v>176</v>
      </c>
      <c r="B1031" s="405" t="s">
        <v>177</v>
      </c>
      <c r="C1031" s="406">
        <v>1606</v>
      </c>
      <c r="R1031" s="650"/>
      <c r="S1031" s="650"/>
      <c r="T1031" s="650"/>
      <c r="U1031" s="650"/>
      <c r="V1031" s="650"/>
      <c r="W1031" s="650"/>
      <c r="X1031" s="650"/>
      <c r="Y1031" s="650"/>
      <c r="Z1031" s="650"/>
      <c r="AA1031" s="650"/>
      <c r="AB1031" s="650"/>
      <c r="AC1031" s="650"/>
      <c r="AD1031" s="650"/>
      <c r="AE1031" s="650"/>
      <c r="AF1031" s="650"/>
      <c r="AG1031" s="650"/>
      <c r="AH1031" s="650"/>
      <c r="AI1031" s="650"/>
      <c r="AJ1031" s="650"/>
      <c r="AK1031" s="650"/>
      <c r="AL1031" s="650"/>
      <c r="AM1031" s="650"/>
      <c r="AN1031" s="650"/>
      <c r="AO1031" s="650"/>
      <c r="AP1031" s="650"/>
      <c r="AQ1031" s="650"/>
      <c r="AR1031" s="650"/>
      <c r="AS1031" s="650"/>
      <c r="AT1031" s="650"/>
      <c r="AU1031" s="650"/>
      <c r="AV1031" s="650"/>
      <c r="AW1031" s="650"/>
      <c r="AX1031" s="650"/>
      <c r="AY1031" s="650"/>
      <c r="BA1031" s="223"/>
      <c r="BB1031" s="291"/>
      <c r="BC1031"/>
      <c r="BD1031"/>
      <c r="BE1031"/>
      <c r="BF1031"/>
      <c r="BG1031"/>
      <c r="BH1031"/>
      <c r="BI1031"/>
      <c r="BJ1031"/>
      <c r="BK1031"/>
      <c r="BL1031"/>
      <c r="BM1031"/>
      <c r="BN1031"/>
      <c r="BO1031"/>
      <c r="BP1031"/>
      <c r="BQ1031"/>
    </row>
    <row r="1032" s="397" customFormat="true" ht="17.1" customHeight="true" x14ac:dyDescent="0.2">
      <c r="A1032" s="2371"/>
      <c r="B1032" s="407" t="s">
        <v>178</v>
      </c>
      <c r="C1032" s="408">
        <v>2128</v>
      </c>
      <c r="R1032" s="650"/>
      <c r="S1032" s="650"/>
      <c r="T1032" s="650"/>
      <c r="U1032" s="650"/>
      <c r="V1032" s="650"/>
      <c r="W1032" s="650"/>
      <c r="X1032" s="650"/>
      <c r="Y1032" s="650"/>
      <c r="Z1032" s="650"/>
      <c r="AA1032" s="650"/>
      <c r="AB1032" s="650"/>
      <c r="AC1032" s="650"/>
      <c r="AD1032" s="650"/>
      <c r="AE1032" s="650"/>
      <c r="AF1032" s="650"/>
      <c r="AG1032" s="650"/>
      <c r="AH1032" s="650"/>
      <c r="AI1032" s="650"/>
      <c r="AJ1032" s="650"/>
      <c r="AK1032" s="650"/>
      <c r="AL1032" s="650"/>
      <c r="AM1032" s="650"/>
      <c r="AN1032" s="650"/>
      <c r="AO1032" s="650"/>
      <c r="AP1032" s="650"/>
      <c r="AQ1032" s="650"/>
      <c r="AR1032" s="650"/>
      <c r="AS1032" s="650"/>
      <c r="AT1032" s="650"/>
      <c r="AU1032" s="650"/>
      <c r="AV1032" s="650"/>
      <c r="AW1032" s="650"/>
      <c r="AX1032" s="650"/>
      <c r="AY1032" s="650"/>
      <c r="BA1032" s="223"/>
      <c r="BB1032" s="291"/>
      <c r="BC1032"/>
      <c r="BD1032"/>
      <c r="BE1032"/>
      <c r="BF1032"/>
      <c r="BG1032"/>
      <c r="BH1032"/>
      <c r="BI1032"/>
      <c r="BJ1032"/>
      <c r="BK1032"/>
      <c r="BL1032"/>
      <c r="BM1032"/>
      <c r="BN1032"/>
      <c r="BO1032"/>
      <c r="BP1032"/>
      <c r="BQ1032"/>
    </row>
    <row r="1033" s="397" customFormat="true" ht="12.95" customHeight="true" x14ac:dyDescent="0.2">
      <c r="A1033" s="2372" t="s">
        <v>179</v>
      </c>
      <c r="B1033" s="2373"/>
      <c r="C1033" s="2374"/>
      <c r="R1033" s="650"/>
      <c r="S1033" s="650"/>
      <c r="T1033" s="650"/>
      <c r="U1033" s="650"/>
      <c r="V1033" s="650"/>
      <c r="W1033" s="650"/>
      <c r="X1033" s="650"/>
      <c r="Y1033" s="650"/>
      <c r="Z1033" s="650"/>
      <c r="AA1033" s="650"/>
      <c r="AB1033" s="650"/>
      <c r="AC1033" s="650"/>
      <c r="AD1033" s="650"/>
      <c r="AE1033" s="650"/>
      <c r="AF1033" s="650"/>
      <c r="AG1033" s="650"/>
      <c r="AH1033" s="650"/>
      <c r="AI1033" s="650"/>
      <c r="AJ1033" s="650"/>
      <c r="AK1033" s="650"/>
      <c r="AL1033" s="650"/>
      <c r="AM1033" s="650"/>
      <c r="AN1033" s="650"/>
      <c r="AO1033" s="650"/>
      <c r="AP1033" s="650"/>
      <c r="AQ1033" s="650"/>
      <c r="AR1033" s="650"/>
      <c r="AS1033" s="650"/>
      <c r="AT1033" s="650"/>
      <c r="AU1033" s="650"/>
      <c r="AV1033" s="650"/>
      <c r="AW1033" s="650"/>
      <c r="AX1033" s="650"/>
      <c r="AY1033" s="650"/>
      <c r="BA1033" s="416"/>
      <c r="BB1033" s="136"/>
      <c r="BC1033" s="416"/>
      <c r="BD1033" s="416"/>
      <c r="BE1033" s="416"/>
      <c r="BF1033" s="416"/>
      <c r="BG1033" s="416"/>
      <c r="BH1033" s="416"/>
      <c r="BI1033" s="416"/>
      <c r="BJ1033" s="416"/>
      <c r="BK1033" s="416"/>
      <c r="BL1033" s="416"/>
      <c r="BM1033" s="416"/>
      <c r="BN1033" s="416"/>
      <c r="BO1033" s="416"/>
      <c r="BP1033" s="416"/>
      <c r="BQ1033" s="416"/>
    </row>
    <row r="1034" s="397" customFormat="true" ht="12.75" x14ac:dyDescent="0.2">
      <c r="A1034" s="2372" t="s">
        <v>179</v>
      </c>
      <c r="B1034" s="2373"/>
      <c r="C1034" s="2374"/>
      <c r="R1034" s="650"/>
      <c r="S1034" s="650"/>
      <c r="T1034" s="650"/>
      <c r="U1034" s="650"/>
      <c r="V1034" s="650"/>
      <c r="W1034" s="650"/>
      <c r="X1034" s="650"/>
      <c r="Y1034" s="650"/>
      <c r="Z1034" s="650"/>
      <c r="AA1034" s="650"/>
      <c r="AB1034" s="650"/>
      <c r="AC1034" s="650"/>
      <c r="AD1034" s="650"/>
      <c r="AE1034" s="650"/>
      <c r="AF1034" s="650"/>
      <c r="AG1034" s="650"/>
      <c r="AH1034" s="650"/>
      <c r="AI1034" s="650"/>
      <c r="AJ1034" s="650"/>
      <c r="AK1034" s="650"/>
      <c r="AL1034" s="650"/>
      <c r="AM1034" s="650"/>
      <c r="AN1034" s="650"/>
      <c r="AO1034" s="650"/>
      <c r="AP1034" s="650"/>
      <c r="AQ1034" s="650"/>
      <c r="AR1034" s="650"/>
      <c r="AS1034" s="650"/>
      <c r="AT1034" s="650"/>
      <c r="AU1034" s="650"/>
      <c r="AV1034" s="650"/>
      <c r="AW1034" s="650"/>
      <c r="AX1034" s="650"/>
      <c r="AY1034" s="650"/>
      <c r="BA1034" s="223"/>
      <c r="BB1034" s="291"/>
      <c r="BC1034"/>
      <c r="BD1034"/>
      <c r="BE1034"/>
      <c r="BF1034"/>
      <c r="BG1034"/>
      <c r="BH1034"/>
      <c r="BI1034"/>
      <c r="BJ1034"/>
      <c r="BK1034"/>
      <c r="BL1034"/>
      <c r="BM1034"/>
      <c r="BN1034"/>
      <c r="BO1034"/>
      <c r="BP1034"/>
      <c r="BQ1034"/>
    </row>
    <row r="1035" s="218" customFormat="true" ht="15" customHeight="true" x14ac:dyDescent="0.2">
      <c r="B1035" s="398"/>
      <c r="R1035" s="211"/>
      <c r="S1035" s="211"/>
      <c r="T1035" s="211"/>
      <c r="U1035" s="211"/>
      <c r="V1035" s="211"/>
      <c r="W1035" s="211"/>
      <c r="X1035" s="211"/>
      <c r="Y1035" s="211"/>
      <c r="Z1035" s="211"/>
      <c r="AA1035" s="211"/>
      <c r="AB1035" s="211"/>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BA1035" s="392"/>
      <c r="BB1035" s="238"/>
      <c r="BC1035" s="392"/>
      <c r="BD1035" s="392"/>
      <c r="BE1035" s="392"/>
      <c r="BF1035" s="392"/>
      <c r="BG1035" s="392"/>
      <c r="BH1035" s="392"/>
      <c r="BI1035" s="392"/>
      <c r="BJ1035" s="392"/>
      <c r="BK1035" s="392"/>
      <c r="BL1035" s="392"/>
      <c r="BM1035" s="392"/>
      <c r="BN1035" s="392"/>
      <c r="BO1035" s="392"/>
      <c r="BP1035" s="392"/>
      <c r="BQ1035" s="392"/>
    </row>
    <row r="1036" ht="15" customHeight="true" x14ac:dyDescent="0.25">
      <c r="A1036" s="292" t="s">
        <v>119</v>
      </c>
      <c r="B1036" s="118" t="s">
        <v>120</v>
      </c>
    </row>
    <row r="1037" ht="15" customHeight="true" x14ac:dyDescent="0.2">
      <c r="A1037" s="293">
        <f>R15</f>
        <v>0</v>
      </c>
      <c r="B1037" s="293" t="e">
        <f>#REF!+#REF!</f>
        <v>#REF!</v>
      </c>
    </row>
    <row r="1038" ht="15" customHeight="true" x14ac:dyDescent="0.2">
      <c r="A1038" s="293">
        <f>S15</f>
        <v>0</v>
      </c>
      <c r="B1038" s="293" t="e">
        <f>#REF!+#REF!</f>
        <v>#REF!</v>
      </c>
    </row>
    <row r="1039" ht="15" customHeight="true" x14ac:dyDescent="0.2">
      <c r="A1039" s="293">
        <f>T15</f>
        <v>0</v>
      </c>
      <c r="B1039" s="293" t="e">
        <f>#REF!+#REF!</f>
        <v>#REF!</v>
      </c>
    </row>
    <row r="1040" ht="15" customHeight="true" x14ac:dyDescent="0.2">
      <c r="A1040" s="293">
        <f>U15</f>
        <v>0</v>
      </c>
      <c r="B1040" s="293" t="e">
        <f>#REF!+#REF!</f>
        <v>#REF!</v>
      </c>
    </row>
    <row r="1041" ht="15" customHeight="true" x14ac:dyDescent="0.2">
      <c r="A1041" s="293">
        <f>V15</f>
        <v>0</v>
      </c>
      <c r="B1041" s="293" t="e">
        <f>#REF!+#REF!</f>
        <v>#REF!</v>
      </c>
    </row>
    <row r="1042" ht="15" customHeight="true" x14ac:dyDescent="0.2">
      <c r="A1042" s="293">
        <f>W15</f>
        <v>0</v>
      </c>
      <c r="B1042" s="293" t="e">
        <f>#REF!+#REF!</f>
        <v>#REF!</v>
      </c>
    </row>
    <row r="1043" ht="15" customHeight="true" x14ac:dyDescent="0.2">
      <c r="A1043" s="293">
        <f>X15</f>
        <v>0</v>
      </c>
      <c r="B1043" s="293" t="e">
        <f>#REF!+WH123</f>
        <v>#REF!</v>
      </c>
    </row>
    <row r="1044" ht="15" customHeight="true" x14ac:dyDescent="0.2">
      <c r="A1044" s="293">
        <f>Y15</f>
        <v>0</v>
      </c>
      <c r="B1044" s="293" t="e">
        <f>#REF!+#REF!</f>
        <v>#REF!</v>
      </c>
    </row>
    <row r="1045" ht="15" customHeight="true" x14ac:dyDescent="0.2">
      <c r="A1045" s="293">
        <f>Z15</f>
        <v>0</v>
      </c>
      <c r="B1045" s="293" t="e">
        <f>#REF!+#REF!</f>
        <v>#REF!</v>
      </c>
    </row>
    <row r="1046" ht="15" customHeight="true" x14ac:dyDescent="0.2">
      <c r="A1046" s="238">
        <f>AA15</f>
        <v>0</v>
      </c>
      <c r="B1046" s="293" t="e">
        <f>#REF!+#REF!</f>
        <v>#REF!</v>
      </c>
    </row>
    <row r="1047" ht="15" customHeight="true" x14ac:dyDescent="0.2">
      <c r="A1047" s="238">
        <f>AB15</f>
        <v>0</v>
      </c>
      <c r="B1047" s="293" t="e">
        <f>#REF!+#REF!</f>
        <v>#REF!</v>
      </c>
    </row>
    <row r="1048" ht="15" customHeight="true" x14ac:dyDescent="0.2">
      <c r="A1048" s="238">
        <f>AC15</f>
        <v>0</v>
      </c>
      <c r="B1048" s="293" t="e">
        <f>#REF!+#REF!</f>
        <v>#REF!</v>
      </c>
    </row>
    <row r="1049" ht="15" customHeight="true" x14ac:dyDescent="0.2">
      <c r="A1049" s="238">
        <f>AD15</f>
        <v>0</v>
      </c>
      <c r="B1049" s="293" t="e">
        <f>#REF!+#REF!</f>
        <v>#REF!</v>
      </c>
    </row>
    <row r="1050" ht="15" customHeight="true" x14ac:dyDescent="0.2">
      <c r="A1050" s="238">
        <f>AE15</f>
        <v>0</v>
      </c>
      <c r="B1050" s="293" t="e">
        <f>#REF!+#REF!</f>
        <v>#REF!</v>
      </c>
    </row>
    <row r="1051" ht="15" customHeight="true" x14ac:dyDescent="0.2">
      <c r="A1051" s="238">
        <f>AF15</f>
        <v>0</v>
      </c>
      <c r="B1051" s="293" t="e">
        <f>#REF!+#REF!</f>
        <v>#REF!</v>
      </c>
    </row>
    <row r="1052" ht="15" customHeight="true" x14ac:dyDescent="0.2">
      <c r="A1052" s="238">
        <f>AG15</f>
        <v>0</v>
      </c>
      <c r="B1052" s="293" t="e">
        <f>#REF!+#REF!</f>
        <v>#REF!</v>
      </c>
    </row>
    <row r="1053" ht="15" customHeight="true" x14ac:dyDescent="0.2">
      <c r="A1053" s="238">
        <f>AH15</f>
        <v>0</v>
      </c>
      <c r="B1053" s="293" t="e">
        <f>#REF!+#REF!</f>
        <v>#REF!</v>
      </c>
    </row>
    <row r="1054" ht="15" customHeight="true" x14ac:dyDescent="0.2">
      <c r="A1054" s="238">
        <f>AI15</f>
        <v>0</v>
      </c>
      <c r="B1054" s="293" t="e">
        <f>#REF!+#REF!</f>
        <v>#REF!</v>
      </c>
    </row>
    <row r="1055" ht="15" customHeight="true" x14ac:dyDescent="0.2">
      <c r="A1055" s="238">
        <f>AJ15</f>
        <v>0</v>
      </c>
      <c r="B1055" s="293" t="e">
        <f>#REF!+#REF!</f>
        <v>#REF!</v>
      </c>
    </row>
    <row r="1056" ht="15" customHeight="true" x14ac:dyDescent="0.2">
      <c r="A1056" s="238">
        <f>AK15</f>
        <v>0</v>
      </c>
      <c r="B1056" s="293" t="e">
        <f>#REF!+#REF!</f>
        <v>#REF!</v>
      </c>
    </row>
    <row r="1057" ht="15" customHeight="true" x14ac:dyDescent="0.2">
      <c r="A1057" s="238">
        <f>AL15</f>
        <v>0</v>
      </c>
      <c r="B1057" s="293" t="e">
        <f>#REF!+#REF!</f>
        <v>#REF!</v>
      </c>
    </row>
    <row r="1058" ht="15" customHeight="true" x14ac:dyDescent="0.2">
      <c r="A1058" s="238">
        <f>AM15</f>
        <v>0</v>
      </c>
      <c r="B1058" s="293" t="e">
        <f>#REF!+#REF!</f>
        <v>#REF!</v>
      </c>
    </row>
    <row r="1059" ht="15" customHeight="true" x14ac:dyDescent="0.2">
      <c r="A1059" s="238">
        <f>AN15</f>
        <v>0</v>
      </c>
      <c r="B1059" s="293" t="e">
        <f>#REF!+#REF!</f>
        <v>#REF!</v>
      </c>
    </row>
    <row r="1060" ht="15" customHeight="true" x14ac:dyDescent="0.2">
      <c r="A1060" s="238">
        <f>AO15</f>
        <v>0</v>
      </c>
      <c r="B1060" s="293" t="e">
        <f>#REF!+#REF!</f>
        <v>#REF!</v>
      </c>
    </row>
    <row r="1061" ht="15" customHeight="true" x14ac:dyDescent="0.2">
      <c r="A1061" s="238">
        <f>AP15</f>
        <v>0</v>
      </c>
      <c r="B1061" s="293" t="e">
        <f>#REF!+#REF!</f>
        <v>#REF!</v>
      </c>
    </row>
    <row r="1062" ht="15" customHeight="true" x14ac:dyDescent="0.2">
      <c r="A1062" s="238">
        <f>AQ15</f>
        <v>0</v>
      </c>
      <c r="B1062" s="293" t="e">
        <f>#REF!+#REF!</f>
        <v>#REF!</v>
      </c>
    </row>
    <row r="1063" ht="15" customHeight="true" x14ac:dyDescent="0.2">
      <c r="A1063" s="238">
        <f>AR15</f>
        <v>0</v>
      </c>
      <c r="B1063" s="293" t="e">
        <f>#REF!+#REF!</f>
        <v>#REF!</v>
      </c>
    </row>
    <row r="1064" ht="15" customHeight="true" x14ac:dyDescent="0.2">
      <c r="A1064" s="238">
        <f>AS15</f>
        <v>0</v>
      </c>
      <c r="B1064" s="293" t="e">
        <f>#REF!+#REF!</f>
        <v>#REF!</v>
      </c>
    </row>
    <row r="1065" ht="15" customHeight="true" x14ac:dyDescent="0.2">
      <c r="A1065" s="238">
        <f>AT15</f>
        <v>0</v>
      </c>
      <c r="B1065" s="293" t="e">
        <f>#REF!+#REF!</f>
        <v>#REF!</v>
      </c>
    </row>
    <row r="1066" ht="15" customHeight="true" x14ac:dyDescent="0.2">
      <c r="A1066" s="238">
        <f>AU15</f>
        <v>0</v>
      </c>
      <c r="B1066" s="293" t="e">
        <f>#REF!+#REF!</f>
        <v>#REF!</v>
      </c>
    </row>
    <row r="1067" ht="15" customHeight="true" x14ac:dyDescent="0.2">
      <c r="A1067" s="238">
        <f>AV15</f>
        <v>0</v>
      </c>
      <c r="B1067" s="293" t="e">
        <f>#REF!+#REF!</f>
        <v>#REF!</v>
      </c>
    </row>
    <row r="1068" ht="15" customHeight="true" x14ac:dyDescent="0.2">
      <c r="A1068" s="238">
        <f>AW15</f>
        <v>0</v>
      </c>
      <c r="B1068" s="293" t="e">
        <f>#REF!+#REF!</f>
        <v>#REF!</v>
      </c>
    </row>
    <row r="1069" ht="15" customHeight="true" x14ac:dyDescent="0.2">
      <c r="A1069" s="238">
        <f>AX15</f>
        <v>0</v>
      </c>
      <c r="B1069" s="293" t="e">
        <f>#REF!+#REF!</f>
        <v>#REF!</v>
      </c>
    </row>
    <row r="1070" ht="15" customHeight="true" x14ac:dyDescent="0.2">
      <c r="A1070" s="238">
        <f>AY15</f>
        <v>0</v>
      </c>
      <c r="B1070" s="293" t="e">
        <f>#REF!+#REF!</f>
        <v>#REF!</v>
      </c>
    </row>
    <row r="1071" ht="15" customHeight="true" x14ac:dyDescent="0.2">
      <c r="A1071" s="238"/>
      <c r="B1071" s="293"/>
    </row>
    <row r="1072" ht="15" customHeight="true" x14ac:dyDescent="0.2">
      <c r="A1072" s="293">
        <f>34-COUNTIF(A1037:A1071,"0")</f>
        <v>0</v>
      </c>
      <c r="B1072" s="238" t="s">
        <v>135</v>
      </c>
    </row>
    <row r="1100" s="666" customFormat="true" ht="17.1" customHeight="true" x14ac:dyDescent="0.2">
      <c r="A1100" s="667"/>
      <c r="B1100" s="649"/>
      <c r="BA1100" s="392"/>
      <c r="BB1100" s="238"/>
      <c r="BC1100" s="392"/>
      <c r="BD1100" s="392"/>
      <c r="BE1100" s="392"/>
      <c r="BF1100" s="392"/>
      <c r="BG1100" s="392"/>
      <c r="BH1100" s="392"/>
      <c r="BI1100" s="392"/>
      <c r="BJ1100" s="392"/>
      <c r="BK1100" s="392"/>
      <c r="BL1100" s="392"/>
      <c r="BM1100" s="392"/>
      <c r="BN1100" s="392"/>
      <c r="BO1100" s="392"/>
      <c r="BP1100" s="392"/>
      <c r="BQ1100" s="392"/>
    </row>
    <row r="1101" s="666" customFormat="true" ht="17.1" customHeight="true" x14ac:dyDescent="0.2">
      <c r="A1101" s="668"/>
      <c r="B1101" s="651"/>
      <c r="BA1101" s="392"/>
      <c r="BB1101" s="238"/>
      <c r="BC1101" s="392"/>
      <c r="BD1101" s="392"/>
      <c r="BE1101" s="392"/>
      <c r="BF1101" s="392"/>
      <c r="BG1101" s="392"/>
      <c r="BH1101" s="392"/>
      <c r="BI1101" s="392"/>
      <c r="BJ1101" s="392"/>
      <c r="BK1101" s="392"/>
      <c r="BL1101" s="392"/>
      <c r="BM1101" s="392"/>
      <c r="BN1101" s="392"/>
      <c r="BO1101" s="392"/>
      <c r="BP1101" s="392"/>
      <c r="BQ1101" s="392"/>
    </row>
    <row r="1102" s="211" customFormat="true" ht="15" customHeight="true" x14ac:dyDescent="0.2">
      <c r="BA1102" s="392"/>
      <c r="BB1102" s="238"/>
      <c r="BC1102" s="392"/>
      <c r="BD1102" s="392"/>
      <c r="BE1102" s="392"/>
      <c r="BF1102" s="392"/>
      <c r="BG1102" s="392"/>
      <c r="BH1102" s="392"/>
      <c r="BI1102" s="392"/>
      <c r="BJ1102" s="392"/>
      <c r="BK1102" s="392"/>
      <c r="BL1102" s="392"/>
      <c r="BM1102" s="392"/>
      <c r="BN1102" s="392"/>
      <c r="BO1102" s="392"/>
      <c r="BP1102" s="392"/>
      <c r="BQ1102" s="392"/>
    </row>
    <row r="1103" s="211" customFormat="true" ht="15" customHeight="true" x14ac:dyDescent="0.2">
      <c r="BA1103" s="392"/>
      <c r="BB1103" s="238"/>
      <c r="BC1103" s="392"/>
      <c r="BD1103" s="392"/>
      <c r="BE1103" s="392"/>
      <c r="BF1103" s="392"/>
      <c r="BG1103" s="392"/>
      <c r="BH1103" s="392"/>
      <c r="BI1103" s="392"/>
      <c r="BJ1103" s="392"/>
      <c r="BK1103" s="392"/>
      <c r="BL1103" s="392"/>
      <c r="BM1103" s="392"/>
      <c r="BN1103" s="392"/>
      <c r="BO1103" s="392"/>
      <c r="BP1103" s="392"/>
      <c r="BQ1103" s="392"/>
    </row>
    <row r="1104" s="211" customFormat="true" ht="15" customHeight="true" x14ac:dyDescent="0.2">
      <c r="BA1104" s="392"/>
      <c r="BB1104" s="238"/>
      <c r="BC1104" s="392"/>
      <c r="BD1104" s="392"/>
      <c r="BE1104" s="392"/>
      <c r="BF1104" s="392"/>
      <c r="BG1104" s="392"/>
      <c r="BH1104" s="392"/>
      <c r="BI1104" s="392"/>
      <c r="BJ1104" s="392"/>
      <c r="BK1104" s="392"/>
      <c r="BL1104" s="392"/>
      <c r="BM1104" s="392"/>
      <c r="BN1104" s="392"/>
      <c r="BO1104" s="392"/>
      <c r="BP1104" s="392"/>
      <c r="BQ1104" s="392"/>
    </row>
    <row r="1105" s="211" customFormat="true" ht="15" customHeight="true" x14ac:dyDescent="0.2">
      <c r="BA1105" s="392"/>
      <c r="BB1105" s="238"/>
      <c r="BC1105" s="392"/>
      <c r="BD1105" s="392"/>
      <c r="BE1105" s="392"/>
      <c r="BF1105" s="392"/>
      <c r="BG1105" s="392"/>
      <c r="BH1105" s="392"/>
      <c r="BI1105" s="392"/>
      <c r="BJ1105" s="392"/>
      <c r="BK1105" s="392"/>
      <c r="BL1105" s="392"/>
      <c r="BM1105" s="392"/>
      <c r="BN1105" s="392"/>
      <c r="BO1105" s="392"/>
      <c r="BP1105" s="392"/>
      <c r="BQ1105" s="392"/>
    </row>
    <row r="1106" s="211" customFormat="true" ht="15" customHeight="true" x14ac:dyDescent="0.2">
      <c r="BA1106" s="392"/>
      <c r="BB1106" s="238"/>
      <c r="BC1106" s="392"/>
      <c r="BD1106" s="392"/>
      <c r="BE1106" s="392"/>
      <c r="BF1106" s="392"/>
      <c r="BG1106" s="392"/>
      <c r="BH1106" s="392"/>
      <c r="BI1106" s="392"/>
      <c r="BJ1106" s="392"/>
      <c r="BK1106" s="392"/>
      <c r="BL1106" s="392"/>
      <c r="BM1106" s="392"/>
      <c r="BN1106" s="392"/>
      <c r="BO1106" s="392"/>
      <c r="BP1106" s="392"/>
      <c r="BQ1106" s="392"/>
    </row>
    <row r="1107" s="211" customFormat="true" ht="15" customHeight="true" x14ac:dyDescent="0.2">
      <c r="BA1107" s="392"/>
      <c r="BB1107" s="238"/>
      <c r="BC1107" s="392"/>
      <c r="BD1107" s="392"/>
      <c r="BE1107" s="392"/>
      <c r="BF1107" s="392"/>
      <c r="BG1107" s="392"/>
      <c r="BH1107" s="392"/>
      <c r="BI1107" s="392"/>
      <c r="BJ1107" s="392"/>
      <c r="BK1107" s="392"/>
      <c r="BL1107" s="392"/>
      <c r="BM1107" s="392"/>
      <c r="BN1107" s="392"/>
      <c r="BO1107" s="392"/>
      <c r="BP1107" s="392"/>
      <c r="BQ1107" s="392"/>
    </row>
    <row r="1108" s="211" customFormat="true" ht="15" customHeight="true" x14ac:dyDescent="0.2">
      <c r="BA1108" s="392"/>
      <c r="BB1108" s="238"/>
      <c r="BC1108" s="392"/>
      <c r="BD1108" s="392"/>
      <c r="BE1108" s="392"/>
      <c r="BF1108" s="392"/>
      <c r="BG1108" s="392"/>
      <c r="BH1108" s="392"/>
      <c r="BI1108" s="392"/>
      <c r="BJ1108" s="392"/>
      <c r="BK1108" s="392"/>
      <c r="BL1108" s="392"/>
      <c r="BM1108" s="392"/>
      <c r="BN1108" s="392"/>
      <c r="BO1108" s="392"/>
      <c r="BP1108" s="392"/>
      <c r="BQ1108" s="392"/>
    </row>
    <row r="1109" s="211" customFormat="true" ht="15" customHeight="true" x14ac:dyDescent="0.2">
      <c r="BA1109" s="392"/>
      <c r="BB1109" s="238"/>
      <c r="BC1109" s="392"/>
      <c r="BD1109" s="392"/>
      <c r="BE1109" s="392"/>
      <c r="BF1109" s="392"/>
      <c r="BG1109" s="392"/>
      <c r="BH1109" s="392"/>
      <c r="BI1109" s="392"/>
      <c r="BJ1109" s="392"/>
      <c r="BK1109" s="392"/>
      <c r="BL1109" s="392"/>
      <c r="BM1109" s="392"/>
      <c r="BN1109" s="392"/>
      <c r="BO1109" s="392"/>
      <c r="BP1109" s="392"/>
      <c r="BQ1109" s="392"/>
    </row>
    <row r="1110" s="211" customFormat="true" ht="15" customHeight="true" x14ac:dyDescent="0.2">
      <c r="BA1110" s="392"/>
      <c r="BB1110" s="238"/>
      <c r="BC1110" s="392"/>
      <c r="BD1110" s="392"/>
      <c r="BE1110" s="392"/>
      <c r="BF1110" s="392"/>
      <c r="BG1110" s="392"/>
      <c r="BH1110" s="392"/>
      <c r="BI1110" s="392"/>
      <c r="BJ1110" s="392"/>
      <c r="BK1110" s="392"/>
      <c r="BL1110" s="392"/>
      <c r="BM1110" s="392"/>
      <c r="BN1110" s="392"/>
      <c r="BO1110" s="392"/>
      <c r="BP1110" s="392"/>
      <c r="BQ1110" s="392"/>
    </row>
    <row r="1111" s="211" customFormat="true" ht="15" customHeight="true" x14ac:dyDescent="0.2">
      <c r="BA1111" s="392"/>
      <c r="BB1111" s="238"/>
      <c r="BC1111" s="392"/>
      <c r="BD1111" s="392"/>
      <c r="BE1111" s="392"/>
      <c r="BF1111" s="392"/>
      <c r="BG1111" s="392"/>
      <c r="BH1111" s="392"/>
      <c r="BI1111" s="392"/>
      <c r="BJ1111" s="392"/>
      <c r="BK1111" s="392"/>
      <c r="BL1111" s="392"/>
      <c r="BM1111" s="392"/>
      <c r="BN1111" s="392"/>
      <c r="BO1111" s="392"/>
      <c r="BP1111" s="392"/>
      <c r="BQ1111" s="392"/>
    </row>
    <row r="1112" s="211" customFormat="true" ht="15" customHeight="true" x14ac:dyDescent="0.2">
      <c r="BA1112" s="392"/>
      <c r="BB1112" s="238"/>
      <c r="BC1112" s="392"/>
      <c r="BD1112" s="392"/>
      <c r="BE1112" s="392"/>
      <c r="BF1112" s="392"/>
      <c r="BG1112" s="392"/>
      <c r="BH1112" s="392"/>
      <c r="BI1112" s="392"/>
      <c r="BJ1112" s="392"/>
      <c r="BK1112" s="392"/>
      <c r="BL1112" s="392"/>
      <c r="BM1112" s="392"/>
      <c r="BN1112" s="392"/>
      <c r="BO1112" s="392"/>
      <c r="BP1112" s="392"/>
      <c r="BQ1112" s="392"/>
    </row>
    <row r="1113" s="211" customFormat="true" ht="15" customHeight="true" x14ac:dyDescent="0.2">
      <c r="BA1113" s="392"/>
      <c r="BB1113" s="238"/>
      <c r="BC1113" s="392"/>
      <c r="BD1113" s="392"/>
      <c r="BE1113" s="392"/>
      <c r="BF1113" s="392"/>
      <c r="BG1113" s="392"/>
      <c r="BH1113" s="392"/>
      <c r="BI1113" s="392"/>
      <c r="BJ1113" s="392"/>
      <c r="BK1113" s="392"/>
      <c r="BL1113" s="392"/>
      <c r="BM1113" s="392"/>
      <c r="BN1113" s="392"/>
      <c r="BO1113" s="392"/>
      <c r="BP1113" s="392"/>
      <c r="BQ1113" s="392"/>
    </row>
    <row r="1114" s="666" customFormat="true" ht="17.1" customHeight="true" x14ac:dyDescent="0.2">
      <c r="A1114" s="668"/>
      <c r="B1114" s="651"/>
      <c r="C1114" s="652"/>
      <c r="D1114" s="653"/>
      <c r="E1114" s="653"/>
      <c r="F1114" s="653"/>
      <c r="G1114" s="654"/>
      <c r="H1114" s="653"/>
      <c r="I1114" s="653"/>
      <c r="J1114" s="653"/>
      <c r="K1114" s="653"/>
      <c r="L1114" s="654"/>
      <c r="M1114" s="653"/>
      <c r="N1114" s="653"/>
      <c r="O1114" s="653"/>
      <c r="P1114" s="653"/>
      <c r="Q1114" s="655"/>
      <c r="BA1114" s="392"/>
      <c r="BB1114" s="238"/>
      <c r="BC1114" s="392"/>
      <c r="BD1114" s="392"/>
      <c r="BE1114" s="392"/>
      <c r="BF1114" s="392"/>
      <c r="BG1114" s="392"/>
      <c r="BH1114" s="392"/>
      <c r="BI1114" s="392"/>
      <c r="BJ1114" s="392"/>
      <c r="BK1114" s="392"/>
      <c r="BL1114" s="392"/>
      <c r="BM1114" s="392"/>
      <c r="BN1114" s="392"/>
      <c r="BO1114" s="392"/>
      <c r="BP1114" s="392"/>
      <c r="BQ1114" s="392"/>
    </row>
    <row r="1115" s="666" customFormat="true" ht="17.1" customHeight="true" x14ac:dyDescent="0.2">
      <c r="A1115" s="668"/>
      <c r="B1115" s="651"/>
      <c r="C1115" s="652"/>
      <c r="D1115" s="653"/>
      <c r="E1115" s="653"/>
      <c r="F1115" s="653"/>
      <c r="G1115" s="654"/>
      <c r="H1115" s="653"/>
      <c r="I1115" s="653"/>
      <c r="J1115" s="653"/>
      <c r="K1115" s="653"/>
      <c r="L1115" s="654"/>
      <c r="M1115" s="653"/>
      <c r="N1115" s="653"/>
      <c r="O1115" s="653"/>
      <c r="P1115" s="653"/>
      <c r="Q1115" s="655"/>
      <c r="BA1115" s="392"/>
      <c r="BB1115" s="238"/>
      <c r="BC1115" s="392"/>
      <c r="BD1115" s="392"/>
      <c r="BE1115" s="392"/>
      <c r="BF1115" s="392"/>
      <c r="BG1115" s="392"/>
      <c r="BH1115" s="392"/>
      <c r="BI1115" s="392"/>
      <c r="BJ1115" s="392"/>
      <c r="BK1115" s="392"/>
      <c r="BL1115" s="392"/>
      <c r="BM1115" s="392"/>
      <c r="BN1115" s="392"/>
      <c r="BO1115" s="392"/>
      <c r="BP1115" s="392"/>
      <c r="BQ1115" s="392"/>
    </row>
    <row r="1116" s="666" customFormat="true" ht="17.1" customHeight="true" x14ac:dyDescent="0.2">
      <c r="A1116" s="668"/>
      <c r="B1116" s="651"/>
      <c r="C1116" s="652"/>
      <c r="D1116" s="653"/>
      <c r="E1116" s="653"/>
      <c r="F1116" s="653"/>
      <c r="G1116" s="654"/>
      <c r="H1116" s="653"/>
      <c r="I1116" s="653"/>
      <c r="J1116" s="653"/>
      <c r="K1116" s="653"/>
      <c r="L1116" s="654"/>
      <c r="M1116" s="653"/>
      <c r="N1116" s="653"/>
      <c r="O1116" s="653"/>
      <c r="P1116" s="653"/>
      <c r="Q1116" s="655"/>
      <c r="BA1116" s="392"/>
      <c r="BB1116" s="238"/>
      <c r="BC1116" s="392"/>
      <c r="BD1116" s="392"/>
      <c r="BE1116" s="392"/>
      <c r="BF1116" s="392"/>
      <c r="BG1116" s="392"/>
      <c r="BH1116" s="392"/>
      <c r="BI1116" s="392"/>
      <c r="BJ1116" s="392"/>
      <c r="BK1116" s="392"/>
      <c r="BL1116" s="392"/>
      <c r="BM1116" s="392"/>
      <c r="BN1116" s="392"/>
      <c r="BO1116" s="392"/>
      <c r="BP1116" s="392"/>
      <c r="BQ1116" s="392"/>
    </row>
    <row r="1117" s="666" customFormat="true" ht="17.1" customHeight="true" x14ac:dyDescent="0.2">
      <c r="A1117" s="669"/>
      <c r="B1117" s="656"/>
      <c r="C1117" s="657"/>
      <c r="D1117" s="658"/>
      <c r="E1117" s="658"/>
      <c r="F1117" s="658"/>
      <c r="G1117" s="659"/>
      <c r="H1117" s="658"/>
      <c r="I1117" s="658"/>
      <c r="J1117" s="658"/>
      <c r="K1117" s="658"/>
      <c r="L1117" s="659"/>
      <c r="M1117" s="658"/>
      <c r="N1117" s="658"/>
      <c r="O1117" s="658"/>
      <c r="P1117" s="658"/>
      <c r="Q1117" s="660"/>
      <c r="BA1117" s="392"/>
      <c r="BB1117" s="238"/>
      <c r="BC1117" s="392"/>
      <c r="BD1117" s="392"/>
      <c r="BE1117" s="392"/>
      <c r="BF1117" s="392"/>
      <c r="BG1117" s="392"/>
      <c r="BH1117" s="392"/>
      <c r="BI1117" s="392"/>
      <c r="BJ1117" s="392"/>
      <c r="BK1117" s="392"/>
      <c r="BL1117" s="392"/>
      <c r="BM1117" s="392"/>
      <c r="BN1117" s="392"/>
      <c r="BO1117" s="392"/>
      <c r="BP1117" s="392"/>
      <c r="BQ1117" s="392"/>
    </row>
    <row r="1118" s="211" customFormat="true" ht="15" customHeight="true" x14ac:dyDescent="0.2">
      <c r="BA1118" s="392"/>
      <c r="BB1118" s="238"/>
      <c r="BC1118" s="392"/>
      <c r="BD1118" s="392"/>
      <c r="BE1118" s="392"/>
      <c r="BF1118" s="392"/>
      <c r="BG1118" s="392"/>
      <c r="BH1118" s="392"/>
      <c r="BI1118" s="392"/>
      <c r="BJ1118" s="392"/>
      <c r="BK1118" s="392"/>
      <c r="BL1118" s="392"/>
      <c r="BM1118" s="392"/>
      <c r="BN1118" s="392"/>
      <c r="BO1118" s="392"/>
      <c r="BP1118" s="392"/>
      <c r="BQ1118" s="392"/>
    </row>
    <row r="1119" s="211" customFormat="true" ht="15" customHeight="true" x14ac:dyDescent="0.2">
      <c r="BA1119" s="392"/>
      <c r="BB1119" s="238"/>
      <c r="BC1119" s="392"/>
      <c r="BD1119" s="392"/>
      <c r="BE1119" s="392"/>
      <c r="BF1119" s="392"/>
      <c r="BG1119" s="392"/>
      <c r="BH1119" s="392"/>
      <c r="BI1119" s="392"/>
      <c r="BJ1119" s="392"/>
      <c r="BK1119" s="392"/>
      <c r="BL1119" s="392"/>
      <c r="BM1119" s="392"/>
      <c r="BN1119" s="392"/>
      <c r="BO1119" s="392"/>
      <c r="BP1119" s="392"/>
      <c r="BQ1119" s="392"/>
    </row>
    <row r="1120" s="211" customFormat="true" ht="15" customHeight="true" x14ac:dyDescent="0.2">
      <c r="BA1120" s="392"/>
      <c r="BB1120" s="238"/>
      <c r="BC1120" s="392"/>
      <c r="BD1120" s="392"/>
      <c r="BE1120" s="392"/>
      <c r="BF1120" s="392"/>
      <c r="BG1120" s="392"/>
      <c r="BH1120" s="392"/>
      <c r="BI1120" s="392"/>
      <c r="BJ1120" s="392"/>
      <c r="BK1120" s="392"/>
      <c r="BL1120" s="392"/>
      <c r="BM1120" s="392"/>
      <c r="BN1120" s="392"/>
      <c r="BO1120" s="392"/>
      <c r="BP1120" s="392"/>
      <c r="BQ1120" s="392"/>
    </row>
    <row r="1121" s="211" customFormat="true" ht="15" customHeight="true" x14ac:dyDescent="0.2">
      <c r="BA1121" s="392"/>
      <c r="BB1121" s="238"/>
      <c r="BC1121" s="392"/>
      <c r="BD1121" s="392"/>
      <c r="BE1121" s="392"/>
      <c r="BF1121" s="392"/>
      <c r="BG1121" s="392"/>
      <c r="BH1121" s="392"/>
      <c r="BI1121" s="392"/>
      <c r="BJ1121" s="392"/>
      <c r="BK1121" s="392"/>
      <c r="BL1121" s="392"/>
      <c r="BM1121" s="392"/>
      <c r="BN1121" s="392"/>
      <c r="BO1121" s="392"/>
      <c r="BP1121" s="392"/>
      <c r="BQ1121" s="392"/>
    </row>
    <row r="1122" s="211" customFormat="true" ht="15" customHeight="true" x14ac:dyDescent="0.2">
      <c r="BA1122" s="392"/>
      <c r="BB1122" s="238"/>
      <c r="BC1122" s="392"/>
      <c r="BD1122" s="392"/>
      <c r="BE1122" s="392"/>
      <c r="BF1122" s="392"/>
      <c r="BG1122" s="392"/>
      <c r="BH1122" s="392"/>
      <c r="BI1122" s="392"/>
      <c r="BJ1122" s="392"/>
      <c r="BK1122" s="392"/>
      <c r="BL1122" s="392"/>
      <c r="BM1122" s="392"/>
      <c r="BN1122" s="392"/>
      <c r="BO1122" s="392"/>
      <c r="BP1122" s="392"/>
      <c r="BQ1122" s="392"/>
    </row>
    <row r="1123" s="211" customFormat="true" ht="15" customHeight="true" x14ac:dyDescent="0.2">
      <c r="BA1123" s="392"/>
      <c r="BB1123" s="238"/>
      <c r="BC1123" s="392"/>
      <c r="BD1123" s="392"/>
      <c r="BE1123" s="392"/>
      <c r="BF1123" s="392"/>
      <c r="BG1123" s="392"/>
      <c r="BH1123" s="392"/>
      <c r="BI1123" s="392"/>
      <c r="BJ1123" s="392"/>
      <c r="BK1123" s="392"/>
      <c r="BL1123" s="392"/>
      <c r="BM1123" s="392"/>
      <c r="BN1123" s="392"/>
      <c r="BO1123" s="392"/>
      <c r="BP1123" s="392"/>
      <c r="BQ1123" s="392"/>
    </row>
    <row r="1124" s="211" customFormat="true" ht="15" customHeight="true" x14ac:dyDescent="0.2">
      <c r="BA1124" s="392"/>
      <c r="BB1124" s="238"/>
      <c r="BC1124" s="392"/>
      <c r="BD1124" s="392"/>
      <c r="BE1124" s="392"/>
      <c r="BF1124" s="392"/>
      <c r="BG1124" s="392"/>
      <c r="BH1124" s="392"/>
      <c r="BI1124" s="392"/>
      <c r="BJ1124" s="392"/>
      <c r="BK1124" s="392"/>
      <c r="BL1124" s="392"/>
      <c r="BM1124" s="392"/>
      <c r="BN1124" s="392"/>
      <c r="BO1124" s="392"/>
      <c r="BP1124" s="392"/>
      <c r="BQ1124" s="392"/>
    </row>
    <row r="1125" s="211" customFormat="true" ht="15" customHeight="true" x14ac:dyDescent="0.2">
      <c r="BA1125" s="392"/>
      <c r="BB1125" s="238"/>
      <c r="BC1125" s="392"/>
      <c r="BD1125" s="392"/>
      <c r="BE1125" s="392"/>
      <c r="BF1125" s="392"/>
      <c r="BG1125" s="392"/>
      <c r="BH1125" s="392"/>
      <c r="BI1125" s="392"/>
      <c r="BJ1125" s="392"/>
      <c r="BK1125" s="392"/>
      <c r="BL1125" s="392"/>
      <c r="BM1125" s="392"/>
      <c r="BN1125" s="392"/>
      <c r="BO1125" s="392"/>
      <c r="BP1125" s="392"/>
      <c r="BQ1125" s="392"/>
    </row>
    <row r="1126" s="211" customFormat="true" ht="15" customHeight="true" x14ac:dyDescent="0.2">
      <c r="BA1126" s="392"/>
      <c r="BB1126" s="238"/>
      <c r="BC1126" s="392"/>
      <c r="BD1126" s="392"/>
      <c r="BE1126" s="392"/>
      <c r="BF1126" s="392"/>
      <c r="BG1126" s="392"/>
      <c r="BH1126" s="392"/>
      <c r="BI1126" s="392"/>
      <c r="BJ1126" s="392"/>
      <c r="BK1126" s="392"/>
      <c r="BL1126" s="392"/>
      <c r="BM1126" s="392"/>
      <c r="BN1126" s="392"/>
      <c r="BO1126" s="392"/>
      <c r="BP1126" s="392"/>
      <c r="BQ1126" s="392"/>
    </row>
    <row r="1127" s="211" customFormat="true" ht="15" customHeight="true" x14ac:dyDescent="0.2">
      <c r="BA1127" s="392"/>
      <c r="BB1127" s="238"/>
      <c r="BC1127" s="392"/>
      <c r="BD1127" s="392"/>
      <c r="BE1127" s="392"/>
      <c r="BF1127" s="392"/>
      <c r="BG1127" s="392"/>
      <c r="BH1127" s="392"/>
      <c r="BI1127" s="392"/>
      <c r="BJ1127" s="392"/>
      <c r="BK1127" s="392"/>
      <c r="BL1127" s="392"/>
      <c r="BM1127" s="392"/>
      <c r="BN1127" s="392"/>
      <c r="BO1127" s="392"/>
      <c r="BP1127" s="392"/>
      <c r="BQ1127" s="392"/>
    </row>
    <row r="1128" s="211" customFormat="true" ht="15" customHeight="true" x14ac:dyDescent="0.2">
      <c r="BA1128" s="392"/>
      <c r="BB1128" s="238"/>
      <c r="BC1128" s="392"/>
      <c r="BD1128" s="392"/>
      <c r="BE1128" s="392"/>
      <c r="BF1128" s="392"/>
      <c r="BG1128" s="392"/>
      <c r="BH1128" s="392"/>
      <c r="BI1128" s="392"/>
      <c r="BJ1128" s="392"/>
      <c r="BK1128" s="392"/>
      <c r="BL1128" s="392"/>
      <c r="BM1128" s="392"/>
      <c r="BN1128" s="392"/>
      <c r="BO1128" s="392"/>
      <c r="BP1128" s="392"/>
      <c r="BQ1128" s="392"/>
    </row>
    <row r="1129" s="211" customFormat="true" ht="15" customHeight="true" x14ac:dyDescent="0.2">
      <c r="BA1129" s="392"/>
      <c r="BB1129" s="238"/>
      <c r="BC1129" s="392"/>
      <c r="BD1129" s="392"/>
      <c r="BE1129" s="392"/>
      <c r="BF1129" s="392"/>
      <c r="BG1129" s="392"/>
      <c r="BH1129" s="392"/>
      <c r="BI1129" s="392"/>
      <c r="BJ1129" s="392"/>
      <c r="BK1129" s="392"/>
      <c r="BL1129" s="392"/>
      <c r="BM1129" s="392"/>
      <c r="BN1129" s="392"/>
      <c r="BO1129" s="392"/>
      <c r="BP1129" s="392"/>
      <c r="BQ1129" s="392"/>
    </row>
    <row r="1130" s="211" customFormat="true" ht="15" customHeight="true" x14ac:dyDescent="0.2">
      <c r="BA1130" s="392"/>
      <c r="BB1130" s="238"/>
      <c r="BC1130" s="392"/>
      <c r="BD1130" s="392"/>
      <c r="BE1130" s="392"/>
      <c r="BF1130" s="392"/>
      <c r="BG1130" s="392"/>
      <c r="BH1130" s="392"/>
      <c r="BI1130" s="392"/>
      <c r="BJ1130" s="392"/>
      <c r="BK1130" s="392"/>
      <c r="BL1130" s="392"/>
      <c r="BM1130" s="392"/>
      <c r="BN1130" s="392"/>
      <c r="BO1130" s="392"/>
      <c r="BP1130" s="392"/>
      <c r="BQ1130" s="392"/>
    </row>
    <row r="1131" s="211" customFormat="true" ht="15" customHeight="true" x14ac:dyDescent="0.2">
      <c r="BA1131" s="392"/>
      <c r="BB1131" s="238"/>
      <c r="BC1131" s="392"/>
      <c r="BD1131" s="392"/>
      <c r="BE1131" s="392"/>
      <c r="BF1131" s="392"/>
      <c r="BG1131" s="392"/>
      <c r="BH1131" s="392"/>
      <c r="BI1131" s="392"/>
      <c r="BJ1131" s="392"/>
      <c r="BK1131" s="392"/>
      <c r="BL1131" s="392"/>
      <c r="BM1131" s="392"/>
      <c r="BN1131" s="392"/>
      <c r="BO1131" s="392"/>
      <c r="BP1131" s="392"/>
      <c r="BQ1131" s="392"/>
    </row>
    <row r="1132" s="211" customFormat="true" ht="15" customHeight="true" x14ac:dyDescent="0.2">
      <c r="BA1132" s="392"/>
      <c r="BB1132" s="238"/>
      <c r="BC1132" s="392"/>
      <c r="BD1132" s="392"/>
      <c r="BE1132" s="392"/>
      <c r="BF1132" s="392"/>
      <c r="BG1132" s="392"/>
      <c r="BH1132" s="392"/>
      <c r="BI1132" s="392"/>
      <c r="BJ1132" s="392"/>
      <c r="BK1132" s="392"/>
      <c r="BL1132" s="392"/>
      <c r="BM1132" s="392"/>
      <c r="BN1132" s="392"/>
      <c r="BO1132" s="392"/>
      <c r="BP1132" s="392"/>
      <c r="BQ1132" s="392"/>
    </row>
    <row r="1133" s="211" customFormat="true" ht="15" customHeight="true" x14ac:dyDescent="0.2">
      <c r="BA1133" s="392"/>
      <c r="BB1133" s="238"/>
      <c r="BC1133" s="392"/>
      <c r="BD1133" s="392"/>
      <c r="BE1133" s="392"/>
      <c r="BF1133" s="392"/>
      <c r="BG1133" s="392"/>
      <c r="BH1133" s="392"/>
      <c r="BI1133" s="392"/>
      <c r="BJ1133" s="392"/>
      <c r="BK1133" s="392"/>
      <c r="BL1133" s="392"/>
      <c r="BM1133" s="392"/>
      <c r="BN1133" s="392"/>
      <c r="BO1133" s="392"/>
      <c r="BP1133" s="392"/>
      <c r="BQ1133" s="392"/>
    </row>
    <row r="1134" s="211" customFormat="true" ht="15" customHeight="true" x14ac:dyDescent="0.2">
      <c r="BA1134" s="392"/>
      <c r="BB1134" s="238"/>
      <c r="BC1134" s="392"/>
      <c r="BD1134" s="392"/>
      <c r="BE1134" s="392"/>
      <c r="BF1134" s="392"/>
      <c r="BG1134" s="392"/>
      <c r="BH1134" s="392"/>
      <c r="BI1134" s="392"/>
      <c r="BJ1134" s="392"/>
      <c r="BK1134" s="392"/>
      <c r="BL1134" s="392"/>
      <c r="BM1134" s="392"/>
      <c r="BN1134" s="392"/>
      <c r="BO1134" s="392"/>
      <c r="BP1134" s="392"/>
      <c r="BQ1134" s="392"/>
    </row>
    <row r="1135" s="211" customFormat="true" ht="15" customHeight="true" x14ac:dyDescent="0.2">
      <c r="BA1135" s="392"/>
      <c r="BB1135" s="238"/>
      <c r="BC1135" s="392"/>
      <c r="BD1135" s="392"/>
      <c r="BE1135" s="392"/>
      <c r="BF1135" s="392"/>
      <c r="BG1135" s="392"/>
      <c r="BH1135" s="392"/>
      <c r="BI1135" s="392"/>
      <c r="BJ1135" s="392"/>
      <c r="BK1135" s="392"/>
      <c r="BL1135" s="392"/>
      <c r="BM1135" s="392"/>
      <c r="BN1135" s="392"/>
      <c r="BO1135" s="392"/>
      <c r="BP1135" s="392"/>
      <c r="BQ1135" s="392"/>
    </row>
    <row r="1136" s="211" customFormat="true" ht="15" customHeight="true" x14ac:dyDescent="0.2">
      <c r="BA1136" s="392"/>
      <c r="BB1136" s="238"/>
      <c r="BC1136" s="392"/>
      <c r="BD1136" s="392"/>
      <c r="BE1136" s="392"/>
      <c r="BF1136" s="392"/>
      <c r="BG1136" s="392"/>
      <c r="BH1136" s="392"/>
      <c r="BI1136" s="392"/>
      <c r="BJ1136" s="392"/>
      <c r="BK1136" s="392"/>
      <c r="BL1136" s="392"/>
      <c r="BM1136" s="392"/>
      <c r="BN1136" s="392"/>
      <c r="BO1136" s="392"/>
      <c r="BP1136" s="392"/>
      <c r="BQ1136" s="392"/>
    </row>
    <row r="1137" s="211" customFormat="true" ht="15" customHeight="true" x14ac:dyDescent="0.2">
      <c r="BA1137" s="392"/>
      <c r="BB1137" s="238"/>
      <c r="BC1137" s="392"/>
      <c r="BD1137" s="392"/>
      <c r="BE1137" s="392"/>
      <c r="BF1137" s="392"/>
      <c r="BG1137" s="392"/>
      <c r="BH1137" s="392"/>
      <c r="BI1137" s="392"/>
      <c r="BJ1137" s="392"/>
      <c r="BK1137" s="392"/>
      <c r="BL1137" s="392"/>
      <c r="BM1137" s="392"/>
      <c r="BN1137" s="392"/>
      <c r="BO1137" s="392"/>
      <c r="BP1137" s="392"/>
      <c r="BQ1137" s="392"/>
    </row>
    <row r="1138" s="211" customFormat="true" ht="15" customHeight="true" x14ac:dyDescent="0.2">
      <c r="BA1138" s="392"/>
      <c r="BB1138" s="238"/>
      <c r="BC1138" s="392"/>
      <c r="BD1138" s="392"/>
      <c r="BE1138" s="392"/>
      <c r="BF1138" s="392"/>
      <c r="BG1138" s="392"/>
      <c r="BH1138" s="392"/>
      <c r="BI1138" s="392"/>
      <c r="BJ1138" s="392"/>
      <c r="BK1138" s="392"/>
      <c r="BL1138" s="392"/>
      <c r="BM1138" s="392"/>
      <c r="BN1138" s="392"/>
      <c r="BO1138" s="392"/>
      <c r="BP1138" s="392"/>
      <c r="BQ1138" s="392"/>
    </row>
    <row r="1139" s="211" customFormat="true" ht="15" customHeight="true" x14ac:dyDescent="0.2">
      <c r="BA1139" s="392"/>
      <c r="BB1139" s="238"/>
      <c r="BC1139" s="392"/>
      <c r="BD1139" s="392"/>
      <c r="BE1139" s="392"/>
      <c r="BF1139" s="392"/>
      <c r="BG1139" s="392"/>
      <c r="BH1139" s="392"/>
      <c r="BI1139" s="392"/>
      <c r="BJ1139" s="392"/>
      <c r="BK1139" s="392"/>
      <c r="BL1139" s="392"/>
      <c r="BM1139" s="392"/>
      <c r="BN1139" s="392"/>
      <c r="BO1139" s="392"/>
      <c r="BP1139" s="392"/>
      <c r="BQ1139" s="392"/>
    </row>
    <row r="1140" s="211" customFormat="true" ht="15" customHeight="true" x14ac:dyDescent="0.2">
      <c r="BA1140" s="392"/>
      <c r="BB1140" s="238"/>
      <c r="BC1140" s="392"/>
      <c r="BD1140" s="392"/>
      <c r="BE1140" s="392"/>
      <c r="BF1140" s="392"/>
      <c r="BG1140" s="392"/>
      <c r="BH1140" s="392"/>
      <c r="BI1140" s="392"/>
      <c r="BJ1140" s="392"/>
      <c r="BK1140" s="392"/>
      <c r="BL1140" s="392"/>
      <c r="BM1140" s="392"/>
      <c r="BN1140" s="392"/>
      <c r="BO1140" s="392"/>
      <c r="BP1140" s="392"/>
      <c r="BQ1140" s="392"/>
    </row>
    <row r="1141" s="211" customFormat="true" ht="15" customHeight="true" x14ac:dyDescent="0.2">
      <c r="BA1141" s="392"/>
      <c r="BB1141" s="238"/>
      <c r="BC1141" s="392"/>
      <c r="BD1141" s="392"/>
      <c r="BE1141" s="392"/>
      <c r="BF1141" s="392"/>
      <c r="BG1141" s="392"/>
      <c r="BH1141" s="392"/>
      <c r="BI1141" s="392"/>
      <c r="BJ1141" s="392"/>
      <c r="BK1141" s="392"/>
      <c r="BL1141" s="392"/>
      <c r="BM1141" s="392"/>
      <c r="BN1141" s="392"/>
      <c r="BO1141" s="392"/>
      <c r="BP1141" s="392"/>
      <c r="BQ1141" s="392"/>
    </row>
    <row r="1142" s="211" customFormat="true" ht="15" customHeight="true" x14ac:dyDescent="0.2">
      <c r="BA1142" s="392"/>
      <c r="BB1142" s="238"/>
      <c r="BC1142" s="392"/>
      <c r="BD1142" s="392"/>
      <c r="BE1142" s="392"/>
      <c r="BF1142" s="392"/>
      <c r="BG1142" s="392"/>
      <c r="BH1142" s="392"/>
      <c r="BI1142" s="392"/>
      <c r="BJ1142" s="392"/>
      <c r="BK1142" s="392"/>
      <c r="BL1142" s="392"/>
      <c r="BM1142" s="392"/>
      <c r="BN1142" s="392"/>
      <c r="BO1142" s="392"/>
      <c r="BP1142" s="392"/>
      <c r="BQ1142" s="392"/>
    </row>
    <row r="1143" s="211" customFormat="true" ht="15" customHeight="true" x14ac:dyDescent="0.2">
      <c r="BA1143" s="392"/>
      <c r="BB1143" s="238"/>
      <c r="BC1143" s="392"/>
      <c r="BD1143" s="392"/>
      <c r="BE1143" s="392"/>
      <c r="BF1143" s="392"/>
      <c r="BG1143" s="392"/>
      <c r="BH1143" s="392"/>
      <c r="BI1143" s="392"/>
      <c r="BJ1143" s="392"/>
      <c r="BK1143" s="392"/>
      <c r="BL1143" s="392"/>
      <c r="BM1143" s="392"/>
      <c r="BN1143" s="392"/>
      <c r="BO1143" s="392"/>
      <c r="BP1143" s="392"/>
      <c r="BQ1143" s="392"/>
    </row>
    <row r="1144" s="211" customFormat="true" ht="15" customHeight="true" x14ac:dyDescent="0.2">
      <c r="BA1144" s="392"/>
      <c r="BB1144" s="238"/>
      <c r="BC1144" s="392"/>
      <c r="BD1144" s="392"/>
      <c r="BE1144" s="392"/>
      <c r="BF1144" s="392"/>
      <c r="BG1144" s="392"/>
      <c r="BH1144" s="392"/>
      <c r="BI1144" s="392"/>
      <c r="BJ1144" s="392"/>
      <c r="BK1144" s="392"/>
      <c r="BL1144" s="392"/>
      <c r="BM1144" s="392"/>
      <c r="BN1144" s="392"/>
      <c r="BO1144" s="392"/>
      <c r="BP1144" s="392"/>
      <c r="BQ1144" s="392"/>
    </row>
    <row r="1145" s="211" customFormat="true" ht="15" customHeight="true" x14ac:dyDescent="0.2">
      <c r="BA1145" s="392"/>
      <c r="BB1145" s="238"/>
      <c r="BC1145" s="392"/>
      <c r="BD1145" s="392"/>
      <c r="BE1145" s="392"/>
      <c r="BF1145" s="392"/>
      <c r="BG1145" s="392"/>
      <c r="BH1145" s="392"/>
      <c r="BI1145" s="392"/>
      <c r="BJ1145" s="392"/>
      <c r="BK1145" s="392"/>
      <c r="BL1145" s="392"/>
      <c r="BM1145" s="392"/>
      <c r="BN1145" s="392"/>
      <c r="BO1145" s="392"/>
      <c r="BP1145" s="392"/>
      <c r="BQ1145" s="392"/>
    </row>
    <row r="1146" s="211" customFormat="true" ht="15" customHeight="true" x14ac:dyDescent="0.2">
      <c r="BA1146" s="392"/>
      <c r="BB1146" s="238"/>
      <c r="BC1146" s="392"/>
      <c r="BD1146" s="392"/>
      <c r="BE1146" s="392"/>
      <c r="BF1146" s="392"/>
      <c r="BG1146" s="392"/>
      <c r="BH1146" s="392"/>
      <c r="BI1146" s="392"/>
      <c r="BJ1146" s="392"/>
      <c r="BK1146" s="392"/>
      <c r="BL1146" s="392"/>
      <c r="BM1146" s="392"/>
      <c r="BN1146" s="392"/>
      <c r="BO1146" s="392"/>
      <c r="BP1146" s="392"/>
      <c r="BQ1146" s="392"/>
    </row>
    <row r="1147" s="211" customFormat="true" ht="15" customHeight="true" x14ac:dyDescent="0.2">
      <c r="BA1147" s="392"/>
      <c r="BB1147" s="238"/>
      <c r="BC1147" s="392"/>
      <c r="BD1147" s="392"/>
      <c r="BE1147" s="392"/>
      <c r="BF1147" s="392"/>
      <c r="BG1147" s="392"/>
      <c r="BH1147" s="392"/>
      <c r="BI1147" s="392"/>
      <c r="BJ1147" s="392"/>
      <c r="BK1147" s="392"/>
      <c r="BL1147" s="392"/>
      <c r="BM1147" s="392"/>
      <c r="BN1147" s="392"/>
      <c r="BO1147" s="392"/>
      <c r="BP1147" s="392"/>
      <c r="BQ1147" s="392"/>
    </row>
    <row r="1148" s="211" customFormat="true" ht="15" customHeight="true" x14ac:dyDescent="0.2">
      <c r="BA1148" s="392"/>
      <c r="BB1148" s="238"/>
      <c r="BC1148" s="392"/>
      <c r="BD1148" s="392"/>
      <c r="BE1148" s="392"/>
      <c r="BF1148" s="392"/>
      <c r="BG1148" s="392"/>
      <c r="BH1148" s="392"/>
      <c r="BI1148" s="392"/>
      <c r="BJ1148" s="392"/>
      <c r="BK1148" s="392"/>
      <c r="BL1148" s="392"/>
      <c r="BM1148" s="392"/>
      <c r="BN1148" s="392"/>
      <c r="BO1148" s="392"/>
      <c r="BP1148" s="392"/>
      <c r="BQ1148" s="392"/>
    </row>
    <row r="1149" s="211" customFormat="true" ht="15" customHeight="true" x14ac:dyDescent="0.2">
      <c r="BA1149" s="392"/>
      <c r="BB1149" s="238"/>
      <c r="BC1149" s="392"/>
      <c r="BD1149" s="392"/>
      <c r="BE1149" s="392"/>
      <c r="BF1149" s="392"/>
      <c r="BG1149" s="392"/>
      <c r="BH1149" s="392"/>
      <c r="BI1149" s="392"/>
      <c r="BJ1149" s="392"/>
      <c r="BK1149" s="392"/>
      <c r="BL1149" s="392"/>
      <c r="BM1149" s="392"/>
      <c r="BN1149" s="392"/>
      <c r="BO1149" s="392"/>
      <c r="BP1149" s="392"/>
      <c r="BQ1149" s="392"/>
    </row>
    <row r="1150" s="211" customFormat="true" ht="15" customHeight="true" x14ac:dyDescent="0.2">
      <c r="BA1150" s="392"/>
      <c r="BB1150" s="238"/>
      <c r="BC1150" s="392"/>
      <c r="BD1150" s="392"/>
      <c r="BE1150" s="392"/>
      <c r="BF1150" s="392"/>
      <c r="BG1150" s="392"/>
      <c r="BH1150" s="392"/>
      <c r="BI1150" s="392"/>
      <c r="BJ1150" s="392"/>
      <c r="BK1150" s="392"/>
      <c r="BL1150" s="392"/>
      <c r="BM1150" s="392"/>
      <c r="BN1150" s="392"/>
      <c r="BO1150" s="392"/>
      <c r="BP1150" s="392"/>
      <c r="BQ1150" s="392"/>
    </row>
    <row r="1151" s="211" customFormat="true" ht="15" customHeight="true" x14ac:dyDescent="0.2">
      <c r="BA1151" s="392"/>
      <c r="BB1151" s="238"/>
      <c r="BC1151" s="392"/>
      <c r="BD1151" s="392"/>
      <c r="BE1151" s="392"/>
      <c r="BF1151" s="392"/>
      <c r="BG1151" s="392"/>
      <c r="BH1151" s="392"/>
      <c r="BI1151" s="392"/>
      <c r="BJ1151" s="392"/>
      <c r="BK1151" s="392"/>
      <c r="BL1151" s="392"/>
      <c r="BM1151" s="392"/>
      <c r="BN1151" s="392"/>
      <c r="BO1151" s="392"/>
      <c r="BP1151" s="392"/>
      <c r="BQ1151" s="392"/>
    </row>
    <row r="1152" s="211" customFormat="true" ht="15" customHeight="true" x14ac:dyDescent="0.2">
      <c r="BA1152" s="392"/>
      <c r="BB1152" s="238"/>
      <c r="BC1152" s="392"/>
      <c r="BD1152" s="392"/>
      <c r="BE1152" s="392"/>
      <c r="BF1152" s="392"/>
      <c r="BG1152" s="392"/>
      <c r="BH1152" s="392"/>
      <c r="BI1152" s="392"/>
      <c r="BJ1152" s="392"/>
      <c r="BK1152" s="392"/>
      <c r="BL1152" s="392"/>
      <c r="BM1152" s="392"/>
      <c r="BN1152" s="392"/>
      <c r="BO1152" s="392"/>
      <c r="BP1152" s="392"/>
      <c r="BQ1152" s="392"/>
    </row>
    <row r="1153" s="211" customFormat="true" ht="15" customHeight="true" x14ac:dyDescent="0.2">
      <c r="BA1153" s="392"/>
      <c r="BB1153" s="238"/>
      <c r="BC1153" s="392"/>
      <c r="BD1153" s="392"/>
      <c r="BE1153" s="392"/>
      <c r="BF1153" s="392"/>
      <c r="BG1153" s="392"/>
      <c r="BH1153" s="392"/>
      <c r="BI1153" s="392"/>
      <c r="BJ1153" s="392"/>
      <c r="BK1153" s="392"/>
      <c r="BL1153" s="392"/>
      <c r="BM1153" s="392"/>
      <c r="BN1153" s="392"/>
      <c r="BO1153" s="392"/>
      <c r="BP1153" s="392"/>
      <c r="BQ1153" s="392"/>
    </row>
    <row r="1154" s="211" customFormat="true" ht="15" customHeight="true" x14ac:dyDescent="0.2">
      <c r="BA1154" s="392"/>
      <c r="BB1154" s="238"/>
      <c r="BC1154" s="392"/>
      <c r="BD1154" s="392"/>
      <c r="BE1154" s="392"/>
      <c r="BF1154" s="392"/>
      <c r="BG1154" s="392"/>
      <c r="BH1154" s="392"/>
      <c r="BI1154" s="392"/>
      <c r="BJ1154" s="392"/>
      <c r="BK1154" s="392"/>
      <c r="BL1154" s="392"/>
      <c r="BM1154" s="392"/>
      <c r="BN1154" s="392"/>
      <c r="BO1154" s="392"/>
      <c r="BP1154" s="392"/>
      <c r="BQ1154" s="392"/>
    </row>
    <row r="1155" s="211" customFormat="true" ht="15" customHeight="true" x14ac:dyDescent="0.2">
      <c r="BA1155" s="392"/>
      <c r="BB1155" s="238"/>
      <c r="BC1155" s="392"/>
      <c r="BD1155" s="392"/>
      <c r="BE1155" s="392"/>
      <c r="BF1155" s="392"/>
      <c r="BG1155" s="392"/>
      <c r="BH1155" s="392"/>
      <c r="BI1155" s="392"/>
      <c r="BJ1155" s="392"/>
      <c r="BK1155" s="392"/>
      <c r="BL1155" s="392"/>
      <c r="BM1155" s="392"/>
      <c r="BN1155" s="392"/>
      <c r="BO1155" s="392"/>
      <c r="BP1155" s="392"/>
      <c r="BQ1155" s="392"/>
    </row>
    <row r="1156" s="211" customFormat="true" ht="15" customHeight="true" x14ac:dyDescent="0.2">
      <c r="BA1156" s="392"/>
      <c r="BB1156" s="238"/>
      <c r="BC1156" s="392"/>
      <c r="BD1156" s="392"/>
      <c r="BE1156" s="392"/>
      <c r="BF1156" s="392"/>
      <c r="BG1156" s="392"/>
      <c r="BH1156" s="392"/>
      <c r="BI1156" s="392"/>
      <c r="BJ1156" s="392"/>
      <c r="BK1156" s="392"/>
      <c r="BL1156" s="392"/>
      <c r="BM1156" s="392"/>
      <c r="BN1156" s="392"/>
      <c r="BO1156" s="392"/>
      <c r="BP1156" s="392"/>
      <c r="BQ1156" s="392"/>
    </row>
    <row r="1157" s="211" customFormat="true" ht="15" customHeight="true" x14ac:dyDescent="0.2">
      <c r="BA1157" s="392"/>
      <c r="BB1157" s="238"/>
      <c r="BC1157" s="392"/>
      <c r="BD1157" s="392"/>
      <c r="BE1157" s="392"/>
      <c r="BF1157" s="392"/>
      <c r="BG1157" s="392"/>
      <c r="BH1157" s="392"/>
      <c r="BI1157" s="392"/>
      <c r="BJ1157" s="392"/>
      <c r="BK1157" s="392"/>
      <c r="BL1157" s="392"/>
      <c r="BM1157" s="392"/>
      <c r="BN1157" s="392"/>
      <c r="BO1157" s="392"/>
      <c r="BP1157" s="392"/>
      <c r="BQ1157" s="392"/>
    </row>
    <row r="1158" s="211" customFormat="true" ht="15" customHeight="true" x14ac:dyDescent="0.2">
      <c r="BA1158" s="392"/>
      <c r="BB1158" s="238"/>
      <c r="BC1158" s="392"/>
      <c r="BD1158" s="392"/>
      <c r="BE1158" s="392"/>
      <c r="BF1158" s="392"/>
      <c r="BG1158" s="392"/>
      <c r="BH1158" s="392"/>
      <c r="BI1158" s="392"/>
      <c r="BJ1158" s="392"/>
      <c r="BK1158" s="392"/>
      <c r="BL1158" s="392"/>
      <c r="BM1158" s="392"/>
      <c r="BN1158" s="392"/>
      <c r="BO1158" s="392"/>
      <c r="BP1158" s="392"/>
      <c r="BQ1158" s="392"/>
    </row>
    <row r="1159" s="211" customFormat="true" ht="15" customHeight="true" x14ac:dyDescent="0.2">
      <c r="BA1159" s="392"/>
      <c r="BB1159" s="238"/>
      <c r="BC1159" s="392"/>
      <c r="BD1159" s="392"/>
      <c r="BE1159" s="392"/>
      <c r="BF1159" s="392"/>
      <c r="BG1159" s="392"/>
      <c r="BH1159" s="392"/>
      <c r="BI1159" s="392"/>
      <c r="BJ1159" s="392"/>
      <c r="BK1159" s="392"/>
      <c r="BL1159" s="392"/>
      <c r="BM1159" s="392"/>
      <c r="BN1159" s="392"/>
      <c r="BO1159" s="392"/>
      <c r="BP1159" s="392"/>
      <c r="BQ1159" s="392"/>
    </row>
    <row r="1160" s="211" customFormat="true" ht="15" customHeight="true" x14ac:dyDescent="0.2">
      <c r="BA1160" s="392"/>
      <c r="BB1160" s="238"/>
      <c r="BC1160" s="392"/>
      <c r="BD1160" s="392"/>
      <c r="BE1160" s="392"/>
      <c r="BF1160" s="392"/>
      <c r="BG1160" s="392"/>
      <c r="BH1160" s="392"/>
      <c r="BI1160" s="392"/>
      <c r="BJ1160" s="392"/>
      <c r="BK1160" s="392"/>
      <c r="BL1160" s="392"/>
      <c r="BM1160" s="392"/>
      <c r="BN1160" s="392"/>
      <c r="BO1160" s="392"/>
      <c r="BP1160" s="392"/>
      <c r="BQ1160" s="392"/>
    </row>
    <row r="1161" s="211" customFormat="true" ht="15" customHeight="true" x14ac:dyDescent="0.2">
      <c r="BA1161" s="392"/>
      <c r="BB1161" s="238"/>
      <c r="BC1161" s="392"/>
      <c r="BD1161" s="392"/>
      <c r="BE1161" s="392"/>
      <c r="BF1161" s="392"/>
      <c r="BG1161" s="392"/>
      <c r="BH1161" s="392"/>
      <c r="BI1161" s="392"/>
      <c r="BJ1161" s="392"/>
      <c r="BK1161" s="392"/>
      <c r="BL1161" s="392"/>
      <c r="BM1161" s="392"/>
      <c r="BN1161" s="392"/>
      <c r="BO1161" s="392"/>
      <c r="BP1161" s="392"/>
      <c r="BQ1161" s="392"/>
    </row>
    <row r="1162" s="211" customFormat="true" ht="15" customHeight="true" x14ac:dyDescent="0.2">
      <c r="BA1162" s="392"/>
      <c r="BB1162" s="238"/>
      <c r="BC1162" s="392"/>
      <c r="BD1162" s="392"/>
      <c r="BE1162" s="392"/>
      <c r="BF1162" s="392"/>
      <c r="BG1162" s="392"/>
      <c r="BH1162" s="392"/>
      <c r="BI1162" s="392"/>
      <c r="BJ1162" s="392"/>
      <c r="BK1162" s="392"/>
      <c r="BL1162" s="392"/>
      <c r="BM1162" s="392"/>
      <c r="BN1162" s="392"/>
      <c r="BO1162" s="392"/>
      <c r="BP1162" s="392"/>
      <c r="BQ1162" s="392"/>
    </row>
    <row r="1163" s="211" customFormat="true" ht="15" customHeight="true" x14ac:dyDescent="0.2">
      <c r="BA1163" s="392"/>
      <c r="BB1163" s="238"/>
      <c r="BC1163" s="392"/>
      <c r="BD1163" s="392"/>
      <c r="BE1163" s="392"/>
      <c r="BF1163" s="392"/>
      <c r="BG1163" s="392"/>
      <c r="BH1163" s="392"/>
      <c r="BI1163" s="392"/>
      <c r="BJ1163" s="392"/>
      <c r="BK1163" s="392"/>
      <c r="BL1163" s="392"/>
      <c r="BM1163" s="392"/>
      <c r="BN1163" s="392"/>
      <c r="BO1163" s="392"/>
      <c r="BP1163" s="392"/>
      <c r="BQ1163" s="392"/>
    </row>
    <row r="1164" s="211" customFormat="true" ht="15" customHeight="true" x14ac:dyDescent="0.2">
      <c r="BA1164" s="392"/>
      <c r="BB1164" s="238"/>
      <c r="BC1164" s="392"/>
      <c r="BD1164" s="392"/>
      <c r="BE1164" s="392"/>
      <c r="BF1164" s="392"/>
      <c r="BG1164" s="392"/>
      <c r="BH1164" s="392"/>
      <c r="BI1164" s="392"/>
      <c r="BJ1164" s="392"/>
      <c r="BK1164" s="392"/>
      <c r="BL1164" s="392"/>
      <c r="BM1164" s="392"/>
      <c r="BN1164" s="392"/>
      <c r="BO1164" s="392"/>
      <c r="BP1164" s="392"/>
      <c r="BQ1164" s="392"/>
    </row>
    <row r="1165" s="211" customFormat="true" ht="15" customHeight="true" x14ac:dyDescent="0.2">
      <c r="BA1165" s="392"/>
      <c r="BB1165" s="238"/>
      <c r="BC1165" s="392"/>
      <c r="BD1165" s="392"/>
      <c r="BE1165" s="392"/>
      <c r="BF1165" s="392"/>
      <c r="BG1165" s="392"/>
      <c r="BH1165" s="392"/>
      <c r="BI1165" s="392"/>
      <c r="BJ1165" s="392"/>
      <c r="BK1165" s="392"/>
      <c r="BL1165" s="392"/>
      <c r="BM1165" s="392"/>
      <c r="BN1165" s="392"/>
      <c r="BO1165" s="392"/>
      <c r="BP1165" s="392"/>
      <c r="BQ1165" s="392"/>
    </row>
    <row r="1166" s="211" customFormat="true" ht="15" customHeight="true" x14ac:dyDescent="0.2">
      <c r="BA1166" s="392"/>
      <c r="BB1166" s="238"/>
      <c r="BC1166" s="392"/>
      <c r="BD1166" s="392"/>
      <c r="BE1166" s="392"/>
      <c r="BF1166" s="392"/>
      <c r="BG1166" s="392"/>
      <c r="BH1166" s="392"/>
      <c r="BI1166" s="392"/>
      <c r="BJ1166" s="392"/>
      <c r="BK1166" s="392"/>
      <c r="BL1166" s="392"/>
      <c r="BM1166" s="392"/>
      <c r="BN1166" s="392"/>
      <c r="BO1166" s="392"/>
      <c r="BP1166" s="392"/>
      <c r="BQ1166" s="392"/>
    </row>
    <row r="1167" s="211" customFormat="true" ht="15" customHeight="true" x14ac:dyDescent="0.2">
      <c r="BA1167" s="392"/>
      <c r="BB1167" s="238"/>
      <c r="BC1167" s="392"/>
      <c r="BD1167" s="392"/>
      <c r="BE1167" s="392"/>
      <c r="BF1167" s="392"/>
      <c r="BG1167" s="392"/>
      <c r="BH1167" s="392"/>
      <c r="BI1167" s="392"/>
      <c r="BJ1167" s="392"/>
      <c r="BK1167" s="392"/>
      <c r="BL1167" s="392"/>
      <c r="BM1167" s="392"/>
      <c r="BN1167" s="392"/>
      <c r="BO1167" s="392"/>
      <c r="BP1167" s="392"/>
      <c r="BQ1167" s="392"/>
    </row>
    <row r="1168" s="211" customFormat="true" ht="15" customHeight="true" x14ac:dyDescent="0.2">
      <c r="BA1168" s="392"/>
      <c r="BB1168" s="238"/>
      <c r="BC1168" s="392"/>
      <c r="BD1168" s="392"/>
      <c r="BE1168" s="392"/>
      <c r="BF1168" s="392"/>
      <c r="BG1168" s="392"/>
      <c r="BH1168" s="392"/>
      <c r="BI1168" s="392"/>
      <c r="BJ1168" s="392"/>
      <c r="BK1168" s="392"/>
      <c r="BL1168" s="392"/>
      <c r="BM1168" s="392"/>
      <c r="BN1168" s="392"/>
      <c r="BO1168" s="392"/>
      <c r="BP1168" s="392"/>
      <c r="BQ1168" s="392"/>
    </row>
    <row r="1169" s="211" customFormat="true" ht="15" customHeight="true" x14ac:dyDescent="0.2">
      <c r="BA1169" s="392"/>
      <c r="BB1169" s="238"/>
      <c r="BC1169" s="392"/>
      <c r="BD1169" s="392"/>
      <c r="BE1169" s="392"/>
      <c r="BF1169" s="392"/>
      <c r="BG1169" s="392"/>
      <c r="BH1169" s="392"/>
      <c r="BI1169" s="392"/>
      <c r="BJ1169" s="392"/>
      <c r="BK1169" s="392"/>
      <c r="BL1169" s="392"/>
      <c r="BM1169" s="392"/>
      <c r="BN1169" s="392"/>
      <c r="BO1169" s="392"/>
      <c r="BP1169" s="392"/>
      <c r="BQ1169" s="392"/>
    </row>
    <row r="1170" s="211" customFormat="true" ht="15" customHeight="true" x14ac:dyDescent="0.2">
      <c r="A1170" s="312"/>
      <c r="B1170" s="661"/>
      <c r="C1170" s="662"/>
      <c r="D1170" s="662"/>
      <c r="E1170" s="662"/>
      <c r="F1170" s="662"/>
      <c r="G1170" s="662"/>
      <c r="H1170" s="662"/>
      <c r="I1170" s="662"/>
      <c r="J1170" s="662"/>
      <c r="K1170" s="662"/>
      <c r="L1170" s="662"/>
      <c r="M1170" s="662"/>
      <c r="N1170" s="662"/>
      <c r="O1170" s="662"/>
      <c r="P1170" s="662"/>
      <c r="Q1170" s="662"/>
      <c r="BA1170" s="392"/>
      <c r="BB1170" s="238"/>
      <c r="BC1170" s="392"/>
      <c r="BD1170" s="392"/>
      <c r="BE1170" s="392"/>
      <c r="BF1170" s="392"/>
      <c r="BG1170" s="392"/>
      <c r="BH1170" s="392"/>
      <c r="BI1170" s="392"/>
      <c r="BJ1170" s="392"/>
      <c r="BK1170" s="392"/>
      <c r="BL1170" s="392"/>
      <c r="BM1170" s="392"/>
      <c r="BN1170" s="392"/>
      <c r="BO1170" s="392"/>
      <c r="BP1170" s="392"/>
      <c r="BQ1170" s="392"/>
    </row>
    <row r="1171" s="211" customFormat="true" ht="15" customHeight="true" x14ac:dyDescent="0.2">
      <c r="A1171" s="312"/>
      <c r="B1171" s="661"/>
      <c r="C1171" s="662"/>
      <c r="D1171" s="662"/>
      <c r="E1171" s="662"/>
      <c r="F1171" s="662"/>
      <c r="G1171" s="662"/>
      <c r="H1171" s="662"/>
      <c r="I1171" s="662"/>
      <c r="J1171" s="662"/>
      <c r="K1171" s="662"/>
      <c r="L1171" s="662"/>
      <c r="M1171" s="662"/>
      <c r="N1171" s="662"/>
      <c r="O1171" s="662"/>
      <c r="P1171" s="662"/>
      <c r="Q1171" s="662"/>
      <c r="BA1171" s="392"/>
      <c r="BB1171" s="238"/>
      <c r="BC1171" s="392"/>
      <c r="BD1171" s="392"/>
      <c r="BE1171" s="392"/>
      <c r="BF1171" s="392"/>
      <c r="BG1171" s="392"/>
      <c r="BH1171" s="392"/>
      <c r="BI1171" s="392"/>
      <c r="BJ1171" s="392"/>
      <c r="BK1171" s="392"/>
      <c r="BL1171" s="392"/>
      <c r="BM1171" s="392"/>
      <c r="BN1171" s="392"/>
      <c r="BO1171" s="392"/>
      <c r="BP1171" s="392"/>
      <c r="BQ1171" s="392"/>
    </row>
    <row r="1172" s="211" customFormat="true" ht="15" customHeight="true" x14ac:dyDescent="0.2">
      <c r="A1172" s="312"/>
      <c r="B1172" s="661"/>
      <c r="C1172" s="662"/>
      <c r="D1172" s="662"/>
      <c r="E1172" s="662"/>
      <c r="F1172" s="662"/>
      <c r="G1172" s="662"/>
      <c r="H1172" s="662"/>
      <c r="I1172" s="662"/>
      <c r="J1172" s="662"/>
      <c r="K1172" s="662"/>
      <c r="L1172" s="662"/>
      <c r="M1172" s="662"/>
      <c r="N1172" s="662"/>
      <c r="O1172" s="662"/>
      <c r="P1172" s="662"/>
      <c r="Q1172" s="662"/>
      <c r="BA1172" s="392"/>
      <c r="BB1172" s="238"/>
      <c r="BC1172" s="392"/>
      <c r="BD1172" s="392"/>
      <c r="BE1172" s="392"/>
      <c r="BF1172" s="392"/>
      <c r="BG1172" s="392"/>
      <c r="BH1172" s="392"/>
      <c r="BI1172" s="392"/>
      <c r="BJ1172" s="392"/>
      <c r="BK1172" s="392"/>
      <c r="BL1172" s="392"/>
      <c r="BM1172" s="392"/>
      <c r="BN1172" s="392"/>
      <c r="BO1172" s="392"/>
      <c r="BP1172" s="392"/>
      <c r="BQ1172" s="392"/>
    </row>
    <row r="1173" s="211" customFormat="true" ht="15" customHeight="true" x14ac:dyDescent="0.2">
      <c r="A1173" s="312"/>
      <c r="B1173" s="661"/>
      <c r="C1173" s="662"/>
      <c r="D1173" s="662"/>
      <c r="E1173" s="662"/>
      <c r="F1173" s="662"/>
      <c r="G1173" s="662"/>
      <c r="H1173" s="662"/>
      <c r="I1173" s="662"/>
      <c r="J1173" s="662"/>
      <c r="K1173" s="662"/>
      <c r="L1173" s="662"/>
      <c r="M1173" s="662"/>
      <c r="N1173" s="662"/>
      <c r="O1173" s="662"/>
      <c r="P1173" s="662"/>
      <c r="Q1173" s="662"/>
      <c r="BA1173" s="392"/>
      <c r="BB1173" s="238"/>
      <c r="BC1173" s="392"/>
      <c r="BD1173" s="392"/>
      <c r="BE1173" s="392"/>
      <c r="BF1173" s="392"/>
      <c r="BG1173" s="392"/>
      <c r="BH1173" s="392"/>
      <c r="BI1173" s="392"/>
      <c r="BJ1173" s="392"/>
      <c r="BK1173" s="392"/>
      <c r="BL1173" s="392"/>
      <c r="BM1173" s="392"/>
      <c r="BN1173" s="392"/>
      <c r="BO1173" s="392"/>
      <c r="BP1173" s="392"/>
      <c r="BQ1173" s="392"/>
    </row>
    <row r="1174" s="211" customFormat="true" ht="15" customHeight="true" x14ac:dyDescent="0.2">
      <c r="A1174" s="312"/>
      <c r="B1174" s="661"/>
      <c r="C1174" s="662"/>
      <c r="D1174" s="662"/>
      <c r="E1174" s="662"/>
      <c r="F1174" s="662"/>
      <c r="G1174" s="662"/>
      <c r="H1174" s="662"/>
      <c r="I1174" s="662"/>
      <c r="J1174" s="662"/>
      <c r="K1174" s="662"/>
      <c r="L1174" s="662"/>
      <c r="M1174" s="662"/>
      <c r="N1174" s="662"/>
      <c r="O1174" s="662"/>
      <c r="P1174" s="662"/>
      <c r="Q1174" s="662"/>
      <c r="BA1174" s="392"/>
      <c r="BB1174" s="238"/>
      <c r="BC1174" s="392"/>
      <c r="BD1174" s="392"/>
      <c r="BE1174" s="392"/>
      <c r="BF1174" s="392"/>
      <c r="BG1174" s="392"/>
      <c r="BH1174" s="392"/>
      <c r="BI1174" s="392"/>
      <c r="BJ1174" s="392"/>
      <c r="BK1174" s="392"/>
      <c r="BL1174" s="392"/>
      <c r="BM1174" s="392"/>
      <c r="BN1174" s="392"/>
      <c r="BO1174" s="392"/>
      <c r="BP1174" s="392"/>
      <c r="BQ1174" s="392"/>
    </row>
    <row r="1175" s="211" customFormat="true" ht="15" customHeight="true" x14ac:dyDescent="0.2">
      <c r="A1175" s="312"/>
      <c r="B1175" s="661"/>
      <c r="C1175" s="662"/>
      <c r="D1175" s="662"/>
      <c r="E1175" s="662"/>
      <c r="F1175" s="662"/>
      <c r="G1175" s="662"/>
      <c r="H1175" s="662"/>
      <c r="I1175" s="662"/>
      <c r="J1175" s="662"/>
      <c r="K1175" s="662"/>
      <c r="L1175" s="662"/>
      <c r="M1175" s="662"/>
      <c r="N1175" s="662"/>
      <c r="O1175" s="662"/>
      <c r="P1175" s="662"/>
      <c r="Q1175" s="662"/>
      <c r="BA1175" s="392"/>
      <c r="BB1175" s="238"/>
      <c r="BC1175" s="392"/>
      <c r="BD1175" s="392"/>
      <c r="BE1175" s="392"/>
      <c r="BF1175" s="392"/>
      <c r="BG1175" s="392"/>
      <c r="BH1175" s="392"/>
      <c r="BI1175" s="392"/>
      <c r="BJ1175" s="392"/>
      <c r="BK1175" s="392"/>
      <c r="BL1175" s="392"/>
      <c r="BM1175" s="392"/>
      <c r="BN1175" s="392"/>
      <c r="BO1175" s="392"/>
      <c r="BP1175" s="392"/>
      <c r="BQ1175" s="392"/>
    </row>
    <row r="1176" s="211" customFormat="true" ht="15" customHeight="true" x14ac:dyDescent="0.2">
      <c r="A1176" s="663"/>
      <c r="B1176" s="312"/>
      <c r="C1176" s="664"/>
      <c r="D1176" s="665"/>
      <c r="E1176" s="665"/>
      <c r="F1176" s="665"/>
      <c r="G1176" s="665"/>
      <c r="H1176" s="664"/>
      <c r="I1176" s="665"/>
      <c r="J1176" s="665"/>
      <c r="K1176" s="665"/>
      <c r="L1176" s="665"/>
      <c r="M1176" s="664"/>
      <c r="N1176" s="665"/>
      <c r="O1176" s="665"/>
      <c r="P1176" s="665"/>
      <c r="Q1176" s="665"/>
      <c r="BA1176" s="392"/>
      <c r="BB1176" s="238"/>
      <c r="BC1176" s="392"/>
      <c r="BD1176" s="392"/>
      <c r="BE1176" s="392"/>
      <c r="BF1176" s="392"/>
      <c r="BG1176" s="392"/>
      <c r="BH1176" s="392"/>
      <c r="BI1176" s="392"/>
      <c r="BJ1176" s="392"/>
      <c r="BK1176" s="392"/>
      <c r="BL1176" s="392"/>
      <c r="BM1176" s="392"/>
      <c r="BN1176" s="392"/>
      <c r="BO1176" s="392"/>
      <c r="BP1176" s="392"/>
      <c r="BQ1176" s="392"/>
    </row>
    <row r="1177" s="211" customFormat="true" ht="15" customHeight="true" x14ac:dyDescent="0.2">
      <c r="A1177" s="665"/>
      <c r="B1177" s="665"/>
      <c r="C1177" s="664"/>
      <c r="D1177" s="664"/>
      <c r="E1177" s="664"/>
      <c r="F1177" s="664"/>
      <c r="G1177" s="664"/>
      <c r="H1177" s="664"/>
      <c r="I1177" s="664"/>
      <c r="J1177" s="664"/>
      <c r="K1177" s="664"/>
      <c r="L1177" s="664"/>
      <c r="M1177" s="664"/>
      <c r="N1177" s="664"/>
      <c r="O1177" s="664"/>
      <c r="P1177" s="664"/>
      <c r="Q1177" s="664"/>
      <c r="BA1177" s="392"/>
      <c r="BB1177" s="238"/>
      <c r="BC1177" s="392"/>
      <c r="BD1177" s="392"/>
      <c r="BE1177" s="392"/>
      <c r="BF1177" s="392"/>
      <c r="BG1177" s="392"/>
      <c r="BH1177" s="392"/>
      <c r="BI1177" s="392"/>
      <c r="BJ1177" s="392"/>
      <c r="BK1177" s="392"/>
      <c r="BL1177" s="392"/>
      <c r="BM1177" s="392"/>
      <c r="BN1177" s="392"/>
      <c r="BO1177" s="392"/>
      <c r="BP1177" s="392"/>
      <c r="BQ1177" s="392"/>
    </row>
    <row r="1178" s="211" customFormat="true" ht="15" customHeight="true" x14ac:dyDescent="0.2">
      <c r="BA1178" s="392"/>
      <c r="BB1178" s="238"/>
      <c r="BC1178" s="392"/>
      <c r="BD1178" s="392"/>
      <c r="BE1178" s="392"/>
      <c r="BF1178" s="392"/>
      <c r="BG1178" s="392"/>
      <c r="BH1178" s="392"/>
      <c r="BI1178" s="392"/>
      <c r="BJ1178" s="392"/>
      <c r="BK1178" s="392"/>
      <c r="BL1178" s="392"/>
      <c r="BM1178" s="392"/>
      <c r="BN1178" s="392"/>
      <c r="BO1178" s="392"/>
      <c r="BP1178" s="392"/>
      <c r="BQ1178" s="392"/>
    </row>
    <row r="1179" s="211" customFormat="true" ht="15" customHeight="true" x14ac:dyDescent="0.2">
      <c r="BA1179" s="392"/>
      <c r="BB1179" s="238"/>
      <c r="BC1179" s="392"/>
      <c r="BD1179" s="392"/>
      <c r="BE1179" s="392"/>
      <c r="BF1179" s="392"/>
      <c r="BG1179" s="392"/>
      <c r="BH1179" s="392"/>
      <c r="BI1179" s="392"/>
      <c r="BJ1179" s="392"/>
      <c r="BK1179" s="392"/>
      <c r="BL1179" s="392"/>
      <c r="BM1179" s="392"/>
      <c r="BN1179" s="392"/>
      <c r="BO1179" s="392"/>
      <c r="BP1179" s="392"/>
      <c r="BQ1179" s="392"/>
    </row>
    <row r="1180" s="211" customFormat="true" ht="15" customHeight="true" x14ac:dyDescent="0.2">
      <c r="BA1180" s="392"/>
      <c r="BB1180" s="238"/>
      <c r="BC1180" s="392"/>
      <c r="BD1180" s="392"/>
      <c r="BE1180" s="392"/>
      <c r="BF1180" s="392"/>
      <c r="BG1180" s="392"/>
      <c r="BH1180" s="392"/>
      <c r="BI1180" s="392"/>
      <c r="BJ1180" s="392"/>
      <c r="BK1180" s="392"/>
      <c r="BL1180" s="392"/>
      <c r="BM1180" s="392"/>
      <c r="BN1180" s="392"/>
      <c r="BO1180" s="392"/>
      <c r="BP1180" s="392"/>
      <c r="BQ1180" s="392"/>
    </row>
    <row r="1181" s="211" customFormat="true" ht="15" customHeight="true" x14ac:dyDescent="0.2">
      <c r="BA1181" s="392"/>
      <c r="BB1181" s="238"/>
      <c r="BC1181" s="392"/>
      <c r="BD1181" s="392"/>
      <c r="BE1181" s="392"/>
      <c r="BF1181" s="392"/>
      <c r="BG1181" s="392"/>
      <c r="BH1181" s="392"/>
      <c r="BI1181" s="392"/>
      <c r="BJ1181" s="392"/>
      <c r="BK1181" s="392"/>
      <c r="BL1181" s="392"/>
      <c r="BM1181" s="392"/>
      <c r="BN1181" s="392"/>
      <c r="BO1181" s="392"/>
      <c r="BP1181" s="392"/>
      <c r="BQ1181" s="392"/>
    </row>
    <row r="1182" s="211" customFormat="true" ht="15" customHeight="true" x14ac:dyDescent="0.2">
      <c r="BA1182" s="392"/>
      <c r="BB1182" s="238"/>
      <c r="BC1182" s="392"/>
      <c r="BD1182" s="392"/>
      <c r="BE1182" s="392"/>
      <c r="BF1182" s="392"/>
      <c r="BG1182" s="392"/>
      <c r="BH1182" s="392"/>
      <c r="BI1182" s="392"/>
      <c r="BJ1182" s="392"/>
      <c r="BK1182" s="392"/>
      <c r="BL1182" s="392"/>
      <c r="BM1182" s="392"/>
      <c r="BN1182" s="392"/>
      <c r="BO1182" s="392"/>
      <c r="BP1182" s="392"/>
      <c r="BQ1182" s="392"/>
    </row>
    <row r="1183" s="211" customFormat="true" ht="15" customHeight="true" x14ac:dyDescent="0.2">
      <c r="BA1183" s="392"/>
      <c r="BB1183" s="238"/>
      <c r="BC1183" s="392"/>
      <c r="BD1183" s="392"/>
      <c r="BE1183" s="392"/>
      <c r="BF1183" s="392"/>
      <c r="BG1183" s="392"/>
      <c r="BH1183" s="392"/>
      <c r="BI1183" s="392"/>
      <c r="BJ1183" s="392"/>
      <c r="BK1183" s="392"/>
      <c r="BL1183" s="392"/>
      <c r="BM1183" s="392"/>
      <c r="BN1183" s="392"/>
      <c r="BO1183" s="392"/>
      <c r="BP1183" s="392"/>
      <c r="BQ1183" s="392"/>
    </row>
    <row r="1184" s="211" customFormat="true" ht="15" customHeight="true" x14ac:dyDescent="0.2">
      <c r="BA1184" s="392"/>
      <c r="BB1184" s="238"/>
      <c r="BC1184" s="392"/>
      <c r="BD1184" s="392"/>
      <c r="BE1184" s="392"/>
      <c r="BF1184" s="392"/>
      <c r="BG1184" s="392"/>
      <c r="BH1184" s="392"/>
      <c r="BI1184" s="392"/>
      <c r="BJ1184" s="392"/>
      <c r="BK1184" s="392"/>
      <c r="BL1184" s="392"/>
      <c r="BM1184" s="392"/>
      <c r="BN1184" s="392"/>
      <c r="BO1184" s="392"/>
      <c r="BP1184" s="392"/>
      <c r="BQ1184" s="392"/>
    </row>
    <row r="1185" s="211" customFormat="true" ht="15" customHeight="true" x14ac:dyDescent="0.2">
      <c r="BA1185" s="392"/>
      <c r="BB1185" s="238"/>
      <c r="BC1185" s="392"/>
      <c r="BD1185" s="392"/>
      <c r="BE1185" s="392"/>
      <c r="BF1185" s="392"/>
      <c r="BG1185" s="392"/>
      <c r="BH1185" s="392"/>
      <c r="BI1185" s="392"/>
      <c r="BJ1185" s="392"/>
      <c r="BK1185" s="392"/>
      <c r="BL1185" s="392"/>
      <c r="BM1185" s="392"/>
      <c r="BN1185" s="392"/>
      <c r="BO1185" s="392"/>
      <c r="BP1185" s="392"/>
      <c r="BQ1185" s="392"/>
    </row>
    <row r="1186" s="211" customFormat="true" ht="15" customHeight="true" x14ac:dyDescent="0.2">
      <c r="BA1186" s="392"/>
      <c r="BB1186" s="238"/>
      <c r="BC1186" s="392"/>
      <c r="BD1186" s="392"/>
      <c r="BE1186" s="392"/>
      <c r="BF1186" s="392"/>
      <c r="BG1186" s="392"/>
      <c r="BH1186" s="392"/>
      <c r="BI1186" s="392"/>
      <c r="BJ1186" s="392"/>
      <c r="BK1186" s="392"/>
      <c r="BL1186" s="392"/>
      <c r="BM1186" s="392"/>
      <c r="BN1186" s="392"/>
      <c r="BO1186" s="392"/>
      <c r="BP1186" s="392"/>
      <c r="BQ1186" s="392"/>
    </row>
    <row r="1187" s="211" customFormat="true" ht="15" customHeight="true" x14ac:dyDescent="0.2">
      <c r="BA1187" s="392"/>
      <c r="BB1187" s="238"/>
      <c r="BC1187" s="392"/>
      <c r="BD1187" s="392"/>
      <c r="BE1187" s="392"/>
      <c r="BF1187" s="392"/>
      <c r="BG1187" s="392"/>
      <c r="BH1187" s="392"/>
      <c r="BI1187" s="392"/>
      <c r="BJ1187" s="392"/>
      <c r="BK1187" s="392"/>
      <c r="BL1187" s="392"/>
      <c r="BM1187" s="392"/>
      <c r="BN1187" s="392"/>
      <c r="BO1187" s="392"/>
      <c r="BP1187" s="392"/>
      <c r="BQ1187" s="392"/>
    </row>
    <row r="1188" s="211" customFormat="true" ht="15" customHeight="true" x14ac:dyDescent="0.2">
      <c r="BA1188" s="392"/>
      <c r="BB1188" s="238"/>
      <c r="BC1188" s="392"/>
      <c r="BD1188" s="392"/>
      <c r="BE1188" s="392"/>
      <c r="BF1188" s="392"/>
      <c r="BG1188" s="392"/>
      <c r="BH1188" s="392"/>
      <c r="BI1188" s="392"/>
      <c r="BJ1188" s="392"/>
      <c r="BK1188" s="392"/>
      <c r="BL1188" s="392"/>
      <c r="BM1188" s="392"/>
      <c r="BN1188" s="392"/>
      <c r="BO1188" s="392"/>
      <c r="BP1188" s="392"/>
      <c r="BQ1188" s="392"/>
    </row>
    <row r="1189" s="211" customFormat="true" ht="15" customHeight="true" x14ac:dyDescent="0.2">
      <c r="BA1189" s="392"/>
      <c r="BB1189" s="238"/>
      <c r="BC1189" s="392"/>
      <c r="BD1189" s="392"/>
      <c r="BE1189" s="392"/>
      <c r="BF1189" s="392"/>
      <c r="BG1189" s="392"/>
      <c r="BH1189" s="392"/>
      <c r="BI1189" s="392"/>
      <c r="BJ1189" s="392"/>
      <c r="BK1189" s="392"/>
      <c r="BL1189" s="392"/>
      <c r="BM1189" s="392"/>
      <c r="BN1189" s="392"/>
      <c r="BO1189" s="392"/>
      <c r="BP1189" s="392"/>
      <c r="BQ1189" s="392"/>
    </row>
    <row r="1190" s="211" customFormat="true" ht="15" customHeight="true" x14ac:dyDescent="0.2">
      <c r="BA1190" s="392"/>
      <c r="BB1190" s="238"/>
      <c r="BC1190" s="392"/>
      <c r="BD1190" s="392"/>
      <c r="BE1190" s="392"/>
      <c r="BF1190" s="392"/>
      <c r="BG1190" s="392"/>
      <c r="BH1190" s="392"/>
      <c r="BI1190" s="392"/>
      <c r="BJ1190" s="392"/>
      <c r="BK1190" s="392"/>
      <c r="BL1190" s="392"/>
      <c r="BM1190" s="392"/>
      <c r="BN1190" s="392"/>
      <c r="BO1190" s="392"/>
      <c r="BP1190" s="392"/>
      <c r="BQ1190" s="392"/>
    </row>
    <row r="1191" s="211" customFormat="true" ht="15" customHeight="true" x14ac:dyDescent="0.2">
      <c r="BA1191" s="392"/>
      <c r="BB1191" s="238"/>
      <c r="BC1191" s="392"/>
      <c r="BD1191" s="392"/>
      <c r="BE1191" s="392"/>
      <c r="BF1191" s="392"/>
      <c r="BG1191" s="392"/>
      <c r="BH1191" s="392"/>
      <c r="BI1191" s="392"/>
      <c r="BJ1191" s="392"/>
      <c r="BK1191" s="392"/>
      <c r="BL1191" s="392"/>
      <c r="BM1191" s="392"/>
      <c r="BN1191" s="392"/>
      <c r="BO1191" s="392"/>
      <c r="BP1191" s="392"/>
      <c r="BQ1191" s="392"/>
    </row>
    <row r="1192" s="211" customFormat="true" ht="15" customHeight="true" x14ac:dyDescent="0.2">
      <c r="BA1192" s="392"/>
      <c r="BB1192" s="238"/>
      <c r="BC1192" s="392"/>
      <c r="BD1192" s="392"/>
      <c r="BE1192" s="392"/>
      <c r="BF1192" s="392"/>
      <c r="BG1192" s="392"/>
      <c r="BH1192" s="392"/>
      <c r="BI1192" s="392"/>
      <c r="BJ1192" s="392"/>
      <c r="BK1192" s="392"/>
      <c r="BL1192" s="392"/>
      <c r="BM1192" s="392"/>
      <c r="BN1192" s="392"/>
      <c r="BO1192" s="392"/>
      <c r="BP1192" s="392"/>
      <c r="BQ1192" s="392"/>
    </row>
    <row r="1193" s="211" customFormat="true" ht="15" customHeight="true" x14ac:dyDescent="0.2">
      <c r="BA1193" s="392"/>
      <c r="BB1193" s="238"/>
      <c r="BC1193" s="392"/>
      <c r="BD1193" s="392"/>
      <c r="BE1193" s="392"/>
      <c r="BF1193" s="392"/>
      <c r="BG1193" s="392"/>
      <c r="BH1193" s="392"/>
      <c r="BI1193" s="392"/>
      <c r="BJ1193" s="392"/>
      <c r="BK1193" s="392"/>
      <c r="BL1193" s="392"/>
      <c r="BM1193" s="392"/>
      <c r="BN1193" s="392"/>
      <c r="BO1193" s="392"/>
      <c r="BP1193" s="392"/>
      <c r="BQ1193" s="392"/>
    </row>
    <row r="1194" s="211" customFormat="true" ht="15" customHeight="true" x14ac:dyDescent="0.2">
      <c r="BA1194" s="392"/>
      <c r="BB1194" s="238"/>
      <c r="BC1194" s="392"/>
      <c r="BD1194" s="392"/>
      <c r="BE1194" s="392"/>
      <c r="BF1194" s="392"/>
      <c r="BG1194" s="392"/>
      <c r="BH1194" s="392"/>
      <c r="BI1194" s="392"/>
      <c r="BJ1194" s="392"/>
      <c r="BK1194" s="392"/>
      <c r="BL1194" s="392"/>
      <c r="BM1194" s="392"/>
      <c r="BN1194" s="392"/>
      <c r="BO1194" s="392"/>
      <c r="BP1194" s="392"/>
      <c r="BQ1194" s="392"/>
    </row>
    <row r="1195" s="211" customFormat="true" ht="15" customHeight="true" x14ac:dyDescent="0.2">
      <c r="BA1195" s="392"/>
      <c r="BB1195" s="238"/>
      <c r="BC1195" s="392"/>
      <c r="BD1195" s="392"/>
      <c r="BE1195" s="392"/>
      <c r="BF1195" s="392"/>
      <c r="BG1195" s="392"/>
      <c r="BH1195" s="392"/>
      <c r="BI1195" s="392"/>
      <c r="BJ1195" s="392"/>
      <c r="BK1195" s="392"/>
      <c r="BL1195" s="392"/>
      <c r="BM1195" s="392"/>
      <c r="BN1195" s="392"/>
      <c r="BO1195" s="392"/>
      <c r="BP1195" s="392"/>
      <c r="BQ1195" s="392"/>
    </row>
    <row r="1196" s="211" customFormat="true" ht="15" customHeight="true" x14ac:dyDescent="0.2">
      <c r="BA1196" s="392"/>
      <c r="BB1196" s="238"/>
      <c r="BC1196" s="392"/>
      <c r="BD1196" s="392"/>
      <c r="BE1196" s="392"/>
      <c r="BF1196" s="392"/>
      <c r="BG1196" s="392"/>
      <c r="BH1196" s="392"/>
      <c r="BI1196" s="392"/>
      <c r="BJ1196" s="392"/>
      <c r="BK1196" s="392"/>
      <c r="BL1196" s="392"/>
      <c r="BM1196" s="392"/>
      <c r="BN1196" s="392"/>
      <c r="BO1196" s="392"/>
      <c r="BP1196" s="392"/>
      <c r="BQ1196" s="392"/>
    </row>
    <row r="1197" s="211" customFormat="true" ht="15" customHeight="true" x14ac:dyDescent="0.2">
      <c r="BA1197" s="392"/>
      <c r="BB1197" s="238"/>
      <c r="BC1197" s="392"/>
      <c r="BD1197" s="392"/>
      <c r="BE1197" s="392"/>
      <c r="BF1197" s="392"/>
      <c r="BG1197" s="392"/>
      <c r="BH1197" s="392"/>
      <c r="BI1197" s="392"/>
      <c r="BJ1197" s="392"/>
      <c r="BK1197" s="392"/>
      <c r="BL1197" s="392"/>
      <c r="BM1197" s="392"/>
      <c r="BN1197" s="392"/>
      <c r="BO1197" s="392"/>
      <c r="BP1197" s="392"/>
      <c r="BQ1197" s="392"/>
    </row>
    <row r="1198" s="211" customFormat="true" ht="15" customHeight="true" x14ac:dyDescent="0.2">
      <c r="BA1198" s="392"/>
      <c r="BB1198" s="238"/>
      <c r="BC1198" s="392"/>
      <c r="BD1198" s="392"/>
      <c r="BE1198" s="392"/>
      <c r="BF1198" s="392"/>
      <c r="BG1198" s="392"/>
      <c r="BH1198" s="392"/>
      <c r="BI1198" s="392"/>
      <c r="BJ1198" s="392"/>
      <c r="BK1198" s="392"/>
      <c r="BL1198" s="392"/>
      <c r="BM1198" s="392"/>
      <c r="BN1198" s="392"/>
      <c r="BO1198" s="392"/>
      <c r="BP1198" s="392"/>
      <c r="BQ1198" s="392"/>
    </row>
    <row r="1199" s="211" customFormat="true" ht="15" customHeight="true" x14ac:dyDescent="0.2">
      <c r="BA1199" s="392"/>
      <c r="BB1199" s="238"/>
      <c r="BC1199" s="392"/>
      <c r="BD1199" s="392"/>
      <c r="BE1199" s="392"/>
      <c r="BF1199" s="392"/>
      <c r="BG1199" s="392"/>
      <c r="BH1199" s="392"/>
      <c r="BI1199" s="392"/>
      <c r="BJ1199" s="392"/>
      <c r="BK1199" s="392"/>
      <c r="BL1199" s="392"/>
      <c r="BM1199" s="392"/>
      <c r="BN1199" s="392"/>
      <c r="BO1199" s="392"/>
      <c r="BP1199" s="392"/>
      <c r="BQ1199" s="392"/>
    </row>
    <row r="1200" s="211" customFormat="true" ht="15" customHeight="true" x14ac:dyDescent="0.2">
      <c r="BA1200" s="392"/>
      <c r="BB1200" s="238"/>
      <c r="BC1200" s="392"/>
      <c r="BD1200" s="392"/>
      <c r="BE1200" s="392"/>
      <c r="BF1200" s="392"/>
      <c r="BG1200" s="392"/>
      <c r="BH1200" s="392"/>
      <c r="BI1200" s="392"/>
      <c r="BJ1200" s="392"/>
      <c r="BK1200" s="392"/>
      <c r="BL1200" s="392"/>
      <c r="BM1200" s="392"/>
      <c r="BN1200" s="392"/>
      <c r="BO1200" s="392"/>
      <c r="BP1200" s="392"/>
      <c r="BQ1200" s="392"/>
    </row>
  </sheetData>
  <mergeCells count="1315">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1"/>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A29:BA30"/>
    <mergeCell ref="BC56:BG56"/>
    <mergeCell ref="BH56:BL56"/>
    <mergeCell ref="BM56:BQ56"/>
    <mergeCell ref="BC120:BG120"/>
    <mergeCell ref="BH120:BL120"/>
    <mergeCell ref="BM120:BQ120"/>
    <mergeCell ref="BA122:BA123"/>
    <mergeCell ref="BA124:BA127"/>
    <mergeCell ref="BA128:BA129"/>
    <mergeCell ref="BC133:BG133"/>
    <mergeCell ref="BA31:BA32"/>
    <mergeCell ref="A33:A34"/>
    <mergeCell ref="BA33:BA34"/>
    <mergeCell ref="BA35:BA36"/>
    <mergeCell ref="BA37:BA38"/>
    <mergeCell ref="A39:A40"/>
    <mergeCell ref="BA39:BA40"/>
    <mergeCell ref="BA41:BA42"/>
    <mergeCell ref="BA43:BA44"/>
    <mergeCell ref="BA45:BA46"/>
    <mergeCell ref="A47:A49"/>
    <mergeCell ref="BA47:BA49"/>
    <mergeCell ref="M14:Q14"/>
    <mergeCell ref="A16:A17"/>
    <mergeCell ref="A18:A21"/>
    <mergeCell ref="A22:A23"/>
    <mergeCell ref="A24:A26"/>
    <mergeCell ref="C27:G27"/>
    <mergeCell ref="H27:L27"/>
    <mergeCell ref="M27:Q27"/>
    <mergeCell ref="C14:G14"/>
    <mergeCell ref="H14:L14"/>
    <mergeCell ref="M56:Q56"/>
    <mergeCell ref="A58:A65"/>
    <mergeCell ref="A108:B108"/>
    <mergeCell ref="A45:A46"/>
    <mergeCell ref="C56:G56"/>
    <mergeCell ref="H56:L56"/>
    <mergeCell ref="A29:A30"/>
    <mergeCell ref="A35:A36"/>
    <mergeCell ref="A37:A38"/>
    <mergeCell ref="A41:A42"/>
    <mergeCell ref="A43:A44"/>
    <mergeCell ref="M133:Q133"/>
    <mergeCell ref="A135:A139"/>
    <mergeCell ref="A153:A160"/>
    <mergeCell ref="A124:A127"/>
    <mergeCell ref="A128:A129"/>
    <mergeCell ref="A130:A132"/>
    <mergeCell ref="C133:G133"/>
    <mergeCell ref="H133:L133"/>
    <mergeCell ref="C120:G120"/>
    <mergeCell ref="H120:L120"/>
    <mergeCell ref="M120:Q120"/>
    <mergeCell ref="A122:A123"/>
    <mergeCell ref="A31:A32"/>
    <mergeCell ref="A50:A52"/>
    <mergeCell ref="A1025:C1025"/>
    <mergeCell ref="A1026:B1026"/>
    <mergeCell ref="A1031:A1032"/>
    <mergeCell ref="A1033:C1033"/>
    <mergeCell ref="A1034:C1034"/>
    <mergeCell ref="C220:G220"/>
    <mergeCell ref="H220:L220"/>
    <mergeCell ref="M220:Q220"/>
    <mergeCell ref="A222:A224"/>
    <mergeCell ref="A208:B208"/>
    <mergeCell ref="C405:D405"/>
    <mergeCell ref="H405:I405"/>
    <mergeCell ref="M405:N405"/>
    <mergeCell ref="C406:D406"/>
    <mergeCell ref="H406:I406"/>
    <mergeCell ref="M406:N406"/>
    <mergeCell ref="C401:D402"/>
    <mergeCell ref="H401:I402"/>
    <mergeCell ref="M401:N402"/>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J455"/>
    <mergeCell ref="M455:O455"/>
    <mergeCell ref="C456:D456"/>
    <mergeCell ref="H456:I456"/>
    <mergeCell ref="M456:N456"/>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E461"/>
    <mergeCell ref="H461:I461"/>
    <mergeCell ref="M461:N461"/>
    <mergeCell ref="C462:D462"/>
    <mergeCell ref="H462:I462"/>
    <mergeCell ref="M462:N462"/>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507:D507"/>
    <mergeCell ref="H507:I507"/>
    <mergeCell ref="M507:N507"/>
    <mergeCell ref="C508:D508"/>
    <mergeCell ref="H508:L508"/>
    <mergeCell ref="M508:Q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13:D513"/>
    <mergeCell ref="H513:I513"/>
    <mergeCell ref="M513:N513"/>
    <mergeCell ref="C514:D514"/>
    <mergeCell ref="H514:J514"/>
    <mergeCell ref="M514:O514"/>
    <mergeCell ref="C511:D511"/>
    <mergeCell ref="H511:I511"/>
    <mergeCell ref="M511:N511"/>
    <mergeCell ref="C512:D512"/>
    <mergeCell ref="H512:I512"/>
    <mergeCell ref="M512:N512"/>
    <mergeCell ref="C509:D509"/>
    <mergeCell ref="H509:I510"/>
    <mergeCell ref="J509:L509"/>
    <mergeCell ref="M509:N510"/>
    <mergeCell ref="O509:Q509"/>
    <mergeCell ref="C510:D510"/>
    <mergeCell ref="C520:G520"/>
    <mergeCell ref="H520:I520"/>
    <mergeCell ref="M520:N520"/>
    <mergeCell ref="C521:D522"/>
    <mergeCell ref="E521:G521"/>
    <mergeCell ref="H521:I521"/>
    <mergeCell ref="M521:N521"/>
    <mergeCell ref="H522:I522"/>
    <mergeCell ref="M522:N522"/>
    <mergeCell ref="C518:D518"/>
    <mergeCell ref="H518:I518"/>
    <mergeCell ref="M518:N518"/>
    <mergeCell ref="C519:D519"/>
    <mergeCell ref="H519:I519"/>
    <mergeCell ref="M519:N519"/>
    <mergeCell ref="C515:D515"/>
    <mergeCell ref="H515:I516"/>
    <mergeCell ref="M515:N516"/>
    <mergeCell ref="C516:D516"/>
    <mergeCell ref="C517:D517"/>
    <mergeCell ref="H517:I517"/>
    <mergeCell ref="M517:N517"/>
    <mergeCell ref="C527:D528"/>
    <mergeCell ref="H527:I527"/>
    <mergeCell ref="M527:N527"/>
    <mergeCell ref="H528:I528"/>
    <mergeCell ref="M528:N528"/>
    <mergeCell ref="C529:D529"/>
    <mergeCell ref="H529:I529"/>
    <mergeCell ref="M529:N529"/>
    <mergeCell ref="C525:D525"/>
    <mergeCell ref="H525:I525"/>
    <mergeCell ref="M525:N525"/>
    <mergeCell ref="C526:E526"/>
    <mergeCell ref="H526:I526"/>
    <mergeCell ref="M526:N526"/>
    <mergeCell ref="C523:D523"/>
    <mergeCell ref="H523:I523"/>
    <mergeCell ref="M523:N523"/>
    <mergeCell ref="C524:D524"/>
    <mergeCell ref="H524:I524"/>
    <mergeCell ref="M524:N524"/>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70:D570"/>
    <mergeCell ref="H570:I570"/>
    <mergeCell ref="M570:N570"/>
    <mergeCell ref="C571:D571"/>
    <mergeCell ref="H571:I571"/>
    <mergeCell ref="M571:N571"/>
    <mergeCell ref="C568:D568"/>
    <mergeCell ref="H568:J568"/>
    <mergeCell ref="M568:O568"/>
    <mergeCell ref="C569:D569"/>
    <mergeCell ref="H569:I569"/>
    <mergeCell ref="M569:N569"/>
    <mergeCell ref="C566:D566"/>
    <mergeCell ref="H566:I566"/>
    <mergeCell ref="M566:N566"/>
    <mergeCell ref="C567:D567"/>
    <mergeCell ref="H567:I567"/>
    <mergeCell ref="M567:N567"/>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8:D588"/>
    <mergeCell ref="H588:I588"/>
    <mergeCell ref="M588:N588"/>
    <mergeCell ref="C589:D589"/>
    <mergeCell ref="H589:I589"/>
    <mergeCell ref="M589:N589"/>
    <mergeCell ref="C586:E586"/>
    <mergeCell ref="H586:I586"/>
    <mergeCell ref="M586:N586"/>
    <mergeCell ref="C587:D587"/>
    <mergeCell ref="H587:I587"/>
    <mergeCell ref="M587:N587"/>
    <mergeCell ref="C584:D584"/>
    <mergeCell ref="H584:I584"/>
    <mergeCell ref="M584:N584"/>
    <mergeCell ref="C585:D585"/>
    <mergeCell ref="H585:I585"/>
    <mergeCell ref="M585:N58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BQ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3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4" r:id="rId7"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45" r:id="rId8"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46" r:id="rId9"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49" r:id="rId10"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0" r:id="rId11"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1" r:id="rId12"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4" r:id="rId13" name="B_Matrix">
              <controlPr defaultSize="0" print="0" autoFill="0" autoPict="0" macro="[0]!GoTo_WATER">
                <anchor moveWithCells="1">
                  <from>
                    <xdr:col>1</xdr:col>
                    <xdr:colOff>228600</xdr:colOff>
                    <xdr:row>398</xdr:row>
                    <xdr:rowOff>123825</xdr:rowOff>
                  </from>
                  <to>
                    <xdr:col>1</xdr:col>
                    <xdr:colOff>1704975</xdr:colOff>
                    <xdr:row>400</xdr:row>
                    <xdr:rowOff>123825</xdr:rowOff>
                  </to>
                </anchor>
              </controlPr>
            </control>
          </mc:Choice>
        </mc:AlternateContent>
        <mc:AlternateContent xmlns:mc="http://schemas.openxmlformats.org/markup-compatibility/2006">
          <mc:Choice Requires="x14">
            <control shapeId="252955" r:id="rId14" name="Button 27">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59" r:id="rId15" name="Button 31">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1" r:id="rId16" name="Button 33">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2" r:id="rId17" name="Button 34">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3" r:id="rId18" name="Button 35">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64" r:id="rId19" name="Button 36">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65" r:id="rId20" name="Button 37">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66" r:id="rId21" name="Button 38">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67" r:id="rId22" name="Button 39">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68" r:id="rId23" name="Button 40">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69" r:id="rId24" name="Button 41">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0" r:id="rId25" name="Button 42">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1" r:id="rId26" name="Button 43">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2" r:id="rId27" name="Button 44">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3" r:id="rId28" name="Button 45">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74" r:id="rId29" name="Button 46">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75" r:id="rId30" name="Button 47">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76" r:id="rId31" name="Button 48">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77" r:id="rId32" name="Button 49">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78" r:id="rId33" name="Button 50">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79" r:id="rId34" name="Button 51">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0" r:id="rId35" name="Button 52">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1" r:id="rId36" name="Button 53">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2" r:id="rId37" name="Button 54">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3" r:id="rId38" name="Button 55">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84" r:id="rId39" name="Button 56">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85" r:id="rId40" name="Button 57">
              <controlPr defaultSize="0" print="0" autoFill="0" autoPict="0" macro="[0]!GoTo_NATIONAL_RAW">
                <anchor moveWithCells="1">
                  <from>
                    <xdr:col>69</xdr:col>
                    <xdr:colOff>0</xdr:colOff>
                    <xdr:row>217</xdr:row>
                    <xdr:rowOff>28575</xdr:rowOff>
                  </from>
                  <to>
                    <xdr:col>71</xdr:col>
                    <xdr:colOff>466725</xdr:colOff>
                    <xdr:row>218</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38748-8085-4916-A1EC-D5CEBD7C9F9D}">
  <sheetPr codeName="Feuil8"/>
  <dimension ref="A1:CZ1200"/>
  <sheetViews>
    <sheetView showGridLines="false" workbookViewId="0"/>
  </sheetViews>
  <sheetFormatPr defaultColWidth="9.140625" defaultRowHeight="15" customHeight="true" x14ac:dyDescent="0.2"/>
  <cols>
    <col min="1" max="1" width="31.5703125" style="391" customWidth="true"/>
    <col min="2" max="2" width="41.5703125" style="391" customWidth="true"/>
    <col min="3" max="17" width="10.7109375" style="391" customWidth="true"/>
    <col min="18" max="30" width="12.5703125" style="391" customWidth="true"/>
    <col min="31" max="52" width="12.5703125" style="211" customWidth="true"/>
    <col min="53" max="53" width="31.5703125" style="392" customWidth="true"/>
    <col min="54" max="54" width="41.5703125" style="238" customWidth="true"/>
    <col min="55" max="69" width="9.140625" style="392"/>
    <col min="70" max="77" width="12.5703125" style="392" customWidth="true"/>
    <col min="78" max="104" width="12.5703125" style="211" customWidth="true"/>
    <col min="105" max="16384" width="9.140625" style="391"/>
  </cols>
  <sheetData>
    <row r="1" s="111" customFormat="true" ht="18" customHeight="true" x14ac:dyDescent="0.2">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Mauritania</v>
      </c>
      <c r="B2" s="226"/>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2007</v>
      </c>
      <c r="B3" s="228"/>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94</v>
      </c>
      <c r="B4" s="228"/>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95</v>
      </c>
      <c r="B5" s="228"/>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96</v>
      </c>
      <c r="B6" s="230"/>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132</v>
      </c>
      <c r="B9" s="233" t="str">
        <f>A1025</f>
        <v>MICS07</v>
      </c>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710" t="str">
        <f>B1028</f>
        <v/>
      </c>
      <c r="B10" s="7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710" t="str">
        <f>B1027</f>
        <v/>
      </c>
      <c r="B11" s="712"/>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713"/>
      <c r="B12" s="7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714"/>
      <c r="B13" s="715"/>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135" customFormat="true" ht="15" customHeight="true" x14ac:dyDescent="0.2">
      <c r="A14" s="115" t="s">
        <v>94</v>
      </c>
      <c r="B14" s="208"/>
      <c r="C14" s="2451" t="s">
        <v>113</v>
      </c>
      <c r="D14" s="2452"/>
      <c r="E14" s="2452"/>
      <c r="F14" s="2452"/>
      <c r="G14" s="2453"/>
      <c r="H14" s="2585" t="s">
        <v>38</v>
      </c>
      <c r="I14" s="2586"/>
      <c r="J14" s="2586"/>
      <c r="K14" s="2586"/>
      <c r="L14" s="2587"/>
      <c r="M14" s="2579" t="s">
        <v>37</v>
      </c>
      <c r="N14" s="2580"/>
      <c r="O14" s="2580"/>
      <c r="P14" s="2580"/>
      <c r="Q14" s="2581"/>
      <c r="R14" s="2049" t="s">
        <v>136</v>
      </c>
      <c r="S14" s="2058"/>
      <c r="T14" s="2058"/>
      <c r="U14" s="2058"/>
      <c r="V14" s="2058"/>
      <c r="W14" s="2058"/>
      <c r="X14" s="2058"/>
      <c r="Y14" s="2058"/>
      <c r="Z14" s="2058"/>
      <c r="AA14" s="2058"/>
      <c r="AB14" s="2058"/>
      <c r="AC14" s="2058"/>
      <c r="AD14" s="2059"/>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707"/>
      <c r="BA14" s="217" t="s">
        <v>127</v>
      </c>
      <c r="BB14" s="115" t="s">
        <v>94</v>
      </c>
      <c r="BC14" s="2463" t="s">
        <v>113</v>
      </c>
      <c r="BD14" s="2464"/>
      <c r="BE14" s="2464"/>
      <c r="BF14" s="2464"/>
      <c r="BG14" s="2465"/>
      <c r="BH14" s="2466" t="s">
        <v>38</v>
      </c>
      <c r="BI14" s="2464"/>
      <c r="BJ14" s="2464"/>
      <c r="BK14" s="2464"/>
      <c r="BL14" s="2465"/>
      <c r="BM14" s="2466" t="s">
        <v>37</v>
      </c>
      <c r="BN14" s="2464"/>
      <c r="BO14" s="2464"/>
      <c r="BP14" s="2464"/>
      <c r="BQ14" s="2467"/>
      <c r="BR14" s="2028" t="s">
        <v>136</v>
      </c>
      <c r="BS14" s="2029"/>
      <c r="BT14" s="2029"/>
      <c r="BU14" s="2029"/>
      <c r="BV14" s="2029"/>
      <c r="BW14" s="2029"/>
      <c r="BX14" s="2029"/>
      <c r="BY14" s="2030"/>
      <c r="BZ14" s="313"/>
      <c r="CA14" s="313"/>
      <c r="CB14" s="313"/>
      <c r="CC14" s="313"/>
      <c r="CD14" s="313"/>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135" customFormat="true" ht="24" x14ac:dyDescent="0.2">
      <c r="A15" s="182" t="s">
        <v>86</v>
      </c>
      <c r="B15" s="242"/>
      <c r="C15" s="269" t="s">
        <v>0</v>
      </c>
      <c r="D15" s="270" t="s">
        <v>1</v>
      </c>
      <c r="E15" s="270" t="s">
        <v>2</v>
      </c>
      <c r="F15" s="270" t="s">
        <v>3</v>
      </c>
      <c r="G15" s="271" t="s">
        <v>4</v>
      </c>
      <c r="H15" s="1276" t="s">
        <v>0</v>
      </c>
      <c r="I15" s="1236" t="s">
        <v>1</v>
      </c>
      <c r="J15" s="1236" t="s">
        <v>2</v>
      </c>
      <c r="K15" s="1236" t="s">
        <v>3</v>
      </c>
      <c r="L15" s="1237" t="s">
        <v>4</v>
      </c>
      <c r="M15" s="1266" t="s">
        <v>0</v>
      </c>
      <c r="N15" s="1236" t="s">
        <v>1</v>
      </c>
      <c r="O15" s="1236" t="s">
        <v>2</v>
      </c>
      <c r="P15" s="1236" t="s">
        <v>3</v>
      </c>
      <c r="Q15" s="1286" t="s">
        <v>4</v>
      </c>
      <c r="R15" s="1276" t="s">
        <v>246</v>
      </c>
      <c r="S15" s="1236" t="s">
        <v>247</v>
      </c>
      <c r="T15" s="1236" t="s">
        <v>248</v>
      </c>
      <c r="U15" s="1236" t="s">
        <v>249</v>
      </c>
      <c r="V15" s="1236" t="s">
        <v>250</v>
      </c>
      <c r="W15" s="1236" t="s">
        <v>251</v>
      </c>
      <c r="X15" s="1236" t="s">
        <v>252</v>
      </c>
      <c r="Y15" s="1236" t="s">
        <v>253</v>
      </c>
      <c r="Z15" s="1236" t="s">
        <v>254</v>
      </c>
      <c r="AA15" s="1236" t="s">
        <v>255</v>
      </c>
      <c r="AB15" s="1236" t="s">
        <v>256</v>
      </c>
      <c r="AC15" s="1236" t="s">
        <v>257</v>
      </c>
      <c r="AD15" s="1238" t="s">
        <v>258</v>
      </c>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707"/>
      <c r="BA15" s="192" t="s">
        <v>118</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246</v>
      </c>
      <c r="BS15" s="166" t="s">
        <v>247</v>
      </c>
      <c r="BT15" s="166" t="s">
        <v>248</v>
      </c>
      <c r="BU15" s="166" t="s">
        <v>249</v>
      </c>
      <c r="BV15" s="166" t="s">
        <v>250</v>
      </c>
      <c r="BW15" s="166" t="s">
        <v>251</v>
      </c>
      <c r="BX15" s="166" t="s">
        <v>252</v>
      </c>
      <c r="BY15" s="167" t="s">
        <v>253</v>
      </c>
      <c r="BZ15" s="167" t="s">
        <v>254</v>
      </c>
      <c r="CA15" s="167" t="s">
        <v>255</v>
      </c>
      <c r="CB15" s="167" t="s">
        <v>256</v>
      </c>
      <c r="CC15" s="167" t="s">
        <v>257</v>
      </c>
      <c r="CD15" s="167" t="s">
        <v>258</v>
      </c>
      <c r="CE15" s="2109"/>
      <c r="CF15" s="2109"/>
      <c r="CG15" s="2109"/>
      <c r="CH15" s="2109"/>
      <c r="CI15" s="2109"/>
      <c r="CJ15" s="2109"/>
      <c r="CK15" s="2109"/>
      <c r="CL15" s="2109"/>
      <c r="CM15" s="2109"/>
      <c r="CN15" s="2109"/>
      <c r="CO15" s="2109"/>
      <c r="CP15" s="2109"/>
      <c r="CQ15" s="2109"/>
      <c r="CR15" s="2109"/>
      <c r="CS15" s="2109"/>
      <c r="CT15" s="2109"/>
      <c r="CU15" s="2109"/>
      <c r="CV15" s="2109"/>
      <c r="CW15" s="2109"/>
      <c r="CX15" s="2109"/>
      <c r="CY15" s="2109"/>
      <c r="CZ15" s="2109"/>
    </row>
    <row r="16" s="135" customFormat="true" ht="15" customHeight="true" x14ac:dyDescent="0.2">
      <c r="A16" s="2582" t="s">
        <v>13</v>
      </c>
      <c r="B16" s="1440" t="s">
        <v>14</v>
      </c>
      <c r="C16" s="1310">
        <v>47.804302785431346</v>
      </c>
      <c r="D16" s="1311">
        <v>50.828901681988015</v>
      </c>
      <c r="E16" s="1311">
        <v>75.086215502881444</v>
      </c>
      <c r="F16" s="1311">
        <v>95.76169574068561</v>
      </c>
      <c r="G16" s="1312">
        <v>98.686545120170337</v>
      </c>
      <c r="H16" s="1313">
        <v>83.675308685208762</v>
      </c>
      <c r="I16" s="1311">
        <v>95.592303735641764</v>
      </c>
      <c r="J16" s="1311">
        <v>98.486689282857881</v>
      </c>
      <c r="K16" s="1311">
        <v>98.638463942397763</v>
      </c>
      <c r="L16" s="1314">
        <v>99.48223473723526</v>
      </c>
      <c r="M16" s="1315">
        <v>46.404472636436886</v>
      </c>
      <c r="N16" s="1311">
        <v>48.070594332781816</v>
      </c>
      <c r="O16" s="1311">
        <v>44.9768579508344</v>
      </c>
      <c r="P16" s="1311">
        <v>58.524477119706454</v>
      </c>
      <c r="Q16" s="1312">
        <v>80.97592605516671</v>
      </c>
      <c r="R16" s="1313">
        <v>77.517823267924939</v>
      </c>
      <c r="S16" s="1311">
        <v>63.496819647310168</v>
      </c>
      <c r="T16" s="1311">
        <v>79.489833823043483</v>
      </c>
      <c r="U16" s="1311">
        <v>56.917505088661017</v>
      </c>
      <c r="V16" s="1311">
        <v>53.806166140496501</v>
      </c>
      <c r="W16" s="1311">
        <v>47.8548430384404</v>
      </c>
      <c r="X16" s="1311">
        <v>33.854177506450156</v>
      </c>
      <c r="Y16" s="1311">
        <v>86.52789656708525</v>
      </c>
      <c r="Z16" s="1311">
        <v>96.613129680320341</v>
      </c>
      <c r="AA16" s="1311">
        <v>98.002972320267531</v>
      </c>
      <c r="AB16" s="1311">
        <v>63.750627486513558</v>
      </c>
      <c r="AC16" s="1311">
        <v>97.919831822907128</v>
      </c>
      <c r="AD16" s="2070">
        <v>92.024719511364566</v>
      </c>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707"/>
      <c r="BA16" s="2468" t="s">
        <v>13</v>
      </c>
      <c r="BB16" s="147" t="s">
        <v>14</v>
      </c>
      <c r="BC16" s="1139" t="s">
        <v>35</v>
      </c>
      <c r="BD16" s="1158" t="s">
        <v>35</v>
      </c>
      <c r="BE16" s="1158" t="s">
        <v>35</v>
      </c>
      <c r="BF16" s="1158" t="s">
        <v>35</v>
      </c>
      <c r="BG16" s="1178" t="s">
        <v>35</v>
      </c>
      <c r="BH16" s="1198" t="s">
        <v>35</v>
      </c>
      <c r="BI16" s="1158" t="s">
        <v>35</v>
      </c>
      <c r="BJ16" s="1158" t="s">
        <v>35</v>
      </c>
      <c r="BK16" s="1158" t="s">
        <v>35</v>
      </c>
      <c r="BL16" s="1178" t="s">
        <v>35</v>
      </c>
      <c r="BM16" s="1198" t="s">
        <v>35</v>
      </c>
      <c r="BN16" s="1158" t="s">
        <v>35</v>
      </c>
      <c r="BO16" s="1158" t="s">
        <v>35</v>
      </c>
      <c r="BP16" s="1158" t="s">
        <v>35</v>
      </c>
      <c r="BQ16" s="1178" t="s">
        <v>35</v>
      </c>
      <c r="BR16" s="1198" t="s">
        <v>35</v>
      </c>
      <c r="BS16" s="1158" t="s">
        <v>35</v>
      </c>
      <c r="BT16" s="1158" t="s">
        <v>35</v>
      </c>
      <c r="BU16" s="1158" t="s">
        <v>35</v>
      </c>
      <c r="BV16" s="1158" t="s">
        <v>35</v>
      </c>
      <c r="BW16" s="1158" t="s">
        <v>35</v>
      </c>
      <c r="BX16" s="1158" t="s">
        <v>35</v>
      </c>
      <c r="BY16" s="1217" t="s">
        <v>35</v>
      </c>
      <c r="BZ16" s="1217" t="s">
        <v>35</v>
      </c>
      <c r="CA16" s="1217" t="s">
        <v>35</v>
      </c>
      <c r="CB16" s="1217" t="s">
        <v>35</v>
      </c>
      <c r="CC16" s="1217" t="s">
        <v>35</v>
      </c>
      <c r="CD16" s="1217" t="s">
        <v>35</v>
      </c>
      <c r="CE16" s="2110"/>
      <c r="CF16" s="2110"/>
      <c r="CG16" s="2110"/>
      <c r="CH16" s="2110"/>
      <c r="CI16" s="2110"/>
      <c r="CJ16" s="2110"/>
      <c r="CK16" s="2110"/>
      <c r="CL16" s="2110"/>
      <c r="CM16" s="2110"/>
      <c r="CN16" s="2110"/>
      <c r="CO16" s="2110"/>
      <c r="CP16" s="2110"/>
      <c r="CQ16" s="2110"/>
      <c r="CR16" s="2110"/>
      <c r="CS16" s="2110"/>
      <c r="CT16" s="2110"/>
      <c r="CU16" s="2110"/>
      <c r="CV16" s="2110"/>
      <c r="CW16" s="2110"/>
      <c r="CX16" s="2110"/>
      <c r="CY16" s="2110"/>
      <c r="CZ16" s="2110"/>
    </row>
    <row r="17" s="135" customFormat="true" ht="15" customHeight="true" x14ac:dyDescent="0.2">
      <c r="A17" s="2583"/>
      <c r="B17" s="1441" t="s">
        <v>51</v>
      </c>
      <c r="C17" s="1316">
        <v>52.195697214566827</v>
      </c>
      <c r="D17" s="1317">
        <v>49.171098318010962</v>
      </c>
      <c r="E17" s="1317">
        <v>24.913784497118073</v>
      </c>
      <c r="F17" s="1317">
        <v>4.2383042593143641</v>
      </c>
      <c r="G17" s="1318">
        <v>1.3134548798296168</v>
      </c>
      <c r="H17" s="1319">
        <v>16.324691314791245</v>
      </c>
      <c r="I17" s="1317">
        <v>4.4076962643582203</v>
      </c>
      <c r="J17" s="1317">
        <v>1.5133107171421456</v>
      </c>
      <c r="K17" s="1317">
        <v>1.3615360576022608</v>
      </c>
      <c r="L17" s="1320">
        <v>0.51776526276475288</v>
      </c>
      <c r="M17" s="1321">
        <v>53.595527363563065</v>
      </c>
      <c r="N17" s="1317">
        <v>51.929405667217885</v>
      </c>
      <c r="O17" s="1317">
        <v>55.023142049165394</v>
      </c>
      <c r="P17" s="1317">
        <v>41.475522880293219</v>
      </c>
      <c r="Q17" s="1318">
        <v>19.024073944833383</v>
      </c>
      <c r="R17" s="1319">
        <v>22.48217673207489</v>
      </c>
      <c r="S17" s="1317">
        <v>36.503180352688624</v>
      </c>
      <c r="T17" s="1317">
        <v>20.510166176956275</v>
      </c>
      <c r="U17" s="1317">
        <v>43.082494911338834</v>
      </c>
      <c r="V17" s="1317">
        <v>46.193833859504295</v>
      </c>
      <c r="W17" s="1317">
        <v>52.145156961559216</v>
      </c>
      <c r="X17" s="1317">
        <v>66.145822493550526</v>
      </c>
      <c r="Y17" s="1317">
        <v>13.472103432914681</v>
      </c>
      <c r="Z17" s="1317">
        <v>3.3868703196799093</v>
      </c>
      <c r="AA17" s="1317">
        <v>1.9970276797324833</v>
      </c>
      <c r="AB17" s="1317">
        <v>36.249372513486485</v>
      </c>
      <c r="AC17" s="1317">
        <v>2.0801681770928711</v>
      </c>
      <c r="AD17" s="2071">
        <v>7.9752804886354349</v>
      </c>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707"/>
      <c r="BA17" s="2469"/>
      <c r="BB17" s="148" t="s">
        <v>51</v>
      </c>
      <c r="BC17" s="1140" t="s">
        <v>35</v>
      </c>
      <c r="BD17" s="1159" t="s">
        <v>35</v>
      </c>
      <c r="BE17" s="1159" t="s">
        <v>35</v>
      </c>
      <c r="BF17" s="1159" t="s">
        <v>35</v>
      </c>
      <c r="BG17" s="1179" t="s">
        <v>35</v>
      </c>
      <c r="BH17" s="1199" t="s">
        <v>35</v>
      </c>
      <c r="BI17" s="1159" t="s">
        <v>35</v>
      </c>
      <c r="BJ17" s="1159" t="s">
        <v>35</v>
      </c>
      <c r="BK17" s="1159" t="s">
        <v>35</v>
      </c>
      <c r="BL17" s="1179" t="s">
        <v>35</v>
      </c>
      <c r="BM17" s="1199" t="s">
        <v>35</v>
      </c>
      <c r="BN17" s="1159" t="s">
        <v>35</v>
      </c>
      <c r="BO17" s="1159" t="s">
        <v>35</v>
      </c>
      <c r="BP17" s="1159" t="s">
        <v>35</v>
      </c>
      <c r="BQ17" s="1179" t="s">
        <v>35</v>
      </c>
      <c r="BR17" s="1199" t="s">
        <v>35</v>
      </c>
      <c r="BS17" s="1159" t="s">
        <v>35</v>
      </c>
      <c r="BT17" s="1159" t="s">
        <v>35</v>
      </c>
      <c r="BU17" s="1159" t="s">
        <v>35</v>
      </c>
      <c r="BV17" s="1159" t="s">
        <v>35</v>
      </c>
      <c r="BW17" s="1159" t="s">
        <v>35</v>
      </c>
      <c r="BX17" s="1159" t="s">
        <v>35</v>
      </c>
      <c r="BY17" s="1218" t="s">
        <v>35</v>
      </c>
      <c r="BZ17" s="1218" t="s">
        <v>35</v>
      </c>
      <c r="CA17" s="1218" t="s">
        <v>35</v>
      </c>
      <c r="CB17" s="1218" t="s">
        <v>35</v>
      </c>
      <c r="CC17" s="1218" t="s">
        <v>35</v>
      </c>
      <c r="CD17" s="1218" t="s">
        <v>35</v>
      </c>
      <c r="CE17" s="2111"/>
      <c r="CF17" s="2111"/>
      <c r="CG17" s="2111"/>
      <c r="CH17" s="2111"/>
      <c r="CI17" s="2111"/>
      <c r="CJ17" s="2111"/>
      <c r="CK17" s="2111"/>
      <c r="CL17" s="2111"/>
      <c r="CM17" s="2111"/>
      <c r="CN17" s="2111"/>
      <c r="CO17" s="2111"/>
      <c r="CP17" s="2111"/>
      <c r="CQ17" s="2111"/>
      <c r="CR17" s="2111"/>
      <c r="CS17" s="2111"/>
      <c r="CT17" s="2111"/>
      <c r="CU17" s="2111"/>
      <c r="CV17" s="2111"/>
      <c r="CW17" s="2111"/>
      <c r="CX17" s="2111"/>
      <c r="CY17" s="2111"/>
      <c r="CZ17" s="2111"/>
    </row>
    <row r="18" s="135" customFormat="true" ht="15" customHeight="true" x14ac:dyDescent="0.2">
      <c r="A18" s="2583" t="s">
        <v>60</v>
      </c>
      <c r="B18" s="1441" t="s">
        <v>15</v>
      </c>
      <c r="C18" s="1316">
        <v>22.418447754452579</v>
      </c>
      <c r="D18" s="1317">
        <v>30.491894841209827</v>
      </c>
      <c r="E18" s="1317">
        <v>59.349379721213182</v>
      </c>
      <c r="F18" s="1317">
        <v>90.970165566147415</v>
      </c>
      <c r="G18" s="1318">
        <v>96.033056680942906</v>
      </c>
      <c r="H18" s="1319">
        <v>68.044315173886446</v>
      </c>
      <c r="I18" s="1317">
        <v>90.789717206148211</v>
      </c>
      <c r="J18" s="1317">
        <v>95.860306963562664</v>
      </c>
      <c r="K18" s="1317">
        <v>96.119967797522747</v>
      </c>
      <c r="L18" s="1320">
        <v>96.5931986926701</v>
      </c>
      <c r="M18" s="1321">
        <v>21.151745890269847</v>
      </c>
      <c r="N18" s="1317">
        <v>22.052150927520863</v>
      </c>
      <c r="O18" s="1317">
        <v>25.249232295586658</v>
      </c>
      <c r="P18" s="1317">
        <v>39.961111708608982</v>
      </c>
      <c r="Q18" s="1318">
        <v>68.142526117887186</v>
      </c>
      <c r="R18" s="1319">
        <v>70.546394596542854</v>
      </c>
      <c r="S18" s="1317">
        <v>34.862506213377458</v>
      </c>
      <c r="T18" s="1317">
        <v>56.254968845390763</v>
      </c>
      <c r="U18" s="1317">
        <v>39.11125286097856</v>
      </c>
      <c r="V18" s="1317">
        <v>26.156659706701063</v>
      </c>
      <c r="W18" s="1317">
        <v>31.471325783406094</v>
      </c>
      <c r="X18" s="1317">
        <v>25.268473123786901</v>
      </c>
      <c r="Y18" s="1317">
        <v>84.871498567801225</v>
      </c>
      <c r="Z18" s="1317">
        <v>95.335366671232933</v>
      </c>
      <c r="AA18" s="1317">
        <v>92.681112247744849</v>
      </c>
      <c r="AB18" s="1317">
        <v>53.752704045684041</v>
      </c>
      <c r="AC18" s="1317">
        <v>97.516666173535839</v>
      </c>
      <c r="AD18" s="2071">
        <v>78.109942647227143</v>
      </c>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707"/>
      <c r="BA18" s="2469" t="s">
        <v>60</v>
      </c>
      <c r="BB18" s="148" t="s">
        <v>15</v>
      </c>
      <c r="BC18" s="1140" t="s">
        <v>35</v>
      </c>
      <c r="BD18" s="1159" t="s">
        <v>35</v>
      </c>
      <c r="BE18" s="1159" t="s">
        <v>35</v>
      </c>
      <c r="BF18" s="1159" t="s">
        <v>35</v>
      </c>
      <c r="BG18" s="1179" t="s">
        <v>35</v>
      </c>
      <c r="BH18" s="1199" t="s">
        <v>35</v>
      </c>
      <c r="BI18" s="1159" t="s">
        <v>35</v>
      </c>
      <c r="BJ18" s="1159" t="s">
        <v>35</v>
      </c>
      <c r="BK18" s="1159" t="s">
        <v>35</v>
      </c>
      <c r="BL18" s="1179" t="s">
        <v>35</v>
      </c>
      <c r="BM18" s="1199" t="s">
        <v>35</v>
      </c>
      <c r="BN18" s="1159" t="s">
        <v>35</v>
      </c>
      <c r="BO18" s="1159" t="s">
        <v>35</v>
      </c>
      <c r="BP18" s="1159" t="s">
        <v>35</v>
      </c>
      <c r="BQ18" s="1179" t="s">
        <v>35</v>
      </c>
      <c r="BR18" s="1199" t="s">
        <v>35</v>
      </c>
      <c r="BS18" s="1159" t="s">
        <v>35</v>
      </c>
      <c r="BT18" s="1159" t="s">
        <v>35</v>
      </c>
      <c r="BU18" s="1159" t="s">
        <v>35</v>
      </c>
      <c r="BV18" s="1159" t="s">
        <v>35</v>
      </c>
      <c r="BW18" s="1159" t="s">
        <v>35</v>
      </c>
      <c r="BX18" s="1159" t="s">
        <v>35</v>
      </c>
      <c r="BY18" s="1218" t="s">
        <v>35</v>
      </c>
      <c r="BZ18" s="1218" t="s">
        <v>35</v>
      </c>
      <c r="CA18" s="1218" t="s">
        <v>35</v>
      </c>
      <c r="CB18" s="1218" t="s">
        <v>35</v>
      </c>
      <c r="CC18" s="1218" t="s">
        <v>35</v>
      </c>
      <c r="CD18" s="1218" t="s">
        <v>35</v>
      </c>
      <c r="CE18" s="2111"/>
      <c r="CF18" s="2111"/>
      <c r="CG18" s="2111"/>
      <c r="CH18" s="2111"/>
      <c r="CI18" s="2111"/>
      <c r="CJ18" s="2111"/>
      <c r="CK18" s="2111"/>
      <c r="CL18" s="2111"/>
      <c r="CM18" s="2111"/>
      <c r="CN18" s="2111"/>
      <c r="CO18" s="2111"/>
      <c r="CP18" s="2111"/>
      <c r="CQ18" s="2111"/>
      <c r="CR18" s="2111"/>
      <c r="CS18" s="2111"/>
      <c r="CT18" s="2111"/>
      <c r="CU18" s="2111"/>
      <c r="CV18" s="2111"/>
      <c r="CW18" s="2111"/>
      <c r="CX18" s="2111"/>
      <c r="CY18" s="2111"/>
      <c r="CZ18" s="2111"/>
    </row>
    <row r="19" s="135" customFormat="true" ht="15" customHeight="true" x14ac:dyDescent="0.2">
      <c r="A19" s="2583"/>
      <c r="B19" s="1441" t="s">
        <v>16</v>
      </c>
      <c r="C19" s="1316">
        <v>25.376409523405531</v>
      </c>
      <c r="D19" s="1317">
        <v>20.254440944368426</v>
      </c>
      <c r="E19" s="1317">
        <v>15.686485930127503</v>
      </c>
      <c r="F19" s="1317">
        <v>4.7787373653394543</v>
      </c>
      <c r="G19" s="1318">
        <v>2.6530842156622452</v>
      </c>
      <c r="H19" s="1319">
        <v>15.56489705870036</v>
      </c>
      <c r="I19" s="1317">
        <v>4.7953997040501743</v>
      </c>
      <c r="J19" s="1317">
        <v>2.6217818202942467</v>
      </c>
      <c r="K19" s="1317">
        <v>2.5184961448750309</v>
      </c>
      <c r="L19" s="1320">
        <v>2.8886838638024428</v>
      </c>
      <c r="M19" s="1321">
        <v>25.252726746167227</v>
      </c>
      <c r="N19" s="1317">
        <v>26.001267299587621</v>
      </c>
      <c r="O19" s="1317">
        <v>19.603182787559614</v>
      </c>
      <c r="P19" s="1317">
        <v>18.52598410643462</v>
      </c>
      <c r="Q19" s="1318">
        <v>12.797196476299833</v>
      </c>
      <c r="R19" s="1319">
        <v>6.9363446166012714</v>
      </c>
      <c r="S19" s="1317">
        <v>28.53886160607869</v>
      </c>
      <c r="T19" s="1317">
        <v>23.190676903672813</v>
      </c>
      <c r="U19" s="1317">
        <v>17.723750609703746</v>
      </c>
      <c r="V19" s="1317">
        <v>27.649506433795278</v>
      </c>
      <c r="W19" s="1317">
        <v>16.217468856100272</v>
      </c>
      <c r="X19" s="1317">
        <v>8.5857043826632449</v>
      </c>
      <c r="Y19" s="1317">
        <v>1.6563979992840472</v>
      </c>
      <c r="Z19" s="1317">
        <v>1.2694972363992418</v>
      </c>
      <c r="AA19" s="1317">
        <v>5.319445736073634</v>
      </c>
      <c r="AB19" s="1317">
        <v>9.9979234408295863</v>
      </c>
      <c r="AC19" s="1317">
        <v>0.39973012934690727</v>
      </c>
      <c r="AD19" s="2071">
        <v>13.914776864137405</v>
      </c>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707"/>
      <c r="BA19" s="2469"/>
      <c r="BB19" s="148" t="s">
        <v>16</v>
      </c>
      <c r="BC19" s="1140" t="s">
        <v>35</v>
      </c>
      <c r="BD19" s="1159" t="s">
        <v>35</v>
      </c>
      <c r="BE19" s="1159" t="s">
        <v>35</v>
      </c>
      <c r="BF19" s="1159" t="s">
        <v>35</v>
      </c>
      <c r="BG19" s="1179" t="s">
        <v>35</v>
      </c>
      <c r="BH19" s="1199" t="s">
        <v>35</v>
      </c>
      <c r="BI19" s="1159" t="s">
        <v>35</v>
      </c>
      <c r="BJ19" s="1159" t="s">
        <v>35</v>
      </c>
      <c r="BK19" s="1159" t="s">
        <v>35</v>
      </c>
      <c r="BL19" s="1179" t="s">
        <v>35</v>
      </c>
      <c r="BM19" s="1199" t="s">
        <v>35</v>
      </c>
      <c r="BN19" s="1159" t="s">
        <v>35</v>
      </c>
      <c r="BO19" s="1159" t="s">
        <v>35</v>
      </c>
      <c r="BP19" s="1159" t="s">
        <v>35</v>
      </c>
      <c r="BQ19" s="1179" t="s">
        <v>35</v>
      </c>
      <c r="BR19" s="1199" t="s">
        <v>35</v>
      </c>
      <c r="BS19" s="1159" t="s">
        <v>35</v>
      </c>
      <c r="BT19" s="1159" t="s">
        <v>35</v>
      </c>
      <c r="BU19" s="1159" t="s">
        <v>35</v>
      </c>
      <c r="BV19" s="1159" t="s">
        <v>35</v>
      </c>
      <c r="BW19" s="1159" t="s">
        <v>35</v>
      </c>
      <c r="BX19" s="1159" t="s">
        <v>35</v>
      </c>
      <c r="BY19" s="1218" t="s">
        <v>35</v>
      </c>
      <c r="BZ19" s="1218" t="s">
        <v>35</v>
      </c>
      <c r="CA19" s="1218" t="s">
        <v>35</v>
      </c>
      <c r="CB19" s="1218" t="s">
        <v>35</v>
      </c>
      <c r="CC19" s="1218" t="s">
        <v>35</v>
      </c>
      <c r="CD19" s="1218" t="s">
        <v>35</v>
      </c>
      <c r="CE19" s="2111"/>
      <c r="CF19" s="2111"/>
      <c r="CG19" s="2111"/>
      <c r="CH19" s="2111"/>
      <c r="CI19" s="2111"/>
      <c r="CJ19" s="2111"/>
      <c r="CK19" s="2111"/>
      <c r="CL19" s="2111"/>
      <c r="CM19" s="2111"/>
      <c r="CN19" s="2111"/>
      <c r="CO19" s="2111"/>
      <c r="CP19" s="2111"/>
      <c r="CQ19" s="2111"/>
      <c r="CR19" s="2111"/>
      <c r="CS19" s="2111"/>
      <c r="CT19" s="2111"/>
      <c r="CU19" s="2111"/>
      <c r="CV19" s="2111"/>
      <c r="CW19" s="2111"/>
      <c r="CX19" s="2111"/>
      <c r="CY19" s="2111"/>
      <c r="CZ19" s="2111"/>
    </row>
    <row r="20" s="135" customFormat="true" ht="15" customHeight="true" x14ac:dyDescent="0.2">
      <c r="A20" s="2583"/>
      <c r="B20" s="1441" t="s">
        <v>22</v>
      </c>
      <c r="C20" s="1316">
        <v>47.558108425883653</v>
      </c>
      <c r="D20" s="1317">
        <v>44.429587912410852</v>
      </c>
      <c r="E20" s="1317">
        <v>24.568405634665734</v>
      </c>
      <c r="F20" s="1317">
        <v>4.2510970685132392</v>
      </c>
      <c r="G20" s="1318">
        <v>1.2811823879119086</v>
      </c>
      <c r="H20" s="1319">
        <v>16.390787767413105</v>
      </c>
      <c r="I20" s="1317">
        <v>4.4148830898016751</v>
      </c>
      <c r="J20" s="1317">
        <v>1.5179112161431452</v>
      </c>
      <c r="K20" s="1317">
        <v>1.3615360576022608</v>
      </c>
      <c r="L20" s="1320">
        <v>0.51811744352742384</v>
      </c>
      <c r="M20" s="1321">
        <v>49.255346964522481</v>
      </c>
      <c r="N20" s="1317">
        <v>46.472193236439033</v>
      </c>
      <c r="O20" s="1317">
        <v>48.407811106533735</v>
      </c>
      <c r="P20" s="1317">
        <v>40.259926277531939</v>
      </c>
      <c r="Q20" s="1318">
        <v>18.764099735937876</v>
      </c>
      <c r="R20" s="1319">
        <v>22.517260786855708</v>
      </c>
      <c r="S20" s="1317">
        <v>36.598632180542651</v>
      </c>
      <c r="T20" s="1317">
        <v>19.92793059897436</v>
      </c>
      <c r="U20" s="1317">
        <v>33.816468791870044</v>
      </c>
      <c r="V20" s="1317">
        <v>34.731945784691845</v>
      </c>
      <c r="W20" s="1317">
        <v>51.424136600931192</v>
      </c>
      <c r="X20" s="1317">
        <v>65.083257523360132</v>
      </c>
      <c r="Y20" s="1317">
        <v>13.472103432914681</v>
      </c>
      <c r="Z20" s="1317">
        <v>3.3951360923681562</v>
      </c>
      <c r="AA20" s="1317">
        <v>1.999442016181523</v>
      </c>
      <c r="AB20" s="1317">
        <v>35.038551335531345</v>
      </c>
      <c r="AC20" s="1317">
        <v>2.0836036971172303</v>
      </c>
      <c r="AD20" s="2071">
        <v>5.7089688013288082</v>
      </c>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707"/>
      <c r="BA20" s="2469"/>
      <c r="BB20" s="148" t="s">
        <v>22</v>
      </c>
      <c r="BC20" s="1140" t="s">
        <v>35</v>
      </c>
      <c r="BD20" s="1159" t="s">
        <v>35</v>
      </c>
      <c r="BE20" s="1159" t="s">
        <v>35</v>
      </c>
      <c r="BF20" s="1159" t="s">
        <v>35</v>
      </c>
      <c r="BG20" s="1179" t="s">
        <v>35</v>
      </c>
      <c r="BH20" s="1199" t="s">
        <v>35</v>
      </c>
      <c r="BI20" s="1159" t="s">
        <v>35</v>
      </c>
      <c r="BJ20" s="1159" t="s">
        <v>35</v>
      </c>
      <c r="BK20" s="1159" t="s">
        <v>35</v>
      </c>
      <c r="BL20" s="1179" t="s">
        <v>35</v>
      </c>
      <c r="BM20" s="1199" t="s">
        <v>35</v>
      </c>
      <c r="BN20" s="1159" t="s">
        <v>35</v>
      </c>
      <c r="BO20" s="1159" t="s">
        <v>35</v>
      </c>
      <c r="BP20" s="1159" t="s">
        <v>35</v>
      </c>
      <c r="BQ20" s="1179" t="s">
        <v>35</v>
      </c>
      <c r="BR20" s="1199" t="s">
        <v>35</v>
      </c>
      <c r="BS20" s="1159" t="s">
        <v>35</v>
      </c>
      <c r="BT20" s="1159" t="s">
        <v>35</v>
      </c>
      <c r="BU20" s="1159" t="s">
        <v>35</v>
      </c>
      <c r="BV20" s="1159" t="s">
        <v>35</v>
      </c>
      <c r="BW20" s="1159" t="s">
        <v>35</v>
      </c>
      <c r="BX20" s="1159" t="s">
        <v>35</v>
      </c>
      <c r="BY20" s="1218" t="s">
        <v>35</v>
      </c>
      <c r="BZ20" s="1218" t="s">
        <v>35</v>
      </c>
      <c r="CA20" s="1218" t="s">
        <v>35</v>
      </c>
      <c r="CB20" s="1218" t="s">
        <v>35</v>
      </c>
      <c r="CC20" s="1218" t="s">
        <v>35</v>
      </c>
      <c r="CD20" s="1218" t="s">
        <v>35</v>
      </c>
      <c r="CE20" s="2111"/>
      <c r="CF20" s="2111"/>
      <c r="CG20" s="2111"/>
      <c r="CH20" s="2111"/>
      <c r="CI20" s="2111"/>
      <c r="CJ20" s="2111"/>
      <c r="CK20" s="2111"/>
      <c r="CL20" s="2111"/>
      <c r="CM20" s="2111"/>
      <c r="CN20" s="2111"/>
      <c r="CO20" s="2111"/>
      <c r="CP20" s="2111"/>
      <c r="CQ20" s="2111"/>
      <c r="CR20" s="2111"/>
      <c r="CS20" s="2111"/>
      <c r="CT20" s="2111"/>
      <c r="CU20" s="2111"/>
      <c r="CV20" s="2111"/>
      <c r="CW20" s="2111"/>
      <c r="CX20" s="2111"/>
      <c r="CY20" s="2111"/>
      <c r="CZ20" s="2111"/>
    </row>
    <row r="21" s="135" customFormat="true" ht="15" customHeight="true" x14ac:dyDescent="0.2">
      <c r="A21" s="2583"/>
      <c r="B21" s="1441" t="s">
        <v>17</v>
      </c>
      <c r="C21" s="1316">
        <v>4.6470342962563471</v>
      </c>
      <c r="D21" s="1317">
        <v>4.8240763020097956</v>
      </c>
      <c r="E21" s="1317">
        <v>0.39572871399299198</v>
      </c>
      <c r="F21" s="1317">
        <v>0</v>
      </c>
      <c r="G21" s="1318">
        <v>3.2676715482810557E-2</v>
      </c>
      <c r="H21" s="1319">
        <v>0</v>
      </c>
      <c r="I21" s="1317">
        <v>0</v>
      </c>
      <c r="J21" s="1317">
        <v>0</v>
      </c>
      <c r="K21" s="1317">
        <v>0</v>
      </c>
      <c r="L21" s="1320">
        <v>0</v>
      </c>
      <c r="M21" s="1321">
        <v>4.3401803990405856</v>
      </c>
      <c r="N21" s="1317">
        <v>5.4743885364524463</v>
      </c>
      <c r="O21" s="1317">
        <v>6.7397738103200044</v>
      </c>
      <c r="P21" s="1317">
        <v>1.2529779074242835</v>
      </c>
      <c r="Q21" s="1318">
        <v>0.29617766987520527</v>
      </c>
      <c r="R21" s="1319">
        <v>0</v>
      </c>
      <c r="S21" s="1317">
        <v>0</v>
      </c>
      <c r="T21" s="1317">
        <v>0.6264236519618761</v>
      </c>
      <c r="U21" s="1317">
        <v>9.3485277374473519</v>
      </c>
      <c r="V21" s="1317">
        <v>11.461888074812347</v>
      </c>
      <c r="W21" s="1317">
        <v>0.88706875956211029</v>
      </c>
      <c r="X21" s="1317">
        <v>1.0625649701904056</v>
      </c>
      <c r="Y21" s="1317">
        <v>0</v>
      </c>
      <c r="Z21" s="1317">
        <v>0</v>
      </c>
      <c r="AA21" s="1317">
        <v>0</v>
      </c>
      <c r="AB21" s="1317">
        <v>1.2108211779551397</v>
      </c>
      <c r="AC21" s="1317">
        <v>0</v>
      </c>
      <c r="AD21" s="2071">
        <v>2.2663116873066276</v>
      </c>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707"/>
      <c r="BA21" s="2469"/>
      <c r="BB21" s="148" t="s">
        <v>17</v>
      </c>
      <c r="BC21" s="1140" t="s">
        <v>35</v>
      </c>
      <c r="BD21" s="1159" t="s">
        <v>35</v>
      </c>
      <c r="BE21" s="1159" t="s">
        <v>35</v>
      </c>
      <c r="BF21" s="1159" t="s">
        <v>35</v>
      </c>
      <c r="BG21" s="1179" t="s">
        <v>35</v>
      </c>
      <c r="BH21" s="1199" t="s">
        <v>35</v>
      </c>
      <c r="BI21" s="1159" t="s">
        <v>35</v>
      </c>
      <c r="BJ21" s="1159" t="s">
        <v>35</v>
      </c>
      <c r="BK21" s="1159" t="s">
        <v>35</v>
      </c>
      <c r="BL21" s="1179" t="s">
        <v>35</v>
      </c>
      <c r="BM21" s="1199" t="s">
        <v>35</v>
      </c>
      <c r="BN21" s="1159" t="s">
        <v>35</v>
      </c>
      <c r="BO21" s="1159" t="s">
        <v>35</v>
      </c>
      <c r="BP21" s="1159" t="s">
        <v>35</v>
      </c>
      <c r="BQ21" s="1179" t="s">
        <v>35</v>
      </c>
      <c r="BR21" s="1199" t="s">
        <v>35</v>
      </c>
      <c r="BS21" s="1159" t="s">
        <v>35</v>
      </c>
      <c r="BT21" s="1159" t="s">
        <v>35</v>
      </c>
      <c r="BU21" s="1159" t="s">
        <v>35</v>
      </c>
      <c r="BV21" s="1159" t="s">
        <v>35</v>
      </c>
      <c r="BW21" s="1159" t="s">
        <v>35</v>
      </c>
      <c r="BX21" s="1159" t="s">
        <v>35</v>
      </c>
      <c r="BY21" s="1218" t="s">
        <v>35</v>
      </c>
      <c r="BZ21" s="1218" t="s">
        <v>35</v>
      </c>
      <c r="CA21" s="1218" t="s">
        <v>35</v>
      </c>
      <c r="CB21" s="1218" t="s">
        <v>35</v>
      </c>
      <c r="CC21" s="1218" t="s">
        <v>35</v>
      </c>
      <c r="CD21" s="1218" t="s">
        <v>35</v>
      </c>
      <c r="CE21" s="2111"/>
      <c r="CF21" s="2111"/>
      <c r="CG21" s="2111"/>
      <c r="CH21" s="2111"/>
      <c r="CI21" s="2111"/>
      <c r="CJ21" s="2111"/>
      <c r="CK21" s="2111"/>
      <c r="CL21" s="2111"/>
      <c r="CM21" s="2111"/>
      <c r="CN21" s="2111"/>
      <c r="CO21" s="2111"/>
      <c r="CP21" s="2111"/>
      <c r="CQ21" s="2111"/>
      <c r="CR21" s="2111"/>
      <c r="CS21" s="2111"/>
      <c r="CT21" s="2111"/>
      <c r="CU21" s="2111"/>
      <c r="CV21" s="2111"/>
      <c r="CW21" s="2111"/>
      <c r="CX21" s="2111"/>
      <c r="CY21" s="2111"/>
      <c r="CZ21" s="2111"/>
    </row>
    <row r="22" s="135" customFormat="true" ht="15" customHeight="true" x14ac:dyDescent="0.2">
      <c r="A22" s="2583" t="s">
        <v>54</v>
      </c>
      <c r="B22" s="1441" t="s">
        <v>49</v>
      </c>
      <c r="C22" s="1316">
        <v>53.094435193891918</v>
      </c>
      <c r="D22" s="1317">
        <v>39.913110239034317</v>
      </c>
      <c r="E22" s="1317">
        <v>20.905317469136456</v>
      </c>
      <c r="F22" s="1317">
        <v>4.9909056073038087</v>
      </c>
      <c r="G22" s="1318">
        <v>2.6884060837295451</v>
      </c>
      <c r="H22" s="1319">
        <v>18.616246515278018</v>
      </c>
      <c r="I22" s="1317">
        <v>5.0168895106917386</v>
      </c>
      <c r="J22" s="1317">
        <v>2.6621915240327509</v>
      </c>
      <c r="K22" s="1317">
        <v>2.5532596962841652</v>
      </c>
      <c r="L22" s="1320">
        <v>2.9037285881302384</v>
      </c>
      <c r="M22" s="1321">
        <v>54.418734469872476</v>
      </c>
      <c r="N22" s="1317">
        <v>54.109089964633569</v>
      </c>
      <c r="O22" s="1317">
        <v>43.705969346845229</v>
      </c>
      <c r="P22" s="1317">
        <v>31.675335983547935</v>
      </c>
      <c r="Q22" s="1318">
        <v>15.81077382790401</v>
      </c>
      <c r="R22" s="1319">
        <v>8.9521158996720072</v>
      </c>
      <c r="S22" s="1317">
        <v>45.013006166281642</v>
      </c>
      <c r="T22" s="1317">
        <v>29.190620436169308</v>
      </c>
      <c r="U22" s="1317">
        <v>31.184568535913414</v>
      </c>
      <c r="V22" s="1317">
        <v>51.387245026151831</v>
      </c>
      <c r="W22" s="1317">
        <v>34.006875155249574</v>
      </c>
      <c r="X22" s="1317">
        <v>25.360841748488589</v>
      </c>
      <c r="Y22" s="1317">
        <v>1.9142936151231162</v>
      </c>
      <c r="Z22" s="1317">
        <v>1.3141131668205246</v>
      </c>
      <c r="AA22" s="1317">
        <v>5.4279749478079111</v>
      </c>
      <c r="AB22" s="1317">
        <v>15.682862796832309</v>
      </c>
      <c r="AC22" s="1317">
        <v>0.40823615292216253</v>
      </c>
      <c r="AD22" s="2071">
        <v>15.120694676411379</v>
      </c>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707"/>
      <c r="BA22" s="2469" t="s">
        <v>54</v>
      </c>
      <c r="BB22" s="148" t="s">
        <v>49</v>
      </c>
      <c r="BC22" s="1140" t="s">
        <v>35</v>
      </c>
      <c r="BD22" s="1159" t="s">
        <v>35</v>
      </c>
      <c r="BE22" s="1159" t="s">
        <v>35</v>
      </c>
      <c r="BF22" s="1159" t="s">
        <v>35</v>
      </c>
      <c r="BG22" s="1179" t="s">
        <v>35</v>
      </c>
      <c r="BH22" s="1199" t="s">
        <v>35</v>
      </c>
      <c r="BI22" s="1159" t="s">
        <v>35</v>
      </c>
      <c r="BJ22" s="1159" t="s">
        <v>35</v>
      </c>
      <c r="BK22" s="1159" t="s">
        <v>35</v>
      </c>
      <c r="BL22" s="1179" t="s">
        <v>35</v>
      </c>
      <c r="BM22" s="1199" t="s">
        <v>35</v>
      </c>
      <c r="BN22" s="1159" t="s">
        <v>35</v>
      </c>
      <c r="BO22" s="1159" t="s">
        <v>35</v>
      </c>
      <c r="BP22" s="1159" t="s">
        <v>35</v>
      </c>
      <c r="BQ22" s="1179" t="s">
        <v>35</v>
      </c>
      <c r="BR22" s="1199" t="s">
        <v>35</v>
      </c>
      <c r="BS22" s="1159" t="s">
        <v>35</v>
      </c>
      <c r="BT22" s="1159" t="s">
        <v>35</v>
      </c>
      <c r="BU22" s="1159" t="s">
        <v>35</v>
      </c>
      <c r="BV22" s="1159" t="s">
        <v>35</v>
      </c>
      <c r="BW22" s="1159" t="s">
        <v>35</v>
      </c>
      <c r="BX22" s="1159" t="s">
        <v>35</v>
      </c>
      <c r="BY22" s="1218" t="s">
        <v>35</v>
      </c>
      <c r="BZ22" s="1218" t="s">
        <v>35</v>
      </c>
      <c r="CA22" s="1218" t="s">
        <v>35</v>
      </c>
      <c r="CB22" s="1218" t="s">
        <v>35</v>
      </c>
      <c r="CC22" s="1218" t="s">
        <v>35</v>
      </c>
      <c r="CD22" s="1218" t="s">
        <v>35</v>
      </c>
      <c r="CE22" s="2111"/>
      <c r="CF22" s="2111"/>
      <c r="CG22" s="2111"/>
      <c r="CH22" s="2111"/>
      <c r="CI22" s="2111"/>
      <c r="CJ22" s="2111"/>
      <c r="CK22" s="2111"/>
      <c r="CL22" s="2111"/>
      <c r="CM22" s="2111"/>
      <c r="CN22" s="2111"/>
      <c r="CO22" s="2111"/>
      <c r="CP22" s="2111"/>
      <c r="CQ22" s="2111"/>
      <c r="CR22" s="2111"/>
      <c r="CS22" s="2111"/>
      <c r="CT22" s="2111"/>
      <c r="CU22" s="2111"/>
      <c r="CV22" s="2111"/>
      <c r="CW22" s="2111"/>
      <c r="CX22" s="2111"/>
      <c r="CY22" s="2111"/>
      <c r="CZ22" s="2111"/>
    </row>
    <row r="23" s="135" customFormat="true" ht="15" customHeight="true" x14ac:dyDescent="0.2">
      <c r="A23" s="2584"/>
      <c r="B23" s="1442" t="s">
        <v>48</v>
      </c>
      <c r="C23" s="1322">
        <v>46.905564806107996</v>
      </c>
      <c r="D23" s="1323">
        <v>60.086889760965398</v>
      </c>
      <c r="E23" s="1323">
        <v>79.094682530863437</v>
      </c>
      <c r="F23" s="1323">
        <v>95.009094392696298</v>
      </c>
      <c r="G23" s="1324">
        <v>97.311593916270382</v>
      </c>
      <c r="H23" s="1325">
        <v>81.383753484721865</v>
      </c>
      <c r="I23" s="1323">
        <v>94.983110489308331</v>
      </c>
      <c r="J23" s="1323">
        <v>97.337808475967279</v>
      </c>
      <c r="K23" s="1323">
        <v>97.446740303715842</v>
      </c>
      <c r="L23" s="1326">
        <v>97.096271411869751</v>
      </c>
      <c r="M23" s="1327">
        <v>45.581265530127915</v>
      </c>
      <c r="N23" s="1323">
        <v>45.89091003536695</v>
      </c>
      <c r="O23" s="1323">
        <v>56.294030653155204</v>
      </c>
      <c r="P23" s="1323">
        <v>68.324664016452303</v>
      </c>
      <c r="Q23" s="1324">
        <v>84.189226172095971</v>
      </c>
      <c r="R23" s="1325">
        <v>91.047884100328019</v>
      </c>
      <c r="S23" s="1323">
        <v>54.986993833718387</v>
      </c>
      <c r="T23" s="1323">
        <v>70.809379563830745</v>
      </c>
      <c r="U23" s="1323">
        <v>68.815431464086302</v>
      </c>
      <c r="V23" s="1323">
        <v>48.612754973847871</v>
      </c>
      <c r="W23" s="1323">
        <v>65.993124844750483</v>
      </c>
      <c r="X23" s="1323">
        <v>74.639158251511375</v>
      </c>
      <c r="Y23" s="1323">
        <v>98.085706384876914</v>
      </c>
      <c r="Z23" s="1323">
        <v>98.68588683317958</v>
      </c>
      <c r="AA23" s="1323">
        <v>94.572025052192075</v>
      </c>
      <c r="AB23" s="1323">
        <v>84.317137203167803</v>
      </c>
      <c r="AC23" s="1323">
        <v>99.591763847077814</v>
      </c>
      <c r="AD23" s="2072">
        <v>84.879305323588596</v>
      </c>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707"/>
      <c r="BA23" s="2470"/>
      <c r="BB23" s="149" t="s">
        <v>48</v>
      </c>
      <c r="BC23" s="1141" t="s">
        <v>35</v>
      </c>
      <c r="BD23" s="1160" t="s">
        <v>35</v>
      </c>
      <c r="BE23" s="1160" t="s">
        <v>35</v>
      </c>
      <c r="BF23" s="1160" t="s">
        <v>35</v>
      </c>
      <c r="BG23" s="1180" t="s">
        <v>35</v>
      </c>
      <c r="BH23" s="1200" t="s">
        <v>35</v>
      </c>
      <c r="BI23" s="1160" t="s">
        <v>35</v>
      </c>
      <c r="BJ23" s="1160" t="s">
        <v>35</v>
      </c>
      <c r="BK23" s="1160" t="s">
        <v>35</v>
      </c>
      <c r="BL23" s="1180" t="s">
        <v>35</v>
      </c>
      <c r="BM23" s="1200" t="s">
        <v>35</v>
      </c>
      <c r="BN23" s="1160" t="s">
        <v>35</v>
      </c>
      <c r="BO23" s="1160" t="s">
        <v>35</v>
      </c>
      <c r="BP23" s="1160" t="s">
        <v>35</v>
      </c>
      <c r="BQ23" s="1180" t="s">
        <v>35</v>
      </c>
      <c r="BR23" s="1200" t="s">
        <v>35</v>
      </c>
      <c r="BS23" s="1160" t="s">
        <v>35</v>
      </c>
      <c r="BT23" s="1160" t="s">
        <v>35</v>
      </c>
      <c r="BU23" s="1160" t="s">
        <v>35</v>
      </c>
      <c r="BV23" s="1160" t="s">
        <v>35</v>
      </c>
      <c r="BW23" s="1160" t="s">
        <v>35</v>
      </c>
      <c r="BX23" s="1160" t="s">
        <v>35</v>
      </c>
      <c r="BY23" s="1219" t="s">
        <v>35</v>
      </c>
      <c r="BZ23" s="1219" t="s">
        <v>35</v>
      </c>
      <c r="CA23" s="1219" t="s">
        <v>35</v>
      </c>
      <c r="CB23" s="1219" t="s">
        <v>35</v>
      </c>
      <c r="CC23" s="1219" t="s">
        <v>35</v>
      </c>
      <c r="CD23" s="1219" t="s">
        <v>35</v>
      </c>
      <c r="CE23" s="2112"/>
      <c r="CF23" s="2112"/>
      <c r="CG23" s="2112"/>
      <c r="CH23" s="2112"/>
      <c r="CI23" s="2112"/>
      <c r="CJ23" s="2112"/>
      <c r="CK23" s="2112"/>
      <c r="CL23" s="2112"/>
      <c r="CM23" s="2112"/>
      <c r="CN23" s="2112"/>
      <c r="CO23" s="2112"/>
      <c r="CP23" s="2112"/>
      <c r="CQ23" s="2112"/>
      <c r="CR23" s="2112"/>
      <c r="CS23" s="2112"/>
      <c r="CT23" s="2112"/>
      <c r="CU23" s="2112"/>
      <c r="CV23" s="2112"/>
      <c r="CW23" s="2112"/>
      <c r="CX23" s="2112"/>
      <c r="CY23" s="2112"/>
      <c r="CZ23" s="2112"/>
    </row>
    <row r="24" s="131" customFormat="true" ht="15" customHeight="true" x14ac:dyDescent="0.2">
      <c r="A24" s="2417" t="s">
        <v>47</v>
      </c>
      <c r="B24" s="248" t="s">
        <v>259</v>
      </c>
      <c r="C24" s="254">
        <f t="shared" ref="C24:Q24" si="0">(C62+C64)/(C62+C63+C64+C65)*100</f>
        <v>19.982655794771961</v>
      </c>
      <c r="D24" s="255">
        <f t="shared" si="0"/>
        <v>23.589556438477633</v>
      </c>
      <c r="E24" s="255">
        <f t="shared" si="0"/>
        <v>38.395683932526914</v>
      </c>
      <c r="F24" s="255">
        <f t="shared" si="0"/>
        <v>48.604644048347708</v>
      </c>
      <c r="G24" s="256">
        <f t="shared" si="0"/>
        <v>37.02290298247582</v>
      </c>
      <c r="H24" s="257">
        <f t="shared" si="0"/>
        <v>32.222589406392636</v>
      </c>
      <c r="I24" s="255">
        <f t="shared" si="0"/>
        <v>30.021799483891105</v>
      </c>
      <c r="J24" s="255">
        <f t="shared" si="0"/>
        <v>68.461927507508918</v>
      </c>
      <c r="K24" s="255">
        <f t="shared" si="0"/>
        <v>57.590121561346173</v>
      </c>
      <c r="L24" s="258">
        <f t="shared" si="0"/>
        <v>55.5247992013432</v>
      </c>
      <c r="M24" s="254">
        <f t="shared" si="0"/>
        <v>19.086088136447493</v>
      </c>
      <c r="N24" s="255">
        <f t="shared" si="0"/>
        <v>22.390433390995597</v>
      </c>
      <c r="O24" s="255">
        <f t="shared" si="0"/>
        <v>20.59137757967391</v>
      </c>
      <c r="P24" s="255">
        <f t="shared" si="0"/>
        <v>33.561853531517073</v>
      </c>
      <c r="Q24" s="256">
        <f t="shared" si="0"/>
        <v>42.819607524730131</v>
      </c>
      <c r="R24" s="257"/>
      <c r="S24" s="255"/>
      <c r="T24" s="255"/>
      <c r="U24" s="255"/>
      <c r="V24" s="255"/>
      <c r="W24" s="255"/>
      <c r="X24" s="255"/>
      <c r="Y24" s="255"/>
      <c r="Z24" s="255"/>
      <c r="AA24" s="255"/>
      <c r="AB24" s="258"/>
      <c r="AC24" s="258"/>
      <c r="AD24" s="258"/>
      <c r="AE24" s="665"/>
      <c r="AF24" s="665"/>
      <c r="AG24" s="665"/>
      <c r="AH24" s="665"/>
      <c r="AI24" s="665"/>
      <c r="AJ24" s="665"/>
      <c r="AK24" s="665"/>
      <c r="AL24" s="665"/>
      <c r="AM24" s="665"/>
      <c r="AN24" s="665"/>
      <c r="AO24" s="665"/>
      <c r="AP24" s="665"/>
      <c r="AQ24" s="665"/>
      <c r="AR24" s="665"/>
      <c r="AS24" s="665"/>
      <c r="AT24" s="665"/>
      <c r="AU24" s="665"/>
      <c r="AV24" s="665"/>
      <c r="AW24" s="665"/>
      <c r="AX24" s="665"/>
      <c r="AY24" s="665"/>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customHeight="true" x14ac:dyDescent="0.2">
      <c r="A25" s="2418"/>
      <c r="B25" s="240" t="s">
        <v>58</v>
      </c>
      <c r="C25" s="259"/>
      <c r="D25" s="260"/>
      <c r="E25" s="260"/>
      <c r="F25" s="260"/>
      <c r="G25" s="261"/>
      <c r="H25" s="262"/>
      <c r="I25" s="260"/>
      <c r="J25" s="260"/>
      <c r="K25" s="260"/>
      <c r="L25" s="263"/>
      <c r="M25" s="259"/>
      <c r="N25" s="260"/>
      <c r="O25" s="260"/>
      <c r="P25" s="260"/>
      <c r="Q25" s="261"/>
      <c r="R25" s="262"/>
      <c r="S25" s="260"/>
      <c r="T25" s="260"/>
      <c r="U25" s="260"/>
      <c r="V25" s="260"/>
      <c r="W25" s="260"/>
      <c r="X25" s="260"/>
      <c r="Y25" s="260"/>
      <c r="Z25" s="260"/>
      <c r="AA25" s="260"/>
      <c r="AB25" s="263"/>
      <c r="AC25" s="263"/>
      <c r="AD25" s="263"/>
      <c r="AE25" s="665"/>
      <c r="AF25" s="665"/>
      <c r="AG25" s="665"/>
      <c r="AH25" s="665"/>
      <c r="AI25" s="665"/>
      <c r="AJ25" s="665"/>
      <c r="AK25" s="665"/>
      <c r="AL25" s="665"/>
      <c r="AM25" s="665"/>
      <c r="AN25" s="665"/>
      <c r="AO25" s="665"/>
      <c r="AP25" s="665"/>
      <c r="AQ25" s="665"/>
      <c r="AR25" s="665"/>
      <c r="AS25" s="665"/>
      <c r="AT25" s="665"/>
      <c r="AU25" s="665"/>
      <c r="AV25" s="665"/>
      <c r="AW25" s="665"/>
      <c r="AX25" s="665"/>
      <c r="AY25" s="665"/>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customHeight="true" x14ac:dyDescent="0.2">
      <c r="A26" s="2419"/>
      <c r="B26" s="241" t="s">
        <v>46</v>
      </c>
      <c r="C26" s="264"/>
      <c r="D26" s="265"/>
      <c r="E26" s="265"/>
      <c r="F26" s="265"/>
      <c r="G26" s="266"/>
      <c r="H26" s="267"/>
      <c r="I26" s="265"/>
      <c r="J26" s="265"/>
      <c r="K26" s="265"/>
      <c r="L26" s="268"/>
      <c r="M26" s="264"/>
      <c r="N26" s="265"/>
      <c r="O26" s="265"/>
      <c r="P26" s="265"/>
      <c r="Q26" s="266"/>
      <c r="R26" s="2055"/>
      <c r="S26" s="2056"/>
      <c r="T26" s="2056"/>
      <c r="U26" s="2056"/>
      <c r="V26" s="2056"/>
      <c r="W26" s="2056"/>
      <c r="X26" s="2056"/>
      <c r="Y26" s="2056"/>
      <c r="Z26" s="2056"/>
      <c r="AA26" s="2056"/>
      <c r="AB26" s="2057"/>
      <c r="AC26" s="2057"/>
      <c r="AD26" s="2057"/>
      <c r="AE26" s="665"/>
      <c r="AF26" s="665"/>
      <c r="AG26" s="665"/>
      <c r="AH26" s="665"/>
      <c r="AI26" s="665"/>
      <c r="AJ26" s="665"/>
      <c r="AK26" s="665"/>
      <c r="AL26" s="665"/>
      <c r="AM26" s="665"/>
      <c r="AN26" s="665"/>
      <c r="AO26" s="665"/>
      <c r="AP26" s="665"/>
      <c r="AQ26" s="665"/>
      <c r="AR26" s="665"/>
      <c r="AS26" s="665"/>
      <c r="AT26" s="665"/>
      <c r="AU26" s="665"/>
      <c r="AV26" s="665"/>
      <c r="AW26" s="665"/>
      <c r="AX26" s="665"/>
      <c r="AY26" s="665"/>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135" customFormat="true" ht="15" customHeight="true" x14ac:dyDescent="0.2">
      <c r="A27" s="130"/>
      <c r="B27" s="183"/>
      <c r="C27" s="2443" t="s">
        <v>113</v>
      </c>
      <c r="D27" s="2444"/>
      <c r="E27" s="2444"/>
      <c r="F27" s="2444"/>
      <c r="G27" s="2445"/>
      <c r="H27" s="2564" t="s">
        <v>38</v>
      </c>
      <c r="I27" s="2565"/>
      <c r="J27" s="2565"/>
      <c r="K27" s="2565"/>
      <c r="L27" s="2566"/>
      <c r="M27" s="2567" t="s">
        <v>37</v>
      </c>
      <c r="N27" s="2565"/>
      <c r="O27" s="2565"/>
      <c r="P27" s="2565"/>
      <c r="Q27" s="2566"/>
      <c r="R27" s="2050" t="s">
        <v>136</v>
      </c>
      <c r="S27" s="2060"/>
      <c r="T27" s="2060"/>
      <c r="U27" s="2060"/>
      <c r="V27" s="2060"/>
      <c r="W27" s="2060"/>
      <c r="X27" s="2060"/>
      <c r="Y27" s="2060"/>
      <c r="Z27" s="2060"/>
      <c r="AA27" s="2060"/>
      <c r="AB27" s="2060"/>
      <c r="AC27" s="2060"/>
      <c r="AD27" s="2061"/>
      <c r="AE27" s="312"/>
      <c r="AF27" s="312"/>
      <c r="AG27" s="312"/>
      <c r="AH27" s="312"/>
      <c r="AI27" s="312"/>
      <c r="AJ27" s="312"/>
      <c r="AK27" s="312"/>
      <c r="AL27" s="312"/>
      <c r="AM27" s="312"/>
      <c r="AN27" s="312"/>
      <c r="AO27" s="312"/>
      <c r="AP27" s="312"/>
      <c r="AQ27" s="312"/>
      <c r="AR27" s="312"/>
      <c r="AS27" s="312"/>
      <c r="AT27" s="312"/>
      <c r="AU27" s="312"/>
      <c r="AV27" s="312"/>
      <c r="AW27" s="312"/>
      <c r="AX27" s="312"/>
      <c r="AY27" s="312"/>
      <c r="AZ27" s="707"/>
      <c r="BA27" s="217" t="s">
        <v>127</v>
      </c>
      <c r="BB27" s="115" t="s">
        <v>94</v>
      </c>
      <c r="BC27" s="2471" t="s">
        <v>113</v>
      </c>
      <c r="BD27" s="2472"/>
      <c r="BE27" s="2472"/>
      <c r="BF27" s="2472"/>
      <c r="BG27" s="2473"/>
      <c r="BH27" s="2474" t="s">
        <v>38</v>
      </c>
      <c r="BI27" s="2472"/>
      <c r="BJ27" s="2472"/>
      <c r="BK27" s="2472"/>
      <c r="BL27" s="2473"/>
      <c r="BM27" s="2474" t="s">
        <v>37</v>
      </c>
      <c r="BN27" s="2472"/>
      <c r="BO27" s="2472"/>
      <c r="BP27" s="2472"/>
      <c r="BQ27" s="2475"/>
      <c r="BR27" s="2031" t="s">
        <v>136</v>
      </c>
      <c r="BS27" s="2032"/>
      <c r="BT27" s="2032"/>
      <c r="BU27" s="2032"/>
      <c r="BV27" s="2032"/>
      <c r="BW27" s="2032"/>
      <c r="BX27" s="2032"/>
      <c r="BY27" s="2033"/>
      <c r="BZ27" s="313"/>
      <c r="CA27" s="313"/>
      <c r="CB27" s="313"/>
      <c r="CC27" s="313"/>
      <c r="CD27" s="313"/>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135" customFormat="true" ht="24" x14ac:dyDescent="0.2">
      <c r="A28" s="184" t="s">
        <v>68</v>
      </c>
      <c r="B28" s="243"/>
      <c r="C28" s="272" t="s">
        <v>0</v>
      </c>
      <c r="D28" s="273" t="s">
        <v>1</v>
      </c>
      <c r="E28" s="273" t="s">
        <v>2</v>
      </c>
      <c r="F28" s="273" t="s">
        <v>3</v>
      </c>
      <c r="G28" s="274" t="s">
        <v>4</v>
      </c>
      <c r="H28" s="1277" t="s">
        <v>0</v>
      </c>
      <c r="I28" s="1239" t="s">
        <v>1</v>
      </c>
      <c r="J28" s="1239" t="s">
        <v>2</v>
      </c>
      <c r="K28" s="1239" t="s">
        <v>3</v>
      </c>
      <c r="L28" s="1240" t="s">
        <v>4</v>
      </c>
      <c r="M28" s="1267" t="s">
        <v>0</v>
      </c>
      <c r="N28" s="1239" t="s">
        <v>1</v>
      </c>
      <c r="O28" s="1239" t="s">
        <v>2</v>
      </c>
      <c r="P28" s="1239" t="s">
        <v>3</v>
      </c>
      <c r="Q28" s="1287" t="s">
        <v>4</v>
      </c>
      <c r="R28" s="1277" t="s">
        <v>246</v>
      </c>
      <c r="S28" s="1239" t="s">
        <v>247</v>
      </c>
      <c r="T28" s="1239" t="s">
        <v>248</v>
      </c>
      <c r="U28" s="1239" t="s">
        <v>249</v>
      </c>
      <c r="V28" s="1239" t="s">
        <v>250</v>
      </c>
      <c r="W28" s="1239" t="s">
        <v>251</v>
      </c>
      <c r="X28" s="1239" t="s">
        <v>252</v>
      </c>
      <c r="Y28" s="1239" t="s">
        <v>253</v>
      </c>
      <c r="Z28" s="1239" t="s">
        <v>254</v>
      </c>
      <c r="AA28" s="1239" t="s">
        <v>255</v>
      </c>
      <c r="AB28" s="1239" t="s">
        <v>256</v>
      </c>
      <c r="AC28" s="1239" t="s">
        <v>257</v>
      </c>
      <c r="AD28" s="1241" t="s">
        <v>258</v>
      </c>
      <c r="AE28" s="312"/>
      <c r="AF28" s="312"/>
      <c r="AG28" s="312"/>
      <c r="AH28" s="312"/>
      <c r="AI28" s="312"/>
      <c r="AJ28" s="312"/>
      <c r="AK28" s="312"/>
      <c r="AL28" s="312"/>
      <c r="AM28" s="312"/>
      <c r="AN28" s="312"/>
      <c r="AO28" s="312"/>
      <c r="AP28" s="312"/>
      <c r="AQ28" s="312"/>
      <c r="AR28" s="312"/>
      <c r="AS28" s="312"/>
      <c r="AT28" s="312"/>
      <c r="AU28" s="312"/>
      <c r="AV28" s="312"/>
      <c r="AW28" s="312"/>
      <c r="AX28" s="312"/>
      <c r="AY28" s="312"/>
      <c r="AZ28" s="707"/>
      <c r="BA28" s="194" t="s">
        <v>118</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246</v>
      </c>
      <c r="BS28" s="168" t="s">
        <v>247</v>
      </c>
      <c r="BT28" s="168" t="s">
        <v>248</v>
      </c>
      <c r="BU28" s="168" t="s">
        <v>249</v>
      </c>
      <c r="BV28" s="168" t="s">
        <v>250</v>
      </c>
      <c r="BW28" s="168" t="s">
        <v>251</v>
      </c>
      <c r="BX28" s="168" t="s">
        <v>252</v>
      </c>
      <c r="BY28" s="169" t="s">
        <v>253</v>
      </c>
      <c r="BZ28" s="169" t="s">
        <v>254</v>
      </c>
      <c r="CA28" s="169" t="s">
        <v>255</v>
      </c>
      <c r="CB28" s="169" t="s">
        <v>256</v>
      </c>
      <c r="CC28" s="169" t="s">
        <v>257</v>
      </c>
      <c r="CD28" s="169" t="s">
        <v>258</v>
      </c>
      <c r="CE28" s="2113"/>
      <c r="CF28" s="2113"/>
      <c r="CG28" s="2113"/>
      <c r="CH28" s="2113"/>
      <c r="CI28" s="2113"/>
      <c r="CJ28" s="2113"/>
      <c r="CK28" s="2113"/>
      <c r="CL28" s="2113"/>
      <c r="CM28" s="2113"/>
      <c r="CN28" s="2113"/>
      <c r="CO28" s="2113"/>
      <c r="CP28" s="2113"/>
      <c r="CQ28" s="2113"/>
      <c r="CR28" s="2113"/>
      <c r="CS28" s="2113"/>
      <c r="CT28" s="2113"/>
      <c r="CU28" s="2113"/>
      <c r="CV28" s="2113"/>
      <c r="CW28" s="2113"/>
      <c r="CX28" s="2113"/>
      <c r="CY28" s="2113"/>
      <c r="CZ28" s="2113"/>
    </row>
    <row r="29" s="135" customFormat="true" ht="15" customHeight="true" x14ac:dyDescent="0.2">
      <c r="A29" s="2562" t="s">
        <v>57</v>
      </c>
      <c r="B29" s="1443" t="s">
        <v>49</v>
      </c>
      <c r="C29" s="1328">
        <v>10.301326477276186</v>
      </c>
      <c r="D29" s="1329">
        <v>16.272204463366442</v>
      </c>
      <c r="E29" s="1329">
        <v>35.422140202245473</v>
      </c>
      <c r="F29" s="1329">
        <v>36.551133375041907</v>
      </c>
      <c r="G29" s="1330">
        <v>53.103871351575485</v>
      </c>
      <c r="H29" s="1331">
        <v>47.714509852723566</v>
      </c>
      <c r="I29" s="1329">
        <v>39.66313258050122</v>
      </c>
      <c r="J29" s="1329">
        <v>35.802445436663938</v>
      </c>
      <c r="K29" s="1329">
        <v>48.693722257322506</v>
      </c>
      <c r="L29" s="1332">
        <v>60.377394941189102</v>
      </c>
      <c r="M29" s="1333">
        <v>8.3800343622364188</v>
      </c>
      <c r="N29" s="1329">
        <v>9.877524151581591</v>
      </c>
      <c r="O29" s="1329">
        <v>9.813023627637989</v>
      </c>
      <c r="P29" s="1329">
        <v>21.845558794814732</v>
      </c>
      <c r="Q29" s="1330">
        <v>34.973244070762682</v>
      </c>
      <c r="R29" s="1331">
        <v>42.245466368582669</v>
      </c>
      <c r="S29" s="1329">
        <v>24.71902116100534</v>
      </c>
      <c r="T29" s="1329">
        <v>39.195323286653668</v>
      </c>
      <c r="U29" s="1329">
        <v>27.724475266880162</v>
      </c>
      <c r="V29" s="1329">
        <v>15.995563664063914</v>
      </c>
      <c r="W29" s="1329">
        <v>17.596785950227268</v>
      </c>
      <c r="X29" s="1329">
        <v>17.656778272077783</v>
      </c>
      <c r="Y29" s="1329">
        <v>71.307213442033373</v>
      </c>
      <c r="Z29" s="1329">
        <v>89.198159612569199</v>
      </c>
      <c r="AA29" s="1329">
        <v>30.317666728589849</v>
      </c>
      <c r="AB29" s="1329">
        <v>47.553032477314957</v>
      </c>
      <c r="AC29" s="1329">
        <v>15.404911282590938</v>
      </c>
      <c r="AD29" s="2073">
        <v>36.00771202325118</v>
      </c>
      <c r="AE29" s="312"/>
      <c r="AF29" s="312"/>
      <c r="AG29" s="312"/>
      <c r="AH29" s="312"/>
      <c r="AI29" s="312"/>
      <c r="AJ29" s="312"/>
      <c r="AK29" s="312"/>
      <c r="AL29" s="312"/>
      <c r="AM29" s="312"/>
      <c r="AN29" s="312"/>
      <c r="AO29" s="312"/>
      <c r="AP29" s="312"/>
      <c r="AQ29" s="312"/>
      <c r="AR29" s="312"/>
      <c r="AS29" s="312"/>
      <c r="AT29" s="312"/>
      <c r="AU29" s="312"/>
      <c r="AV29" s="312"/>
      <c r="AW29" s="312"/>
      <c r="AX29" s="312"/>
      <c r="AY29" s="312"/>
      <c r="AZ29" s="707"/>
      <c r="BA29" s="2476" t="s">
        <v>57</v>
      </c>
      <c r="BB29" s="150" t="s">
        <v>49</v>
      </c>
      <c r="BC29" s="1142" t="s">
        <v>35</v>
      </c>
      <c r="BD29" s="1161" t="s">
        <v>35</v>
      </c>
      <c r="BE29" s="1161" t="s">
        <v>35</v>
      </c>
      <c r="BF29" s="1161" t="s">
        <v>35</v>
      </c>
      <c r="BG29" s="1181" t="s">
        <v>35</v>
      </c>
      <c r="BH29" s="1201" t="s">
        <v>35</v>
      </c>
      <c r="BI29" s="1161" t="s">
        <v>35</v>
      </c>
      <c r="BJ29" s="1161" t="s">
        <v>35</v>
      </c>
      <c r="BK29" s="1161" t="s">
        <v>35</v>
      </c>
      <c r="BL29" s="1181" t="s">
        <v>35</v>
      </c>
      <c r="BM29" s="1201" t="s">
        <v>35</v>
      </c>
      <c r="BN29" s="1161" t="s">
        <v>35</v>
      </c>
      <c r="BO29" s="1161" t="s">
        <v>35</v>
      </c>
      <c r="BP29" s="1161" t="s">
        <v>35</v>
      </c>
      <c r="BQ29" s="1181" t="s">
        <v>35</v>
      </c>
      <c r="BR29" s="1201" t="s">
        <v>35</v>
      </c>
      <c r="BS29" s="1161" t="s">
        <v>35</v>
      </c>
      <c r="BT29" s="1161" t="s">
        <v>35</v>
      </c>
      <c r="BU29" s="1161" t="s">
        <v>35</v>
      </c>
      <c r="BV29" s="1161" t="s">
        <v>35</v>
      </c>
      <c r="BW29" s="1161" t="s">
        <v>35</v>
      </c>
      <c r="BX29" s="1161" t="s">
        <v>35</v>
      </c>
      <c r="BY29" s="1220" t="s">
        <v>35</v>
      </c>
      <c r="BZ29" s="1220" t="s">
        <v>35</v>
      </c>
      <c r="CA29" s="1220" t="s">
        <v>35</v>
      </c>
      <c r="CB29" s="1220" t="s">
        <v>35</v>
      </c>
      <c r="CC29" s="1220" t="s">
        <v>35</v>
      </c>
      <c r="CD29" s="1220" t="s">
        <v>35</v>
      </c>
      <c r="CE29" s="2114"/>
      <c r="CF29" s="2114"/>
      <c r="CG29" s="2114"/>
      <c r="CH29" s="2114"/>
      <c r="CI29" s="2114"/>
      <c r="CJ29" s="2114"/>
      <c r="CK29" s="2114"/>
      <c r="CL29" s="2114"/>
      <c r="CM29" s="2114"/>
      <c r="CN29" s="2114"/>
      <c r="CO29" s="2114"/>
      <c r="CP29" s="2114"/>
      <c r="CQ29" s="2114"/>
      <c r="CR29" s="2114"/>
      <c r="CS29" s="2114"/>
      <c r="CT29" s="2114"/>
      <c r="CU29" s="2114"/>
      <c r="CV29" s="2114"/>
      <c r="CW29" s="2114"/>
      <c r="CX29" s="2114"/>
      <c r="CY29" s="2114"/>
      <c r="CZ29" s="2114"/>
    </row>
    <row r="30" s="135" customFormat="true" ht="15" customHeight="true" x14ac:dyDescent="0.2">
      <c r="A30" s="2563"/>
      <c r="B30" s="1444" t="s">
        <v>48</v>
      </c>
      <c r="C30" s="1334">
        <v>89.698673522723183</v>
      </c>
      <c r="D30" s="1335">
        <v>83.727795536632826</v>
      </c>
      <c r="E30" s="1335">
        <v>64.577859797753831</v>
      </c>
      <c r="F30" s="1335">
        <v>63.448866624957567</v>
      </c>
      <c r="G30" s="1336">
        <v>46.896128648424082</v>
      </c>
      <c r="H30" s="1337">
        <v>52.285490147276136</v>
      </c>
      <c r="I30" s="1335">
        <v>60.336867419499086</v>
      </c>
      <c r="J30" s="1335">
        <v>64.197554563336155</v>
      </c>
      <c r="K30" s="1335">
        <v>51.306277742677594</v>
      </c>
      <c r="L30" s="1338">
        <v>39.622605058811068</v>
      </c>
      <c r="M30" s="1339">
        <v>91.619965637763627</v>
      </c>
      <c r="N30" s="1335">
        <v>90.122475848418389</v>
      </c>
      <c r="O30" s="1335">
        <v>90.186976372361983</v>
      </c>
      <c r="P30" s="1335">
        <v>78.154441205185236</v>
      </c>
      <c r="Q30" s="1336">
        <v>65.026755929237254</v>
      </c>
      <c r="R30" s="1337">
        <v>57.754533631417218</v>
      </c>
      <c r="S30" s="1335">
        <v>75.280978838993732</v>
      </c>
      <c r="T30" s="1335">
        <v>60.804676713346161</v>
      </c>
      <c r="U30" s="1335">
        <v>72.275524733119752</v>
      </c>
      <c r="V30" s="1335">
        <v>84.004436335936418</v>
      </c>
      <c r="W30" s="1335">
        <v>82.403214049772757</v>
      </c>
      <c r="X30" s="1335">
        <v>82.343221727922696</v>
      </c>
      <c r="Y30" s="1335">
        <v>28.692786557966532</v>
      </c>
      <c r="Z30" s="1335">
        <v>10.801840387431142</v>
      </c>
      <c r="AA30" s="1335">
        <v>69.682333271409846</v>
      </c>
      <c r="AB30" s="1335">
        <v>52.446967522685071</v>
      </c>
      <c r="AC30" s="1335">
        <v>84.595088717409084</v>
      </c>
      <c r="AD30" s="2074">
        <v>63.99228797674872</v>
      </c>
      <c r="AE30" s="312"/>
      <c r="AF30" s="312"/>
      <c r="AG30" s="312"/>
      <c r="AH30" s="312"/>
      <c r="AI30" s="312"/>
      <c r="AJ30" s="312"/>
      <c r="AK30" s="312"/>
      <c r="AL30" s="312"/>
      <c r="AM30" s="312"/>
      <c r="AN30" s="312"/>
      <c r="AO30" s="312"/>
      <c r="AP30" s="312"/>
      <c r="AQ30" s="312"/>
      <c r="AR30" s="312"/>
      <c r="AS30" s="312"/>
      <c r="AT30" s="312"/>
      <c r="AU30" s="312"/>
      <c r="AV30" s="312"/>
      <c r="AW30" s="312"/>
      <c r="AX30" s="312"/>
      <c r="AY30" s="312"/>
      <c r="AZ30" s="707"/>
      <c r="BA30" s="2436"/>
      <c r="BB30" s="151" t="s">
        <v>48</v>
      </c>
      <c r="BC30" s="1143" t="s">
        <v>35</v>
      </c>
      <c r="BD30" s="1162" t="s">
        <v>35</v>
      </c>
      <c r="BE30" s="1162" t="s">
        <v>35</v>
      </c>
      <c r="BF30" s="1162" t="s">
        <v>35</v>
      </c>
      <c r="BG30" s="1182" t="s">
        <v>35</v>
      </c>
      <c r="BH30" s="1202" t="s">
        <v>35</v>
      </c>
      <c r="BI30" s="1162" t="s">
        <v>35</v>
      </c>
      <c r="BJ30" s="1162" t="s">
        <v>35</v>
      </c>
      <c r="BK30" s="1162" t="s">
        <v>35</v>
      </c>
      <c r="BL30" s="1182" t="s">
        <v>35</v>
      </c>
      <c r="BM30" s="1202" t="s">
        <v>35</v>
      </c>
      <c r="BN30" s="1162" t="s">
        <v>35</v>
      </c>
      <c r="BO30" s="1162" t="s">
        <v>35</v>
      </c>
      <c r="BP30" s="1162" t="s">
        <v>35</v>
      </c>
      <c r="BQ30" s="1182" t="s">
        <v>35</v>
      </c>
      <c r="BR30" s="1202" t="s">
        <v>35</v>
      </c>
      <c r="BS30" s="1162" t="s">
        <v>35</v>
      </c>
      <c r="BT30" s="1162" t="s">
        <v>35</v>
      </c>
      <c r="BU30" s="1162" t="s">
        <v>35</v>
      </c>
      <c r="BV30" s="1162" t="s">
        <v>35</v>
      </c>
      <c r="BW30" s="1162" t="s">
        <v>35</v>
      </c>
      <c r="BX30" s="1162" t="s">
        <v>35</v>
      </c>
      <c r="BY30" s="1221" t="s">
        <v>35</v>
      </c>
      <c r="BZ30" s="1221" t="s">
        <v>35</v>
      </c>
      <c r="CA30" s="1221" t="s">
        <v>35</v>
      </c>
      <c r="CB30" s="1221" t="s">
        <v>35</v>
      </c>
      <c r="CC30" s="1221" t="s">
        <v>35</v>
      </c>
      <c r="CD30" s="1221" t="s">
        <v>35</v>
      </c>
      <c r="CE30" s="2115"/>
      <c r="CF30" s="2115"/>
      <c r="CG30" s="2115"/>
      <c r="CH30" s="2115"/>
      <c r="CI30" s="2115"/>
      <c r="CJ30" s="2115"/>
      <c r="CK30" s="2115"/>
      <c r="CL30" s="2115"/>
      <c r="CM30" s="2115"/>
      <c r="CN30" s="2115"/>
      <c r="CO30" s="2115"/>
      <c r="CP30" s="2115"/>
      <c r="CQ30" s="2115"/>
      <c r="CR30" s="2115"/>
      <c r="CS30" s="2115"/>
      <c r="CT30" s="2115"/>
      <c r="CU30" s="2115"/>
      <c r="CV30" s="2115"/>
      <c r="CW30" s="2115"/>
      <c r="CX30" s="2115"/>
      <c r="CY30" s="2115"/>
      <c r="CZ30" s="2115"/>
    </row>
    <row r="31" s="130" customFormat="true" ht="15" customHeight="true" x14ac:dyDescent="0.2">
      <c r="A31" s="2435" t="s">
        <v>102</v>
      </c>
      <c r="B31" s="249" t="s">
        <v>49</v>
      </c>
      <c r="C31" s="1340">
        <v>2.9464624048648571</v>
      </c>
      <c r="D31" s="1341">
        <v>8.2269494267680781</v>
      </c>
      <c r="E31" s="1341">
        <v>23.881234633337051</v>
      </c>
      <c r="F31" s="1341">
        <v>24.776417004805275</v>
      </c>
      <c r="G31" s="1342">
        <v>42.081788200797313</v>
      </c>
      <c r="H31" s="1343">
        <v>24.050667959222846</v>
      </c>
      <c r="I31" s="1341">
        <v>24.311796150289858</v>
      </c>
      <c r="J31" s="1341">
        <v>23.956450663257183</v>
      </c>
      <c r="K31" s="1341">
        <v>34.435462637390721</v>
      </c>
      <c r="L31" s="1344">
        <v>53.042953060327967</v>
      </c>
      <c r="M31" s="1345">
        <v>2.1062240869226301</v>
      </c>
      <c r="N31" s="1341">
        <v>2.9963415899956032</v>
      </c>
      <c r="O31" s="1341">
        <v>5.5531718732987274</v>
      </c>
      <c r="P31" s="1341">
        <v>14.109940011953295</v>
      </c>
      <c r="Q31" s="1342">
        <v>29.219273729497225</v>
      </c>
      <c r="R31" s="1343">
        <v>34.510841742073907</v>
      </c>
      <c r="S31" s="1341">
        <v>19.677301748453228</v>
      </c>
      <c r="T31" s="1341">
        <v>34.674658918659432</v>
      </c>
      <c r="U31" s="1341">
        <v>14.398941308933411</v>
      </c>
      <c r="V31" s="1341">
        <v>7.7396445001115355</v>
      </c>
      <c r="W31" s="1341">
        <v>4.31672005831979</v>
      </c>
      <c r="X31" s="1341">
        <v>15.472569102648711</v>
      </c>
      <c r="Y31" s="1341">
        <v>48.112024347714744</v>
      </c>
      <c r="Z31" s="1341">
        <v>45.677765095041828</v>
      </c>
      <c r="AA31" s="1341">
        <v>18.22403864016341</v>
      </c>
      <c r="AB31" s="1341">
        <v>41.464109082374918</v>
      </c>
      <c r="AC31" s="1341">
        <v>13.22554888505387</v>
      </c>
      <c r="AD31" s="2075">
        <v>30.889239673265873</v>
      </c>
      <c r="AE31" s="312"/>
      <c r="AF31" s="312"/>
      <c r="AG31" s="312"/>
      <c r="AH31" s="312"/>
      <c r="AI31" s="312"/>
      <c r="AJ31" s="312"/>
      <c r="AK31" s="312"/>
      <c r="AL31" s="312"/>
      <c r="AM31" s="312"/>
      <c r="AN31" s="312"/>
      <c r="AO31" s="312"/>
      <c r="AP31" s="312"/>
      <c r="AQ31" s="312"/>
      <c r="AR31" s="312"/>
      <c r="AS31" s="312"/>
      <c r="AT31" s="312"/>
      <c r="AU31" s="312"/>
      <c r="AV31" s="312"/>
      <c r="AW31" s="312"/>
      <c r="AX31" s="312"/>
      <c r="AY31" s="312"/>
      <c r="AZ31" s="707"/>
      <c r="BA31" s="2436" t="s">
        <v>102</v>
      </c>
      <c r="BB31" s="151" t="s">
        <v>49</v>
      </c>
      <c r="BC31" s="1143" t="s">
        <v>35</v>
      </c>
      <c r="BD31" s="1162" t="s">
        <v>35</v>
      </c>
      <c r="BE31" s="1162" t="s">
        <v>35</v>
      </c>
      <c r="BF31" s="1162" t="s">
        <v>35</v>
      </c>
      <c r="BG31" s="1182" t="s">
        <v>35</v>
      </c>
      <c r="BH31" s="1202" t="s">
        <v>35</v>
      </c>
      <c r="BI31" s="1162" t="s">
        <v>35</v>
      </c>
      <c r="BJ31" s="1162" t="s">
        <v>35</v>
      </c>
      <c r="BK31" s="1162" t="s">
        <v>35</v>
      </c>
      <c r="BL31" s="1182" t="s">
        <v>35</v>
      </c>
      <c r="BM31" s="1202" t="s">
        <v>35</v>
      </c>
      <c r="BN31" s="1162" t="s">
        <v>35</v>
      </c>
      <c r="BO31" s="1162" t="s">
        <v>35</v>
      </c>
      <c r="BP31" s="1162" t="s">
        <v>35</v>
      </c>
      <c r="BQ31" s="1182" t="s">
        <v>35</v>
      </c>
      <c r="BR31" s="1202" t="s">
        <v>35</v>
      </c>
      <c r="BS31" s="1162" t="s">
        <v>35</v>
      </c>
      <c r="BT31" s="1162" t="s">
        <v>35</v>
      </c>
      <c r="BU31" s="1162" t="s">
        <v>35</v>
      </c>
      <c r="BV31" s="1162" t="s">
        <v>35</v>
      </c>
      <c r="BW31" s="1162" t="s">
        <v>35</v>
      </c>
      <c r="BX31" s="1162" t="s">
        <v>35</v>
      </c>
      <c r="BY31" s="1221" t="s">
        <v>35</v>
      </c>
      <c r="BZ31" s="1221" t="s">
        <v>35</v>
      </c>
      <c r="CA31" s="1221" t="s">
        <v>35</v>
      </c>
      <c r="CB31" s="1221" t="s">
        <v>35</v>
      </c>
      <c r="CC31" s="1221" t="s">
        <v>35</v>
      </c>
      <c r="CD31" s="1221" t="s">
        <v>35</v>
      </c>
      <c r="CE31" s="2115"/>
      <c r="CF31" s="2115"/>
      <c r="CG31" s="2115"/>
      <c r="CH31" s="2115"/>
      <c r="CI31" s="2115"/>
      <c r="CJ31" s="2115"/>
      <c r="CK31" s="2115"/>
      <c r="CL31" s="2115"/>
      <c r="CM31" s="2115"/>
      <c r="CN31" s="2115"/>
      <c r="CO31" s="2115"/>
      <c r="CP31" s="2115"/>
      <c r="CQ31" s="2115"/>
      <c r="CR31" s="2115"/>
      <c r="CS31" s="2115"/>
      <c r="CT31" s="2115"/>
      <c r="CU31" s="2115"/>
      <c r="CV31" s="2115"/>
      <c r="CW31" s="2115"/>
      <c r="CX31" s="2115"/>
      <c r="CY31" s="2115"/>
      <c r="CZ31" s="2115"/>
    </row>
    <row r="32" s="130" customFormat="true" ht="15" customHeight="true" x14ac:dyDescent="0.2">
      <c r="A32" s="2435"/>
      <c r="B32" s="249" t="s">
        <v>48</v>
      </c>
      <c r="C32" s="1334">
        <v>97.05353759513504</v>
      </c>
      <c r="D32" s="1335">
        <v>91.773050573231401</v>
      </c>
      <c r="E32" s="1335">
        <v>76.118765366662373</v>
      </c>
      <c r="F32" s="1335">
        <v>75.223582995194263</v>
      </c>
      <c r="G32" s="1336">
        <v>57.918211799202076</v>
      </c>
      <c r="H32" s="1337">
        <v>75.949332040777051</v>
      </c>
      <c r="I32" s="1335">
        <v>75.68820384971049</v>
      </c>
      <c r="J32" s="1335">
        <v>76.043549336742942</v>
      </c>
      <c r="K32" s="1335">
        <v>65.564537362609428</v>
      </c>
      <c r="L32" s="1338">
        <v>46.95704693967221</v>
      </c>
      <c r="M32" s="1339">
        <v>97.893775913077377</v>
      </c>
      <c r="N32" s="1335">
        <v>97.003658410004334</v>
      </c>
      <c r="O32" s="1335">
        <v>94.446828126701249</v>
      </c>
      <c r="P32" s="1335">
        <v>85.890059988046602</v>
      </c>
      <c r="Q32" s="1336">
        <v>70.780726270502683</v>
      </c>
      <c r="R32" s="1337">
        <v>65.489158257925922</v>
      </c>
      <c r="S32" s="1335">
        <v>80.322698251545987</v>
      </c>
      <c r="T32" s="1335">
        <v>65.325341081340397</v>
      </c>
      <c r="U32" s="1335">
        <v>85.601058691066555</v>
      </c>
      <c r="V32" s="1335">
        <v>92.260355499888675</v>
      </c>
      <c r="W32" s="1335">
        <v>95.683279941680226</v>
      </c>
      <c r="X32" s="1335">
        <v>84.527430897351735</v>
      </c>
      <c r="Y32" s="1335">
        <v>51.887975652285192</v>
      </c>
      <c r="Z32" s="1335">
        <v>54.322234904959046</v>
      </c>
      <c r="AA32" s="1335">
        <v>81.775961359836501</v>
      </c>
      <c r="AB32" s="1335">
        <v>58.535890917625132</v>
      </c>
      <c r="AC32" s="1335">
        <v>86.774451114946174</v>
      </c>
      <c r="AD32" s="2074">
        <v>69.110760326734038</v>
      </c>
      <c r="AE32" s="312"/>
      <c r="AF32" s="312"/>
      <c r="AG32" s="312"/>
      <c r="AH32" s="312"/>
      <c r="AI32" s="312"/>
      <c r="AJ32" s="312"/>
      <c r="AK32" s="312"/>
      <c r="AL32" s="312"/>
      <c r="AM32" s="312"/>
      <c r="AN32" s="312"/>
      <c r="AO32" s="312"/>
      <c r="AP32" s="312"/>
      <c r="AQ32" s="312"/>
      <c r="AR32" s="312"/>
      <c r="AS32" s="312"/>
      <c r="AT32" s="312"/>
      <c r="AU32" s="312"/>
      <c r="AV32" s="312"/>
      <c r="AW32" s="312"/>
      <c r="AX32" s="312"/>
      <c r="AY32" s="312"/>
      <c r="AZ32" s="707"/>
      <c r="BA32" s="2436"/>
      <c r="BB32" s="151" t="s">
        <v>48</v>
      </c>
      <c r="BC32" s="1143" t="s">
        <v>35</v>
      </c>
      <c r="BD32" s="1162" t="s">
        <v>35</v>
      </c>
      <c r="BE32" s="1162" t="s">
        <v>35</v>
      </c>
      <c r="BF32" s="1162" t="s">
        <v>35</v>
      </c>
      <c r="BG32" s="1182" t="s">
        <v>35</v>
      </c>
      <c r="BH32" s="1202" t="s">
        <v>35</v>
      </c>
      <c r="BI32" s="1162" t="s">
        <v>35</v>
      </c>
      <c r="BJ32" s="1162" t="s">
        <v>35</v>
      </c>
      <c r="BK32" s="1162" t="s">
        <v>35</v>
      </c>
      <c r="BL32" s="1182" t="s">
        <v>35</v>
      </c>
      <c r="BM32" s="1202" t="s">
        <v>35</v>
      </c>
      <c r="BN32" s="1162" t="s">
        <v>35</v>
      </c>
      <c r="BO32" s="1162" t="s">
        <v>35</v>
      </c>
      <c r="BP32" s="1162" t="s">
        <v>35</v>
      </c>
      <c r="BQ32" s="1182" t="s">
        <v>35</v>
      </c>
      <c r="BR32" s="1202" t="s">
        <v>35</v>
      </c>
      <c r="BS32" s="1162" t="s">
        <v>35</v>
      </c>
      <c r="BT32" s="1162" t="s">
        <v>35</v>
      </c>
      <c r="BU32" s="1162" t="s">
        <v>35</v>
      </c>
      <c r="BV32" s="1162" t="s">
        <v>35</v>
      </c>
      <c r="BW32" s="1162" t="s">
        <v>35</v>
      </c>
      <c r="BX32" s="1162" t="s">
        <v>35</v>
      </c>
      <c r="BY32" s="1221" t="s">
        <v>35</v>
      </c>
      <c r="BZ32" s="1221" t="s">
        <v>35</v>
      </c>
      <c r="CA32" s="1221" t="s">
        <v>35</v>
      </c>
      <c r="CB32" s="1221" t="s">
        <v>35</v>
      </c>
      <c r="CC32" s="1221" t="s">
        <v>35</v>
      </c>
      <c r="CD32" s="1221" t="s">
        <v>35</v>
      </c>
      <c r="CE32" s="2115"/>
      <c r="CF32" s="2115"/>
      <c r="CG32" s="2115"/>
      <c r="CH32" s="2115"/>
      <c r="CI32" s="2115"/>
      <c r="CJ32" s="2115"/>
      <c r="CK32" s="2115"/>
      <c r="CL32" s="2115"/>
      <c r="CM32" s="2115"/>
      <c r="CN32" s="2115"/>
      <c r="CO32" s="2115"/>
      <c r="CP32" s="2115"/>
      <c r="CQ32" s="2115"/>
      <c r="CR32" s="2115"/>
      <c r="CS32" s="2115"/>
      <c r="CT32" s="2115"/>
      <c r="CU32" s="2115"/>
      <c r="CV32" s="2115"/>
      <c r="CW32" s="2115"/>
      <c r="CX32" s="2115"/>
      <c r="CY32" s="2115"/>
      <c r="CZ32" s="2115"/>
    </row>
    <row r="33" s="130" customFormat="true" ht="15" customHeight="true" x14ac:dyDescent="0.2">
      <c r="A33" s="2435" t="s">
        <v>103</v>
      </c>
      <c r="B33" s="249" t="s">
        <v>49</v>
      </c>
      <c r="C33" s="1095" t="s">
        <v>35</v>
      </c>
      <c r="D33" s="1102" t="s">
        <v>35</v>
      </c>
      <c r="E33" s="1102" t="s">
        <v>35</v>
      </c>
      <c r="F33" s="1102" t="s">
        <v>35</v>
      </c>
      <c r="G33" s="1109" t="s">
        <v>35</v>
      </c>
      <c r="H33" s="1116" t="s">
        <v>35</v>
      </c>
      <c r="I33" s="1102" t="s">
        <v>35</v>
      </c>
      <c r="J33" s="1102" t="s">
        <v>35</v>
      </c>
      <c r="K33" s="1102" t="s">
        <v>35</v>
      </c>
      <c r="L33" s="1123" t="s">
        <v>35</v>
      </c>
      <c r="M33" s="1130" t="s">
        <v>35</v>
      </c>
      <c r="N33" s="1102" t="s">
        <v>35</v>
      </c>
      <c r="O33" s="1102" t="s">
        <v>35</v>
      </c>
      <c r="P33" s="1102" t="s">
        <v>35</v>
      </c>
      <c r="Q33" s="1109" t="s">
        <v>35</v>
      </c>
      <c r="R33" s="1116" t="s">
        <v>35</v>
      </c>
      <c r="S33" s="1102" t="s">
        <v>35</v>
      </c>
      <c r="T33" s="1102" t="s">
        <v>35</v>
      </c>
      <c r="U33" s="1102" t="s">
        <v>35</v>
      </c>
      <c r="V33" s="1102" t="s">
        <v>35</v>
      </c>
      <c r="W33" s="1102" t="s">
        <v>35</v>
      </c>
      <c r="X33" s="1102" t="s">
        <v>35</v>
      </c>
      <c r="Y33" s="1137" t="s">
        <v>35</v>
      </c>
      <c r="Z33" s="1137" t="s">
        <v>35</v>
      </c>
      <c r="AA33" s="1137" t="s">
        <v>35</v>
      </c>
      <c r="AB33" s="1137" t="s">
        <v>35</v>
      </c>
      <c r="AC33" s="1137" t="s">
        <v>35</v>
      </c>
      <c r="AD33" s="2076" t="s">
        <v>35</v>
      </c>
      <c r="AE33" s="2104"/>
      <c r="AF33" s="2104"/>
      <c r="AG33" s="2104"/>
      <c r="AH33" s="2104"/>
      <c r="AI33" s="2104"/>
      <c r="AJ33" s="2104"/>
      <c r="AK33" s="2104"/>
      <c r="AL33" s="2104"/>
      <c r="AM33" s="2104"/>
      <c r="AN33" s="2104"/>
      <c r="AO33" s="2104"/>
      <c r="AP33" s="2104"/>
      <c r="AQ33" s="2104"/>
      <c r="AR33" s="2104"/>
      <c r="AS33" s="2104"/>
      <c r="AT33" s="2104"/>
      <c r="AU33" s="2104"/>
      <c r="AV33" s="2104"/>
      <c r="AW33" s="2104"/>
      <c r="AX33" s="2104"/>
      <c r="AY33" s="2104"/>
      <c r="AZ33" s="215"/>
      <c r="BA33" s="2436" t="s">
        <v>103</v>
      </c>
      <c r="BB33" s="151" t="s">
        <v>49</v>
      </c>
      <c r="BC33" s="1143" t="s">
        <v>35</v>
      </c>
      <c r="BD33" s="1162" t="s">
        <v>35</v>
      </c>
      <c r="BE33" s="1162" t="s">
        <v>35</v>
      </c>
      <c r="BF33" s="1162" t="s">
        <v>35</v>
      </c>
      <c r="BG33" s="1182" t="s">
        <v>35</v>
      </c>
      <c r="BH33" s="1202" t="s">
        <v>35</v>
      </c>
      <c r="BI33" s="1162" t="s">
        <v>35</v>
      </c>
      <c r="BJ33" s="1162" t="s">
        <v>35</v>
      </c>
      <c r="BK33" s="1162" t="s">
        <v>35</v>
      </c>
      <c r="BL33" s="1182" t="s">
        <v>35</v>
      </c>
      <c r="BM33" s="1202" t="s">
        <v>35</v>
      </c>
      <c r="BN33" s="1162" t="s">
        <v>35</v>
      </c>
      <c r="BO33" s="1162" t="s">
        <v>35</v>
      </c>
      <c r="BP33" s="1162" t="s">
        <v>35</v>
      </c>
      <c r="BQ33" s="1182" t="s">
        <v>35</v>
      </c>
      <c r="BR33" s="1202" t="s">
        <v>35</v>
      </c>
      <c r="BS33" s="1162" t="s">
        <v>35</v>
      </c>
      <c r="BT33" s="1162" t="s">
        <v>35</v>
      </c>
      <c r="BU33" s="1162" t="s">
        <v>35</v>
      </c>
      <c r="BV33" s="1162" t="s">
        <v>35</v>
      </c>
      <c r="BW33" s="1162" t="s">
        <v>35</v>
      </c>
      <c r="BX33" s="1162" t="s">
        <v>35</v>
      </c>
      <c r="BY33" s="1221" t="s">
        <v>35</v>
      </c>
      <c r="BZ33" s="1221" t="s">
        <v>35</v>
      </c>
      <c r="CA33" s="1221" t="s">
        <v>35</v>
      </c>
      <c r="CB33" s="1221" t="s">
        <v>35</v>
      </c>
      <c r="CC33" s="1221" t="s">
        <v>35</v>
      </c>
      <c r="CD33" s="1221" t="s">
        <v>35</v>
      </c>
      <c r="CE33" s="2115"/>
      <c r="CF33" s="2115"/>
      <c r="CG33" s="2115"/>
      <c r="CH33" s="2115"/>
      <c r="CI33" s="2115"/>
      <c r="CJ33" s="2115"/>
      <c r="CK33" s="2115"/>
      <c r="CL33" s="2115"/>
      <c r="CM33" s="2115"/>
      <c r="CN33" s="2115"/>
      <c r="CO33" s="2115"/>
      <c r="CP33" s="2115"/>
      <c r="CQ33" s="2115"/>
      <c r="CR33" s="2115"/>
      <c r="CS33" s="2115"/>
      <c r="CT33" s="2115"/>
      <c r="CU33" s="2115"/>
      <c r="CV33" s="2115"/>
      <c r="CW33" s="2115"/>
      <c r="CX33" s="2115"/>
      <c r="CY33" s="2115"/>
      <c r="CZ33" s="2115"/>
    </row>
    <row r="34" s="130" customFormat="true" ht="15" customHeight="true" x14ac:dyDescent="0.2">
      <c r="A34" s="2435"/>
      <c r="B34" s="249" t="s">
        <v>48</v>
      </c>
      <c r="C34" s="1095" t="s">
        <v>35</v>
      </c>
      <c r="D34" s="1102" t="s">
        <v>35</v>
      </c>
      <c r="E34" s="1102" t="s">
        <v>35</v>
      </c>
      <c r="F34" s="1102" t="s">
        <v>35</v>
      </c>
      <c r="G34" s="1109" t="s">
        <v>35</v>
      </c>
      <c r="H34" s="1116" t="s">
        <v>35</v>
      </c>
      <c r="I34" s="1102" t="s">
        <v>35</v>
      </c>
      <c r="J34" s="1102" t="s">
        <v>35</v>
      </c>
      <c r="K34" s="1102" t="s">
        <v>35</v>
      </c>
      <c r="L34" s="1123" t="s">
        <v>35</v>
      </c>
      <c r="M34" s="1130" t="s">
        <v>35</v>
      </c>
      <c r="N34" s="1102" t="s">
        <v>35</v>
      </c>
      <c r="O34" s="1102" t="s">
        <v>35</v>
      </c>
      <c r="P34" s="1102" t="s">
        <v>35</v>
      </c>
      <c r="Q34" s="1109" t="s">
        <v>35</v>
      </c>
      <c r="R34" s="1116" t="s">
        <v>35</v>
      </c>
      <c r="S34" s="1102" t="s">
        <v>35</v>
      </c>
      <c r="T34" s="1102" t="s">
        <v>35</v>
      </c>
      <c r="U34" s="1102" t="s">
        <v>35</v>
      </c>
      <c r="V34" s="1102" t="s">
        <v>35</v>
      </c>
      <c r="W34" s="1102" t="s">
        <v>35</v>
      </c>
      <c r="X34" s="1102" t="s">
        <v>35</v>
      </c>
      <c r="Y34" s="1137" t="s">
        <v>35</v>
      </c>
      <c r="Z34" s="1137" t="s">
        <v>35</v>
      </c>
      <c r="AA34" s="1137" t="s">
        <v>35</v>
      </c>
      <c r="AB34" s="1137" t="s">
        <v>35</v>
      </c>
      <c r="AC34" s="1137" t="s">
        <v>35</v>
      </c>
      <c r="AD34" s="2076" t="s">
        <v>35</v>
      </c>
      <c r="AE34" s="2104"/>
      <c r="AF34" s="2104"/>
      <c r="AG34" s="2104"/>
      <c r="AH34" s="2104"/>
      <c r="AI34" s="2104"/>
      <c r="AJ34" s="2104"/>
      <c r="AK34" s="2104"/>
      <c r="AL34" s="2104"/>
      <c r="AM34" s="2104"/>
      <c r="AN34" s="2104"/>
      <c r="AO34" s="2104"/>
      <c r="AP34" s="2104"/>
      <c r="AQ34" s="2104"/>
      <c r="AR34" s="2104"/>
      <c r="AS34" s="2104"/>
      <c r="AT34" s="2104"/>
      <c r="AU34" s="2104"/>
      <c r="AV34" s="2104"/>
      <c r="AW34" s="2104"/>
      <c r="AX34" s="2104"/>
      <c r="AY34" s="2104"/>
      <c r="AZ34" s="215"/>
      <c r="BA34" s="2436"/>
      <c r="BB34" s="151" t="s">
        <v>48</v>
      </c>
      <c r="BC34" s="1143" t="s">
        <v>35</v>
      </c>
      <c r="BD34" s="1162" t="s">
        <v>35</v>
      </c>
      <c r="BE34" s="1162" t="s">
        <v>35</v>
      </c>
      <c r="BF34" s="1162" t="s">
        <v>35</v>
      </c>
      <c r="BG34" s="1182" t="s">
        <v>35</v>
      </c>
      <c r="BH34" s="1202" t="s">
        <v>35</v>
      </c>
      <c r="BI34" s="1162" t="s">
        <v>35</v>
      </c>
      <c r="BJ34" s="1162" t="s">
        <v>35</v>
      </c>
      <c r="BK34" s="1162" t="s">
        <v>35</v>
      </c>
      <c r="BL34" s="1182" t="s">
        <v>35</v>
      </c>
      <c r="BM34" s="1202" t="s">
        <v>35</v>
      </c>
      <c r="BN34" s="1162" t="s">
        <v>35</v>
      </c>
      <c r="BO34" s="1162" t="s">
        <v>35</v>
      </c>
      <c r="BP34" s="1162" t="s">
        <v>35</v>
      </c>
      <c r="BQ34" s="1182" t="s">
        <v>35</v>
      </c>
      <c r="BR34" s="1202" t="s">
        <v>35</v>
      </c>
      <c r="BS34" s="1162" t="s">
        <v>35</v>
      </c>
      <c r="BT34" s="1162" t="s">
        <v>35</v>
      </c>
      <c r="BU34" s="1162" t="s">
        <v>35</v>
      </c>
      <c r="BV34" s="1162" t="s">
        <v>35</v>
      </c>
      <c r="BW34" s="1162" t="s">
        <v>35</v>
      </c>
      <c r="BX34" s="1162" t="s">
        <v>35</v>
      </c>
      <c r="BY34" s="1221" t="s">
        <v>35</v>
      </c>
      <c r="BZ34" s="1221" t="s">
        <v>35</v>
      </c>
      <c r="CA34" s="1221" t="s">
        <v>35</v>
      </c>
      <c r="CB34" s="1221" t="s">
        <v>35</v>
      </c>
      <c r="CC34" s="1221" t="s">
        <v>35</v>
      </c>
      <c r="CD34" s="1221" t="s">
        <v>35</v>
      </c>
      <c r="CE34" s="2115"/>
      <c r="CF34" s="2115"/>
      <c r="CG34" s="2115"/>
      <c r="CH34" s="2115"/>
      <c r="CI34" s="2115"/>
      <c r="CJ34" s="2115"/>
      <c r="CK34" s="2115"/>
      <c r="CL34" s="2115"/>
      <c r="CM34" s="2115"/>
      <c r="CN34" s="2115"/>
      <c r="CO34" s="2115"/>
      <c r="CP34" s="2115"/>
      <c r="CQ34" s="2115"/>
      <c r="CR34" s="2115"/>
      <c r="CS34" s="2115"/>
      <c r="CT34" s="2115"/>
      <c r="CU34" s="2115"/>
      <c r="CV34" s="2115"/>
      <c r="CW34" s="2115"/>
      <c r="CX34" s="2115"/>
      <c r="CY34" s="2115"/>
      <c r="CZ34" s="2115"/>
    </row>
    <row r="35" s="135" customFormat="true" ht="15" customHeight="true" x14ac:dyDescent="0.2">
      <c r="A35" s="2563" t="s">
        <v>55</v>
      </c>
      <c r="B35" s="1444" t="s">
        <v>49</v>
      </c>
      <c r="C35" s="1334">
        <v>7.7713932351417796</v>
      </c>
      <c r="D35" s="1335">
        <v>17.255216218118406</v>
      </c>
      <c r="E35" s="1335">
        <v>46.717868804681942</v>
      </c>
      <c r="F35" s="1335">
        <v>82.680230280488544</v>
      </c>
      <c r="G35" s="1336">
        <v>90.51238458293605</v>
      </c>
      <c r="H35" s="1337">
        <v>56.429839433127448</v>
      </c>
      <c r="I35" s="1335">
        <v>81.124292330544662</v>
      </c>
      <c r="J35" s="1335">
        <v>87.567124519845947</v>
      </c>
      <c r="K35" s="1335">
        <v>88.334736378487534</v>
      </c>
      <c r="L35" s="1338">
        <v>93.928201748964099</v>
      </c>
      <c r="M35" s="1339">
        <v>7.7338404779400394</v>
      </c>
      <c r="N35" s="1335">
        <v>5.9621681901858645</v>
      </c>
      <c r="O35" s="1335">
        <v>11.157020045542083</v>
      </c>
      <c r="P35" s="1335">
        <v>26.748320931483054</v>
      </c>
      <c r="Q35" s="1336">
        <v>58.789002486921923</v>
      </c>
      <c r="R35" s="1337">
        <v>62.332345346982919</v>
      </c>
      <c r="S35" s="1335">
        <v>22.463722116592262</v>
      </c>
      <c r="T35" s="1335">
        <v>36.471113323975004</v>
      </c>
      <c r="U35" s="1335">
        <v>18.577145854308966</v>
      </c>
      <c r="V35" s="1335">
        <v>9.2042859407557387</v>
      </c>
      <c r="W35" s="1335">
        <v>26.271129733113234</v>
      </c>
      <c r="X35" s="1335">
        <v>19.967015559832596</v>
      </c>
      <c r="Y35" s="1335">
        <v>85.855847591637527</v>
      </c>
      <c r="Z35" s="1335">
        <v>89.996202057999611</v>
      </c>
      <c r="AA35" s="1335">
        <v>84.153817573843568</v>
      </c>
      <c r="AB35" s="1335">
        <v>43.872269664950764</v>
      </c>
      <c r="AC35" s="1335">
        <v>95.742257451236895</v>
      </c>
      <c r="AD35" s="2074">
        <v>66.572358576081996</v>
      </c>
      <c r="AE35" s="312"/>
      <c r="AF35" s="312"/>
      <c r="AG35" s="312"/>
      <c r="AH35" s="312"/>
      <c r="AI35" s="312"/>
      <c r="AJ35" s="312"/>
      <c r="AK35" s="312"/>
      <c r="AL35" s="312"/>
      <c r="AM35" s="312"/>
      <c r="AN35" s="312"/>
      <c r="AO35" s="312"/>
      <c r="AP35" s="312"/>
      <c r="AQ35" s="312"/>
      <c r="AR35" s="312"/>
      <c r="AS35" s="312"/>
      <c r="AT35" s="312"/>
      <c r="AU35" s="312"/>
      <c r="AV35" s="312"/>
      <c r="AW35" s="312"/>
      <c r="AX35" s="312"/>
      <c r="AY35" s="312"/>
      <c r="AZ35" s="707"/>
      <c r="BA35" s="2436" t="s">
        <v>55</v>
      </c>
      <c r="BB35" s="151" t="s">
        <v>49</v>
      </c>
      <c r="BC35" s="1143" t="s">
        <v>35</v>
      </c>
      <c r="BD35" s="1162" t="s">
        <v>35</v>
      </c>
      <c r="BE35" s="1162" t="s">
        <v>35</v>
      </c>
      <c r="BF35" s="1162" t="s">
        <v>35</v>
      </c>
      <c r="BG35" s="1182" t="s">
        <v>35</v>
      </c>
      <c r="BH35" s="1202" t="s">
        <v>35</v>
      </c>
      <c r="BI35" s="1162" t="s">
        <v>35</v>
      </c>
      <c r="BJ35" s="1162" t="s">
        <v>35</v>
      </c>
      <c r="BK35" s="1162" t="s">
        <v>35</v>
      </c>
      <c r="BL35" s="1182" t="s">
        <v>35</v>
      </c>
      <c r="BM35" s="1202" t="s">
        <v>35</v>
      </c>
      <c r="BN35" s="1162" t="s">
        <v>35</v>
      </c>
      <c r="BO35" s="1162" t="s">
        <v>35</v>
      </c>
      <c r="BP35" s="1162" t="s">
        <v>35</v>
      </c>
      <c r="BQ35" s="1182" t="s">
        <v>35</v>
      </c>
      <c r="BR35" s="1202" t="s">
        <v>35</v>
      </c>
      <c r="BS35" s="1162" t="s">
        <v>35</v>
      </c>
      <c r="BT35" s="1162" t="s">
        <v>35</v>
      </c>
      <c r="BU35" s="1162" t="s">
        <v>35</v>
      </c>
      <c r="BV35" s="1162" t="s">
        <v>35</v>
      </c>
      <c r="BW35" s="1162" t="s">
        <v>35</v>
      </c>
      <c r="BX35" s="1162" t="s">
        <v>35</v>
      </c>
      <c r="BY35" s="1221" t="s">
        <v>35</v>
      </c>
      <c r="BZ35" s="1221" t="s">
        <v>35</v>
      </c>
      <c r="CA35" s="1221" t="s">
        <v>35</v>
      </c>
      <c r="CB35" s="1221" t="s">
        <v>35</v>
      </c>
      <c r="CC35" s="1221" t="s">
        <v>35</v>
      </c>
      <c r="CD35" s="1221" t="s">
        <v>35</v>
      </c>
      <c r="CE35" s="2115"/>
      <c r="CF35" s="2115"/>
      <c r="CG35" s="2115"/>
      <c r="CH35" s="2115"/>
      <c r="CI35" s="2115"/>
      <c r="CJ35" s="2115"/>
      <c r="CK35" s="2115"/>
      <c r="CL35" s="2115"/>
      <c r="CM35" s="2115"/>
      <c r="CN35" s="2115"/>
      <c r="CO35" s="2115"/>
      <c r="CP35" s="2115"/>
      <c r="CQ35" s="2115"/>
      <c r="CR35" s="2115"/>
      <c r="CS35" s="2115"/>
      <c r="CT35" s="2115"/>
      <c r="CU35" s="2115"/>
      <c r="CV35" s="2115"/>
      <c r="CW35" s="2115"/>
      <c r="CX35" s="2115"/>
      <c r="CY35" s="2115"/>
      <c r="CZ35" s="2115"/>
    </row>
    <row r="36" s="135" customFormat="true" ht="15" customHeight="true" x14ac:dyDescent="0.2">
      <c r="A36" s="2563"/>
      <c r="B36" s="1444" t="s">
        <v>48</v>
      </c>
      <c r="C36" s="1334">
        <v>92.228606764857716</v>
      </c>
      <c r="D36" s="1335">
        <v>82.744783781880827</v>
      </c>
      <c r="E36" s="1335">
        <v>53.282131195317405</v>
      </c>
      <c r="F36" s="1335">
        <v>17.319769719511321</v>
      </c>
      <c r="G36" s="1336">
        <v>9.4876154170637985</v>
      </c>
      <c r="H36" s="1337">
        <v>43.570160566872282</v>
      </c>
      <c r="I36" s="1335">
        <v>18.875707669455512</v>
      </c>
      <c r="J36" s="1335">
        <v>12.432875480154188</v>
      </c>
      <c r="K36" s="1335">
        <v>11.665263621512503</v>
      </c>
      <c r="L36" s="1338">
        <v>6.0717982510358883</v>
      </c>
      <c r="M36" s="1339">
        <v>92.266159522060022</v>
      </c>
      <c r="N36" s="1335">
        <v>94.03783180981408</v>
      </c>
      <c r="O36" s="1335">
        <v>88.842979954457931</v>
      </c>
      <c r="P36" s="1335">
        <v>73.251679068516808</v>
      </c>
      <c r="Q36" s="1336">
        <v>41.21099751307797</v>
      </c>
      <c r="R36" s="1337">
        <v>37.667654653016989</v>
      </c>
      <c r="S36" s="1335">
        <v>77.536277883406839</v>
      </c>
      <c r="T36" s="1335">
        <v>63.528886676024818</v>
      </c>
      <c r="U36" s="1335">
        <v>81.422854145690977</v>
      </c>
      <c r="V36" s="1335">
        <v>90.795714059244489</v>
      </c>
      <c r="W36" s="1335">
        <v>73.728870266886688</v>
      </c>
      <c r="X36" s="1335">
        <v>80.032984440167994</v>
      </c>
      <c r="Y36" s="1335">
        <v>14.144152408362428</v>
      </c>
      <c r="Z36" s="1335">
        <v>10.003797942000755</v>
      </c>
      <c r="AA36" s="1335">
        <v>15.84618242615637</v>
      </c>
      <c r="AB36" s="1335">
        <v>56.127730335049279</v>
      </c>
      <c r="AC36" s="1335">
        <v>4.2577425487630949</v>
      </c>
      <c r="AD36" s="2074">
        <v>33.427641423918018</v>
      </c>
      <c r="AE36" s="312"/>
      <c r="AF36" s="312"/>
      <c r="AG36" s="312"/>
      <c r="AH36" s="312"/>
      <c r="AI36" s="312"/>
      <c r="AJ36" s="312"/>
      <c r="AK36" s="312"/>
      <c r="AL36" s="312"/>
      <c r="AM36" s="312"/>
      <c r="AN36" s="312"/>
      <c r="AO36" s="312"/>
      <c r="AP36" s="312"/>
      <c r="AQ36" s="312"/>
      <c r="AR36" s="312"/>
      <c r="AS36" s="312"/>
      <c r="AT36" s="312"/>
      <c r="AU36" s="312"/>
      <c r="AV36" s="312"/>
      <c r="AW36" s="312"/>
      <c r="AX36" s="312"/>
      <c r="AY36" s="312"/>
      <c r="AZ36" s="707"/>
      <c r="BA36" s="2436"/>
      <c r="BB36" s="151" t="s">
        <v>48</v>
      </c>
      <c r="BC36" s="1143" t="s">
        <v>35</v>
      </c>
      <c r="BD36" s="1162" t="s">
        <v>35</v>
      </c>
      <c r="BE36" s="1162" t="s">
        <v>35</v>
      </c>
      <c r="BF36" s="1162" t="s">
        <v>35</v>
      </c>
      <c r="BG36" s="1182" t="s">
        <v>35</v>
      </c>
      <c r="BH36" s="1202" t="s">
        <v>35</v>
      </c>
      <c r="BI36" s="1162" t="s">
        <v>35</v>
      </c>
      <c r="BJ36" s="1162" t="s">
        <v>35</v>
      </c>
      <c r="BK36" s="1162" t="s">
        <v>35</v>
      </c>
      <c r="BL36" s="1182" t="s">
        <v>35</v>
      </c>
      <c r="BM36" s="1202" t="s">
        <v>35</v>
      </c>
      <c r="BN36" s="1162" t="s">
        <v>35</v>
      </c>
      <c r="BO36" s="1162" t="s">
        <v>35</v>
      </c>
      <c r="BP36" s="1162" t="s">
        <v>35</v>
      </c>
      <c r="BQ36" s="1182" t="s">
        <v>35</v>
      </c>
      <c r="BR36" s="1202" t="s">
        <v>35</v>
      </c>
      <c r="BS36" s="1162" t="s">
        <v>35</v>
      </c>
      <c r="BT36" s="1162" t="s">
        <v>35</v>
      </c>
      <c r="BU36" s="1162" t="s">
        <v>35</v>
      </c>
      <c r="BV36" s="1162" t="s">
        <v>35</v>
      </c>
      <c r="BW36" s="1162" t="s">
        <v>35</v>
      </c>
      <c r="BX36" s="1162" t="s">
        <v>35</v>
      </c>
      <c r="BY36" s="1221" t="s">
        <v>35</v>
      </c>
      <c r="BZ36" s="1221" t="s">
        <v>35</v>
      </c>
      <c r="CA36" s="1221" t="s">
        <v>35</v>
      </c>
      <c r="CB36" s="1221" t="s">
        <v>35</v>
      </c>
      <c r="CC36" s="1221" t="s">
        <v>35</v>
      </c>
      <c r="CD36" s="1221" t="s">
        <v>35</v>
      </c>
      <c r="CE36" s="2115"/>
      <c r="CF36" s="2115"/>
      <c r="CG36" s="2115"/>
      <c r="CH36" s="2115"/>
      <c r="CI36" s="2115"/>
      <c r="CJ36" s="2115"/>
      <c r="CK36" s="2115"/>
      <c r="CL36" s="2115"/>
      <c r="CM36" s="2115"/>
      <c r="CN36" s="2115"/>
      <c r="CO36" s="2115"/>
      <c r="CP36" s="2115"/>
      <c r="CQ36" s="2115"/>
      <c r="CR36" s="2115"/>
      <c r="CS36" s="2115"/>
      <c r="CT36" s="2115"/>
      <c r="CU36" s="2115"/>
      <c r="CV36" s="2115"/>
      <c r="CW36" s="2115"/>
      <c r="CX36" s="2115"/>
      <c r="CY36" s="2115"/>
      <c r="CZ36" s="2115"/>
    </row>
    <row r="37" s="135" customFormat="true" ht="15" customHeight="true" x14ac:dyDescent="0.2">
      <c r="A37" s="2563" t="s">
        <v>147</v>
      </c>
      <c r="B37" s="1444" t="s">
        <v>49</v>
      </c>
      <c r="C37" s="1334">
        <v>13.79713020170626</v>
      </c>
      <c r="D37" s="1335">
        <v>29.248885116612428</v>
      </c>
      <c r="E37" s="1335">
        <v>58.775841428958017</v>
      </c>
      <c r="F37" s="1335">
        <v>85.470851177878558</v>
      </c>
      <c r="G37" s="1336">
        <v>91.510115345801921</v>
      </c>
      <c r="H37" s="1337">
        <v>64.350612831796013</v>
      </c>
      <c r="I37" s="1335">
        <v>84.191592670027731</v>
      </c>
      <c r="J37" s="1335">
        <v>88.657975870732002</v>
      </c>
      <c r="K37" s="1335">
        <v>89.18603933549872</v>
      </c>
      <c r="L37" s="1338">
        <v>94.417060490306483</v>
      </c>
      <c r="M37" s="1339">
        <v>12.841889851083726</v>
      </c>
      <c r="N37" s="1335">
        <v>11.394020947772477</v>
      </c>
      <c r="O37" s="1335">
        <v>20.744557013357507</v>
      </c>
      <c r="P37" s="1335">
        <v>39.890118401506889</v>
      </c>
      <c r="Q37" s="1336">
        <v>69.556638181872458</v>
      </c>
      <c r="R37" s="1337">
        <v>79.31205430010489</v>
      </c>
      <c r="S37" s="1335">
        <v>35.377712208841096</v>
      </c>
      <c r="T37" s="1335">
        <v>45.464395454303975</v>
      </c>
      <c r="U37" s="1335">
        <v>28.74175922162906</v>
      </c>
      <c r="V37" s="1335">
        <v>16.260176865313717</v>
      </c>
      <c r="W37" s="1335">
        <v>44.56542300194468</v>
      </c>
      <c r="X37" s="1335">
        <v>49.837092406306262</v>
      </c>
      <c r="Y37" s="1335">
        <v>91.481837140737667</v>
      </c>
      <c r="Z37" s="1335">
        <v>91.621456699978523</v>
      </c>
      <c r="AA37" s="1335">
        <v>85.821249170694685</v>
      </c>
      <c r="AB37" s="1335">
        <v>68.004579738672206</v>
      </c>
      <c r="AC37" s="1335">
        <v>97.214878539794313</v>
      </c>
      <c r="AD37" s="2074">
        <v>69.785513018704876</v>
      </c>
      <c r="AE37" s="312"/>
      <c r="AF37" s="312"/>
      <c r="AG37" s="312"/>
      <c r="AH37" s="312"/>
      <c r="AI37" s="312"/>
      <c r="AJ37" s="312"/>
      <c r="AK37" s="312"/>
      <c r="AL37" s="312"/>
      <c r="AM37" s="312"/>
      <c r="AN37" s="312"/>
      <c r="AO37" s="312"/>
      <c r="AP37" s="312"/>
      <c r="AQ37" s="312"/>
      <c r="AR37" s="312"/>
      <c r="AS37" s="312"/>
      <c r="AT37" s="312"/>
      <c r="AU37" s="312"/>
      <c r="AV37" s="312"/>
      <c r="AW37" s="312"/>
      <c r="AX37" s="312"/>
      <c r="AY37" s="312"/>
      <c r="AZ37" s="707"/>
      <c r="BA37" s="2436" t="s">
        <v>124</v>
      </c>
      <c r="BB37" s="151" t="s">
        <v>49</v>
      </c>
      <c r="BC37" s="1143" t="s">
        <v>35</v>
      </c>
      <c r="BD37" s="1162" t="s">
        <v>35</v>
      </c>
      <c r="BE37" s="1162" t="s">
        <v>35</v>
      </c>
      <c r="BF37" s="1162" t="s">
        <v>35</v>
      </c>
      <c r="BG37" s="1182" t="s">
        <v>35</v>
      </c>
      <c r="BH37" s="1202" t="s">
        <v>35</v>
      </c>
      <c r="BI37" s="1162" t="s">
        <v>35</v>
      </c>
      <c r="BJ37" s="1162" t="s">
        <v>35</v>
      </c>
      <c r="BK37" s="1162" t="s">
        <v>35</v>
      </c>
      <c r="BL37" s="1182" t="s">
        <v>35</v>
      </c>
      <c r="BM37" s="1202" t="s">
        <v>35</v>
      </c>
      <c r="BN37" s="1162" t="s">
        <v>35</v>
      </c>
      <c r="BO37" s="1162" t="s">
        <v>35</v>
      </c>
      <c r="BP37" s="1162" t="s">
        <v>35</v>
      </c>
      <c r="BQ37" s="1182" t="s">
        <v>35</v>
      </c>
      <c r="BR37" s="1202" t="s">
        <v>35</v>
      </c>
      <c r="BS37" s="1162" t="s">
        <v>35</v>
      </c>
      <c r="BT37" s="1162" t="s">
        <v>35</v>
      </c>
      <c r="BU37" s="1162" t="s">
        <v>35</v>
      </c>
      <c r="BV37" s="1162" t="s">
        <v>35</v>
      </c>
      <c r="BW37" s="1162" t="s">
        <v>35</v>
      </c>
      <c r="BX37" s="1162" t="s">
        <v>35</v>
      </c>
      <c r="BY37" s="1221" t="s">
        <v>35</v>
      </c>
      <c r="BZ37" s="1221" t="s">
        <v>35</v>
      </c>
      <c r="CA37" s="1221" t="s">
        <v>35</v>
      </c>
      <c r="CB37" s="1221" t="s">
        <v>35</v>
      </c>
      <c r="CC37" s="1221" t="s">
        <v>35</v>
      </c>
      <c r="CD37" s="1221" t="s">
        <v>35</v>
      </c>
      <c r="CE37" s="2115"/>
      <c r="CF37" s="2115"/>
      <c r="CG37" s="2115"/>
      <c r="CH37" s="2115"/>
      <c r="CI37" s="2115"/>
      <c r="CJ37" s="2115"/>
      <c r="CK37" s="2115"/>
      <c r="CL37" s="2115"/>
      <c r="CM37" s="2115"/>
      <c r="CN37" s="2115"/>
      <c r="CO37" s="2115"/>
      <c r="CP37" s="2115"/>
      <c r="CQ37" s="2115"/>
      <c r="CR37" s="2115"/>
      <c r="CS37" s="2115"/>
      <c r="CT37" s="2115"/>
      <c r="CU37" s="2115"/>
      <c r="CV37" s="2115"/>
      <c r="CW37" s="2115"/>
      <c r="CX37" s="2115"/>
      <c r="CY37" s="2115"/>
      <c r="CZ37" s="2115"/>
    </row>
    <row r="38" s="135" customFormat="true" ht="15" customHeight="true" x14ac:dyDescent="0.2">
      <c r="A38" s="2563"/>
      <c r="B38" s="1444" t="s">
        <v>48</v>
      </c>
      <c r="C38" s="1334">
        <v>86.202869798293577</v>
      </c>
      <c r="D38" s="1335">
        <v>70.751114883387501</v>
      </c>
      <c r="E38" s="1335">
        <v>41.224158571041684</v>
      </c>
      <c r="F38" s="1335">
        <v>14.529148822121304</v>
      </c>
      <c r="G38" s="1336">
        <v>8.4898846541979722</v>
      </c>
      <c r="H38" s="1337">
        <v>35.649387168203631</v>
      </c>
      <c r="I38" s="1335">
        <v>15.808407329972457</v>
      </c>
      <c r="J38" s="1335">
        <v>11.342024129268079</v>
      </c>
      <c r="K38" s="1335">
        <v>10.81396066450133</v>
      </c>
      <c r="L38" s="1338">
        <v>5.5829395096934959</v>
      </c>
      <c r="M38" s="1339">
        <v>87.158110148916364</v>
      </c>
      <c r="N38" s="1335">
        <v>88.60597905222761</v>
      </c>
      <c r="O38" s="1335">
        <v>79.255442986642549</v>
      </c>
      <c r="P38" s="1335">
        <v>60.109881598493253</v>
      </c>
      <c r="Q38" s="1336">
        <v>30.443361818127517</v>
      </c>
      <c r="R38" s="1337">
        <v>20.687945699895245</v>
      </c>
      <c r="S38" s="1335">
        <v>64.622287791158911</v>
      </c>
      <c r="T38" s="1335">
        <v>54.535604545696081</v>
      </c>
      <c r="U38" s="1335">
        <v>71.258240778370649</v>
      </c>
      <c r="V38" s="1335">
        <v>83.739823134686105</v>
      </c>
      <c r="W38" s="1335">
        <v>55.434576998055284</v>
      </c>
      <c r="X38" s="1335">
        <v>50.162907593693639</v>
      </c>
      <c r="Y38" s="1335">
        <v>8.5181628592622953</v>
      </c>
      <c r="Z38" s="1335">
        <v>8.3785433000215939</v>
      </c>
      <c r="AA38" s="1335">
        <v>14.178750829305228</v>
      </c>
      <c r="AB38" s="1335">
        <v>31.995420261327993</v>
      </c>
      <c r="AC38" s="1335">
        <v>2.7851214602056782</v>
      </c>
      <c r="AD38" s="2074">
        <v>30.214486981295146</v>
      </c>
      <c r="AE38" s="312"/>
      <c r="AF38" s="312"/>
      <c r="AG38" s="312"/>
      <c r="AH38" s="312"/>
      <c r="AI38" s="312"/>
      <c r="AJ38" s="312"/>
      <c r="AK38" s="312"/>
      <c r="AL38" s="312"/>
      <c r="AM38" s="312"/>
      <c r="AN38" s="312"/>
      <c r="AO38" s="312"/>
      <c r="AP38" s="312"/>
      <c r="AQ38" s="312"/>
      <c r="AR38" s="312"/>
      <c r="AS38" s="312"/>
      <c r="AT38" s="312"/>
      <c r="AU38" s="312"/>
      <c r="AV38" s="312"/>
      <c r="AW38" s="312"/>
      <c r="AX38" s="312"/>
      <c r="AY38" s="312"/>
      <c r="AZ38" s="707"/>
      <c r="BA38" s="2436"/>
      <c r="BB38" s="151" t="s">
        <v>48</v>
      </c>
      <c r="BC38" s="1143" t="s">
        <v>35</v>
      </c>
      <c r="BD38" s="1162" t="s">
        <v>35</v>
      </c>
      <c r="BE38" s="1162" t="s">
        <v>35</v>
      </c>
      <c r="BF38" s="1162" t="s">
        <v>35</v>
      </c>
      <c r="BG38" s="1182" t="s">
        <v>35</v>
      </c>
      <c r="BH38" s="1202" t="s">
        <v>35</v>
      </c>
      <c r="BI38" s="1162" t="s">
        <v>35</v>
      </c>
      <c r="BJ38" s="1162" t="s">
        <v>35</v>
      </c>
      <c r="BK38" s="1162" t="s">
        <v>35</v>
      </c>
      <c r="BL38" s="1182" t="s">
        <v>35</v>
      </c>
      <c r="BM38" s="1202" t="s">
        <v>35</v>
      </c>
      <c r="BN38" s="1162" t="s">
        <v>35</v>
      </c>
      <c r="BO38" s="1162" t="s">
        <v>35</v>
      </c>
      <c r="BP38" s="1162" t="s">
        <v>35</v>
      </c>
      <c r="BQ38" s="1182" t="s">
        <v>35</v>
      </c>
      <c r="BR38" s="1202" t="s">
        <v>35</v>
      </c>
      <c r="BS38" s="1162" t="s">
        <v>35</v>
      </c>
      <c r="BT38" s="1162" t="s">
        <v>35</v>
      </c>
      <c r="BU38" s="1162" t="s">
        <v>35</v>
      </c>
      <c r="BV38" s="1162" t="s">
        <v>35</v>
      </c>
      <c r="BW38" s="1162" t="s">
        <v>35</v>
      </c>
      <c r="BX38" s="1162" t="s">
        <v>35</v>
      </c>
      <c r="BY38" s="1221" t="s">
        <v>35</v>
      </c>
      <c r="BZ38" s="1221" t="s">
        <v>35</v>
      </c>
      <c r="CA38" s="1221" t="s">
        <v>35</v>
      </c>
      <c r="CB38" s="1221" t="s">
        <v>35</v>
      </c>
      <c r="CC38" s="1221" t="s">
        <v>35</v>
      </c>
      <c r="CD38" s="1221" t="s">
        <v>35</v>
      </c>
      <c r="CE38" s="2115"/>
      <c r="CF38" s="2115"/>
      <c r="CG38" s="2115"/>
      <c r="CH38" s="2115"/>
      <c r="CI38" s="2115"/>
      <c r="CJ38" s="2115"/>
      <c r="CK38" s="2115"/>
      <c r="CL38" s="2115"/>
      <c r="CM38" s="2115"/>
      <c r="CN38" s="2115"/>
      <c r="CO38" s="2115"/>
      <c r="CP38" s="2115"/>
      <c r="CQ38" s="2115"/>
      <c r="CR38" s="2115"/>
      <c r="CS38" s="2115"/>
      <c r="CT38" s="2115"/>
      <c r="CU38" s="2115"/>
      <c r="CV38" s="2115"/>
      <c r="CW38" s="2115"/>
      <c r="CX38" s="2115"/>
      <c r="CY38" s="2115"/>
      <c r="CZ38" s="2115"/>
    </row>
    <row r="39" s="130" customFormat="true" ht="15" customHeight="true" x14ac:dyDescent="0.2">
      <c r="A39" s="2435" t="s">
        <v>121</v>
      </c>
      <c r="B39" s="249" t="s">
        <v>49</v>
      </c>
      <c r="C39" s="1095" t="s">
        <v>35</v>
      </c>
      <c r="D39" s="1102" t="s">
        <v>35</v>
      </c>
      <c r="E39" s="1102" t="s">
        <v>35</v>
      </c>
      <c r="F39" s="1102" t="s">
        <v>35</v>
      </c>
      <c r="G39" s="1109" t="s">
        <v>35</v>
      </c>
      <c r="H39" s="1116" t="s">
        <v>35</v>
      </c>
      <c r="I39" s="1102" t="s">
        <v>35</v>
      </c>
      <c r="J39" s="1102" t="s">
        <v>35</v>
      </c>
      <c r="K39" s="1102" t="s">
        <v>35</v>
      </c>
      <c r="L39" s="1123" t="s">
        <v>35</v>
      </c>
      <c r="M39" s="1130" t="s">
        <v>35</v>
      </c>
      <c r="N39" s="1102" t="s">
        <v>35</v>
      </c>
      <c r="O39" s="1102" t="s">
        <v>35</v>
      </c>
      <c r="P39" s="1102" t="s">
        <v>35</v>
      </c>
      <c r="Q39" s="1109" t="s">
        <v>35</v>
      </c>
      <c r="R39" s="1116" t="s">
        <v>35</v>
      </c>
      <c r="S39" s="1102" t="s">
        <v>35</v>
      </c>
      <c r="T39" s="1102" t="s">
        <v>35</v>
      </c>
      <c r="U39" s="1102" t="s">
        <v>35</v>
      </c>
      <c r="V39" s="1102" t="s">
        <v>35</v>
      </c>
      <c r="W39" s="1102" t="s">
        <v>35</v>
      </c>
      <c r="X39" s="1102" t="s">
        <v>35</v>
      </c>
      <c r="Y39" s="1137" t="s">
        <v>35</v>
      </c>
      <c r="Z39" s="1137" t="s">
        <v>35</v>
      </c>
      <c r="AA39" s="1137" t="s">
        <v>35</v>
      </c>
      <c r="AB39" s="1137" t="s">
        <v>35</v>
      </c>
      <c r="AC39" s="1137" t="s">
        <v>35</v>
      </c>
      <c r="AD39" s="2076" t="s">
        <v>35</v>
      </c>
      <c r="AE39" s="2104"/>
      <c r="AF39" s="2104"/>
      <c r="AG39" s="2104"/>
      <c r="AH39" s="2104"/>
      <c r="AI39" s="2104"/>
      <c r="AJ39" s="2104"/>
      <c r="AK39" s="2104"/>
      <c r="AL39" s="2104"/>
      <c r="AM39" s="2104"/>
      <c r="AN39" s="2104"/>
      <c r="AO39" s="2104"/>
      <c r="AP39" s="2104"/>
      <c r="AQ39" s="2104"/>
      <c r="AR39" s="2104"/>
      <c r="AS39" s="2104"/>
      <c r="AT39" s="2104"/>
      <c r="AU39" s="2104"/>
      <c r="AV39" s="2104"/>
      <c r="AW39" s="2104"/>
      <c r="AX39" s="2104"/>
      <c r="AY39" s="2104"/>
      <c r="AZ39" s="215"/>
      <c r="BA39" s="2436" t="s">
        <v>121</v>
      </c>
      <c r="BB39" s="151" t="s">
        <v>49</v>
      </c>
      <c r="BC39" s="1143" t="s">
        <v>35</v>
      </c>
      <c r="BD39" s="1162" t="s">
        <v>35</v>
      </c>
      <c r="BE39" s="1162" t="s">
        <v>35</v>
      </c>
      <c r="BF39" s="1162" t="s">
        <v>35</v>
      </c>
      <c r="BG39" s="1182" t="s">
        <v>35</v>
      </c>
      <c r="BH39" s="1202" t="s">
        <v>35</v>
      </c>
      <c r="BI39" s="1162" t="s">
        <v>35</v>
      </c>
      <c r="BJ39" s="1162" t="s">
        <v>35</v>
      </c>
      <c r="BK39" s="1162" t="s">
        <v>35</v>
      </c>
      <c r="BL39" s="1182" t="s">
        <v>35</v>
      </c>
      <c r="BM39" s="1202" t="s">
        <v>35</v>
      </c>
      <c r="BN39" s="1162" t="s">
        <v>35</v>
      </c>
      <c r="BO39" s="1162" t="s">
        <v>35</v>
      </c>
      <c r="BP39" s="1162" t="s">
        <v>35</v>
      </c>
      <c r="BQ39" s="1182" t="s">
        <v>35</v>
      </c>
      <c r="BR39" s="1202" t="s">
        <v>35</v>
      </c>
      <c r="BS39" s="1162" t="s">
        <v>35</v>
      </c>
      <c r="BT39" s="1162" t="s">
        <v>35</v>
      </c>
      <c r="BU39" s="1162" t="s">
        <v>35</v>
      </c>
      <c r="BV39" s="1162" t="s">
        <v>35</v>
      </c>
      <c r="BW39" s="1162" t="s">
        <v>35</v>
      </c>
      <c r="BX39" s="1162" t="s">
        <v>35</v>
      </c>
      <c r="BY39" s="1221" t="s">
        <v>35</v>
      </c>
      <c r="BZ39" s="1221" t="s">
        <v>35</v>
      </c>
      <c r="CA39" s="1221" t="s">
        <v>35</v>
      </c>
      <c r="CB39" s="1221" t="s">
        <v>35</v>
      </c>
      <c r="CC39" s="1221" t="s">
        <v>35</v>
      </c>
      <c r="CD39" s="1221" t="s">
        <v>35</v>
      </c>
      <c r="CE39" s="2115"/>
      <c r="CF39" s="2115"/>
      <c r="CG39" s="2115"/>
      <c r="CH39" s="2115"/>
      <c r="CI39" s="2115"/>
      <c r="CJ39" s="2115"/>
      <c r="CK39" s="2115"/>
      <c r="CL39" s="2115"/>
      <c r="CM39" s="2115"/>
      <c r="CN39" s="2115"/>
      <c r="CO39" s="2115"/>
      <c r="CP39" s="2115"/>
      <c r="CQ39" s="2115"/>
      <c r="CR39" s="2115"/>
      <c r="CS39" s="2115"/>
      <c r="CT39" s="2115"/>
      <c r="CU39" s="2115"/>
      <c r="CV39" s="2115"/>
      <c r="CW39" s="2115"/>
      <c r="CX39" s="2115"/>
      <c r="CY39" s="2115"/>
      <c r="CZ39" s="2115"/>
    </row>
    <row r="40" s="130" customFormat="true" ht="15" customHeight="true" x14ac:dyDescent="0.2">
      <c r="A40" s="2435"/>
      <c r="B40" s="249" t="s">
        <v>48</v>
      </c>
      <c r="C40" s="1095" t="s">
        <v>35</v>
      </c>
      <c r="D40" s="1102" t="s">
        <v>35</v>
      </c>
      <c r="E40" s="1102" t="s">
        <v>35</v>
      </c>
      <c r="F40" s="1102" t="s">
        <v>35</v>
      </c>
      <c r="G40" s="1109" t="s">
        <v>35</v>
      </c>
      <c r="H40" s="1116" t="s">
        <v>35</v>
      </c>
      <c r="I40" s="1102" t="s">
        <v>35</v>
      </c>
      <c r="J40" s="1102" t="s">
        <v>35</v>
      </c>
      <c r="K40" s="1102" t="s">
        <v>35</v>
      </c>
      <c r="L40" s="1123" t="s">
        <v>35</v>
      </c>
      <c r="M40" s="1130" t="s">
        <v>35</v>
      </c>
      <c r="N40" s="1102" t="s">
        <v>35</v>
      </c>
      <c r="O40" s="1102" t="s">
        <v>35</v>
      </c>
      <c r="P40" s="1102" t="s">
        <v>35</v>
      </c>
      <c r="Q40" s="1109" t="s">
        <v>35</v>
      </c>
      <c r="R40" s="1116" t="s">
        <v>35</v>
      </c>
      <c r="S40" s="1102" t="s">
        <v>35</v>
      </c>
      <c r="T40" s="1102" t="s">
        <v>35</v>
      </c>
      <c r="U40" s="1102" t="s">
        <v>35</v>
      </c>
      <c r="V40" s="1102" t="s">
        <v>35</v>
      </c>
      <c r="W40" s="1102" t="s">
        <v>35</v>
      </c>
      <c r="X40" s="1102" t="s">
        <v>35</v>
      </c>
      <c r="Y40" s="1137" t="s">
        <v>35</v>
      </c>
      <c r="Z40" s="1137" t="s">
        <v>35</v>
      </c>
      <c r="AA40" s="1137" t="s">
        <v>35</v>
      </c>
      <c r="AB40" s="1137" t="s">
        <v>35</v>
      </c>
      <c r="AC40" s="1137" t="s">
        <v>35</v>
      </c>
      <c r="AD40" s="2076" t="s">
        <v>35</v>
      </c>
      <c r="AE40" s="2104"/>
      <c r="AF40" s="2104"/>
      <c r="AG40" s="2104"/>
      <c r="AH40" s="2104"/>
      <c r="AI40" s="2104"/>
      <c r="AJ40" s="2104"/>
      <c r="AK40" s="2104"/>
      <c r="AL40" s="2104"/>
      <c r="AM40" s="2104"/>
      <c r="AN40" s="2104"/>
      <c r="AO40" s="2104"/>
      <c r="AP40" s="2104"/>
      <c r="AQ40" s="2104"/>
      <c r="AR40" s="2104"/>
      <c r="AS40" s="2104"/>
      <c r="AT40" s="2104"/>
      <c r="AU40" s="2104"/>
      <c r="AV40" s="2104"/>
      <c r="AW40" s="2104"/>
      <c r="AX40" s="2104"/>
      <c r="AY40" s="2104"/>
      <c r="AZ40" s="215"/>
      <c r="BA40" s="2436"/>
      <c r="BB40" s="151" t="s">
        <v>48</v>
      </c>
      <c r="BC40" s="1143" t="s">
        <v>35</v>
      </c>
      <c r="BD40" s="1162" t="s">
        <v>35</v>
      </c>
      <c r="BE40" s="1162" t="s">
        <v>35</v>
      </c>
      <c r="BF40" s="1162" t="s">
        <v>35</v>
      </c>
      <c r="BG40" s="1182" t="s">
        <v>35</v>
      </c>
      <c r="BH40" s="1202" t="s">
        <v>35</v>
      </c>
      <c r="BI40" s="1162" t="s">
        <v>35</v>
      </c>
      <c r="BJ40" s="1162" t="s">
        <v>35</v>
      </c>
      <c r="BK40" s="1162" t="s">
        <v>35</v>
      </c>
      <c r="BL40" s="1182" t="s">
        <v>35</v>
      </c>
      <c r="BM40" s="1202" t="s">
        <v>35</v>
      </c>
      <c r="BN40" s="1162" t="s">
        <v>35</v>
      </c>
      <c r="BO40" s="1162" t="s">
        <v>35</v>
      </c>
      <c r="BP40" s="1162" t="s">
        <v>35</v>
      </c>
      <c r="BQ40" s="1182" t="s">
        <v>35</v>
      </c>
      <c r="BR40" s="1202" t="s">
        <v>35</v>
      </c>
      <c r="BS40" s="1162" t="s">
        <v>35</v>
      </c>
      <c r="BT40" s="1162" t="s">
        <v>35</v>
      </c>
      <c r="BU40" s="1162" t="s">
        <v>35</v>
      </c>
      <c r="BV40" s="1162" t="s">
        <v>35</v>
      </c>
      <c r="BW40" s="1162" t="s">
        <v>35</v>
      </c>
      <c r="BX40" s="1162" t="s">
        <v>35</v>
      </c>
      <c r="BY40" s="1221" t="s">
        <v>35</v>
      </c>
      <c r="BZ40" s="1221" t="s">
        <v>35</v>
      </c>
      <c r="CA40" s="1221" t="s">
        <v>35</v>
      </c>
      <c r="CB40" s="1221" t="s">
        <v>35</v>
      </c>
      <c r="CC40" s="1221" t="s">
        <v>35</v>
      </c>
      <c r="CD40" s="1221" t="s">
        <v>35</v>
      </c>
      <c r="CE40" s="2115"/>
      <c r="CF40" s="2115"/>
      <c r="CG40" s="2115"/>
      <c r="CH40" s="2115"/>
      <c r="CI40" s="2115"/>
      <c r="CJ40" s="2115"/>
      <c r="CK40" s="2115"/>
      <c r="CL40" s="2115"/>
      <c r="CM40" s="2115"/>
      <c r="CN40" s="2115"/>
      <c r="CO40" s="2115"/>
      <c r="CP40" s="2115"/>
      <c r="CQ40" s="2115"/>
      <c r="CR40" s="2115"/>
      <c r="CS40" s="2115"/>
      <c r="CT40" s="2115"/>
      <c r="CU40" s="2115"/>
      <c r="CV40" s="2115"/>
      <c r="CW40" s="2115"/>
      <c r="CX40" s="2115"/>
      <c r="CY40" s="2115"/>
      <c r="CZ40" s="2115"/>
    </row>
    <row r="41" s="135" customFormat="true" ht="15" customHeight="true" x14ac:dyDescent="0.2">
      <c r="A41" s="2563" t="s">
        <v>56</v>
      </c>
      <c r="B41" s="1444" t="s">
        <v>49</v>
      </c>
      <c r="C41" s="1334">
        <v>57.033312882870135</v>
      </c>
      <c r="D41" s="1335">
        <v>45.802019659521498</v>
      </c>
      <c r="E41" s="1335">
        <v>26.724699239207002</v>
      </c>
      <c r="F41" s="1335">
        <v>6.0637340737759624</v>
      </c>
      <c r="G41" s="1336">
        <v>3.0350141489018347</v>
      </c>
      <c r="H41" s="1337">
        <v>20.169549957188519</v>
      </c>
      <c r="I41" s="1335">
        <v>6.025803866205341</v>
      </c>
      <c r="J41" s="1335">
        <v>3.061779533727726</v>
      </c>
      <c r="K41" s="1335">
        <v>2.8166447478214844</v>
      </c>
      <c r="L41" s="1338">
        <v>3.1330952398966017</v>
      </c>
      <c r="M41" s="1339">
        <v>56.803109595194421</v>
      </c>
      <c r="N41" s="1335">
        <v>57.639594200845501</v>
      </c>
      <c r="O41" s="1335">
        <v>48.932534356532202</v>
      </c>
      <c r="P41" s="1335">
        <v>39.56539168280289</v>
      </c>
      <c r="Q41" s="1336">
        <v>21.420582101299949</v>
      </c>
      <c r="R41" s="1337">
        <v>20.893027955697196</v>
      </c>
      <c r="S41" s="1335">
        <v>53.296826905916006</v>
      </c>
      <c r="T41" s="1335">
        <v>35.433666293630353</v>
      </c>
      <c r="U41" s="1335">
        <v>35.001119484222656</v>
      </c>
      <c r="V41" s="1335">
        <v>51.93185369047054</v>
      </c>
      <c r="W41" s="1335">
        <v>40.357537386138723</v>
      </c>
      <c r="X41" s="1335">
        <v>50.323004130703374</v>
      </c>
      <c r="Y41" s="1335">
        <v>5.1663842358621466</v>
      </c>
      <c r="Z41" s="1335">
        <v>1.8260446000787203</v>
      </c>
      <c r="AA41" s="1335">
        <v>5.9946011356231734</v>
      </c>
      <c r="AB41" s="1335">
        <v>30.430022129537619</v>
      </c>
      <c r="AC41" s="1335">
        <v>0.61993796716769123</v>
      </c>
      <c r="AD41" s="2074">
        <v>15.915881864631556</v>
      </c>
      <c r="AE41" s="312"/>
      <c r="AF41" s="312"/>
      <c r="AG41" s="312"/>
      <c r="AH41" s="312"/>
      <c r="AI41" s="312"/>
      <c r="AJ41" s="312"/>
      <c r="AK41" s="312"/>
      <c r="AL41" s="312"/>
      <c r="AM41" s="312"/>
      <c r="AN41" s="312"/>
      <c r="AO41" s="312"/>
      <c r="AP41" s="312"/>
      <c r="AQ41" s="312"/>
      <c r="AR41" s="312"/>
      <c r="AS41" s="312"/>
      <c r="AT41" s="312"/>
      <c r="AU41" s="312"/>
      <c r="AV41" s="312"/>
      <c r="AW41" s="312"/>
      <c r="AX41" s="312"/>
      <c r="AY41" s="312"/>
      <c r="AZ41" s="707"/>
      <c r="BA41" s="2436" t="s">
        <v>56</v>
      </c>
      <c r="BB41" s="151" t="s">
        <v>49</v>
      </c>
      <c r="BC41" s="1143" t="s">
        <v>35</v>
      </c>
      <c r="BD41" s="1162" t="s">
        <v>35</v>
      </c>
      <c r="BE41" s="1162" t="s">
        <v>35</v>
      </c>
      <c r="BF41" s="1162" t="s">
        <v>35</v>
      </c>
      <c r="BG41" s="1182" t="s">
        <v>35</v>
      </c>
      <c r="BH41" s="1202" t="s">
        <v>35</v>
      </c>
      <c r="BI41" s="1162" t="s">
        <v>35</v>
      </c>
      <c r="BJ41" s="1162" t="s">
        <v>35</v>
      </c>
      <c r="BK41" s="1162" t="s">
        <v>35</v>
      </c>
      <c r="BL41" s="1182" t="s">
        <v>35</v>
      </c>
      <c r="BM41" s="1202" t="s">
        <v>35</v>
      </c>
      <c r="BN41" s="1162" t="s">
        <v>35</v>
      </c>
      <c r="BO41" s="1162" t="s">
        <v>35</v>
      </c>
      <c r="BP41" s="1162" t="s">
        <v>35</v>
      </c>
      <c r="BQ41" s="1182" t="s">
        <v>35</v>
      </c>
      <c r="BR41" s="1202" t="s">
        <v>35</v>
      </c>
      <c r="BS41" s="1162" t="s">
        <v>35</v>
      </c>
      <c r="BT41" s="1162" t="s">
        <v>35</v>
      </c>
      <c r="BU41" s="1162" t="s">
        <v>35</v>
      </c>
      <c r="BV41" s="1162" t="s">
        <v>35</v>
      </c>
      <c r="BW41" s="1162" t="s">
        <v>35</v>
      </c>
      <c r="BX41" s="1162" t="s">
        <v>35</v>
      </c>
      <c r="BY41" s="1221" t="s">
        <v>35</v>
      </c>
      <c r="BZ41" s="1221" t="s">
        <v>35</v>
      </c>
      <c r="CA41" s="1221" t="s">
        <v>35</v>
      </c>
      <c r="CB41" s="1221" t="s">
        <v>35</v>
      </c>
      <c r="CC41" s="1221" t="s">
        <v>35</v>
      </c>
      <c r="CD41" s="1221" t="s">
        <v>35</v>
      </c>
      <c r="CE41" s="2115"/>
      <c r="CF41" s="2115"/>
      <c r="CG41" s="2115"/>
      <c r="CH41" s="2115"/>
      <c r="CI41" s="2115"/>
      <c r="CJ41" s="2115"/>
      <c r="CK41" s="2115"/>
      <c r="CL41" s="2115"/>
      <c r="CM41" s="2115"/>
      <c r="CN41" s="2115"/>
      <c r="CO41" s="2115"/>
      <c r="CP41" s="2115"/>
      <c r="CQ41" s="2115"/>
      <c r="CR41" s="2115"/>
      <c r="CS41" s="2115"/>
      <c r="CT41" s="2115"/>
      <c r="CU41" s="2115"/>
      <c r="CV41" s="2115"/>
      <c r="CW41" s="2115"/>
      <c r="CX41" s="2115"/>
      <c r="CY41" s="2115"/>
      <c r="CZ41" s="2115"/>
    </row>
    <row r="42" s="135" customFormat="true" ht="15" customHeight="true" x14ac:dyDescent="0.2">
      <c r="A42" s="2563"/>
      <c r="B42" s="1444" t="s">
        <v>48</v>
      </c>
      <c r="C42" s="1334">
        <v>42.966687117128089</v>
      </c>
      <c r="D42" s="1335">
        <v>54.197980340477557</v>
      </c>
      <c r="E42" s="1335">
        <v>73.275300760792476</v>
      </c>
      <c r="F42" s="1335">
        <v>93.936265926224152</v>
      </c>
      <c r="G42" s="1336">
        <v>96.96498585109812</v>
      </c>
      <c r="H42" s="1337">
        <v>79.830450042811464</v>
      </c>
      <c r="I42" s="1335">
        <v>93.974196133794621</v>
      </c>
      <c r="J42" s="1335">
        <v>96.938220466272327</v>
      </c>
      <c r="K42" s="1335">
        <v>97.183355252178558</v>
      </c>
      <c r="L42" s="1338">
        <v>96.866904760103381</v>
      </c>
      <c r="M42" s="1339">
        <v>43.196890404805515</v>
      </c>
      <c r="N42" s="1335">
        <v>42.360405799154236</v>
      </c>
      <c r="O42" s="1335">
        <v>51.0674656434675</v>
      </c>
      <c r="P42" s="1335">
        <v>60.434608317196805</v>
      </c>
      <c r="Q42" s="1336">
        <v>78.579417898700115</v>
      </c>
      <c r="R42" s="1337">
        <v>79.106972044302609</v>
      </c>
      <c r="S42" s="1335">
        <v>46.703173094082771</v>
      </c>
      <c r="T42" s="1335">
        <v>64.566333706369448</v>
      </c>
      <c r="U42" s="1335">
        <v>64.998880515777174</v>
      </c>
      <c r="V42" s="1335">
        <v>48.068146309530242</v>
      </c>
      <c r="W42" s="1335">
        <v>59.642462613860936</v>
      </c>
      <c r="X42" s="1335">
        <v>49.676995869297251</v>
      </c>
      <c r="Y42" s="1335">
        <v>94.833615764137832</v>
      </c>
      <c r="Z42" s="1335">
        <v>98.173955399921368</v>
      </c>
      <c r="AA42" s="1335">
        <v>94.005398864376843</v>
      </c>
      <c r="AB42" s="1335">
        <v>69.569977870462367</v>
      </c>
      <c r="AC42" s="1335">
        <v>99.380062032832285</v>
      </c>
      <c r="AD42" s="2074">
        <v>84.084118135368385</v>
      </c>
      <c r="AE42" s="312"/>
      <c r="AF42" s="312"/>
      <c r="AG42" s="312"/>
      <c r="AH42" s="312"/>
      <c r="AI42" s="312"/>
      <c r="AJ42" s="312"/>
      <c r="AK42" s="312"/>
      <c r="AL42" s="312"/>
      <c r="AM42" s="312"/>
      <c r="AN42" s="312"/>
      <c r="AO42" s="312"/>
      <c r="AP42" s="312"/>
      <c r="AQ42" s="312"/>
      <c r="AR42" s="312"/>
      <c r="AS42" s="312"/>
      <c r="AT42" s="312"/>
      <c r="AU42" s="312"/>
      <c r="AV42" s="312"/>
      <c r="AW42" s="312"/>
      <c r="AX42" s="312"/>
      <c r="AY42" s="312"/>
      <c r="AZ42" s="707"/>
      <c r="BA42" s="2436"/>
      <c r="BB42" s="151" t="s">
        <v>48</v>
      </c>
      <c r="BC42" s="1143" t="s">
        <v>35</v>
      </c>
      <c r="BD42" s="1162" t="s">
        <v>35</v>
      </c>
      <c r="BE42" s="1162" t="s">
        <v>35</v>
      </c>
      <c r="BF42" s="1162" t="s">
        <v>35</v>
      </c>
      <c r="BG42" s="1182" t="s">
        <v>35</v>
      </c>
      <c r="BH42" s="1202" t="s">
        <v>35</v>
      </c>
      <c r="BI42" s="1162" t="s">
        <v>35</v>
      </c>
      <c r="BJ42" s="1162" t="s">
        <v>35</v>
      </c>
      <c r="BK42" s="1162" t="s">
        <v>35</v>
      </c>
      <c r="BL42" s="1182" t="s">
        <v>35</v>
      </c>
      <c r="BM42" s="1202" t="s">
        <v>35</v>
      </c>
      <c r="BN42" s="1162" t="s">
        <v>35</v>
      </c>
      <c r="BO42" s="1162" t="s">
        <v>35</v>
      </c>
      <c r="BP42" s="1162" t="s">
        <v>35</v>
      </c>
      <c r="BQ42" s="1182" t="s">
        <v>35</v>
      </c>
      <c r="BR42" s="1202" t="s">
        <v>35</v>
      </c>
      <c r="BS42" s="1162" t="s">
        <v>35</v>
      </c>
      <c r="BT42" s="1162" t="s">
        <v>35</v>
      </c>
      <c r="BU42" s="1162" t="s">
        <v>35</v>
      </c>
      <c r="BV42" s="1162" t="s">
        <v>35</v>
      </c>
      <c r="BW42" s="1162" t="s">
        <v>35</v>
      </c>
      <c r="BX42" s="1162" t="s">
        <v>35</v>
      </c>
      <c r="BY42" s="1221" t="s">
        <v>35</v>
      </c>
      <c r="BZ42" s="1221" t="s">
        <v>35</v>
      </c>
      <c r="CA42" s="1221" t="s">
        <v>35</v>
      </c>
      <c r="CB42" s="1221" t="s">
        <v>35</v>
      </c>
      <c r="CC42" s="1221" t="s">
        <v>35</v>
      </c>
      <c r="CD42" s="1221" t="s">
        <v>35</v>
      </c>
      <c r="CE42" s="2115"/>
      <c r="CF42" s="2115"/>
      <c r="CG42" s="2115"/>
      <c r="CH42" s="2115"/>
      <c r="CI42" s="2115"/>
      <c r="CJ42" s="2115"/>
      <c r="CK42" s="2115"/>
      <c r="CL42" s="2115"/>
      <c r="CM42" s="2115"/>
      <c r="CN42" s="2115"/>
      <c r="CO42" s="2115"/>
      <c r="CP42" s="2115"/>
      <c r="CQ42" s="2115"/>
      <c r="CR42" s="2115"/>
      <c r="CS42" s="2115"/>
      <c r="CT42" s="2115"/>
      <c r="CU42" s="2115"/>
      <c r="CV42" s="2115"/>
      <c r="CW42" s="2115"/>
      <c r="CX42" s="2115"/>
      <c r="CY42" s="2115"/>
      <c r="CZ42" s="2115"/>
    </row>
    <row r="43" s="135" customFormat="true" ht="15" customHeight="true" x14ac:dyDescent="0.2">
      <c r="A43" s="2563" t="s">
        <v>53</v>
      </c>
      <c r="B43" s="1444" t="s">
        <v>49</v>
      </c>
      <c r="C43" s="1471" t="s">
        <v>35</v>
      </c>
      <c r="D43" s="1475" t="s">
        <v>35</v>
      </c>
      <c r="E43" s="1475" t="s">
        <v>35</v>
      </c>
      <c r="F43" s="1475" t="s">
        <v>35</v>
      </c>
      <c r="G43" s="1479" t="s">
        <v>35</v>
      </c>
      <c r="H43" s="1483" t="s">
        <v>35</v>
      </c>
      <c r="I43" s="1475" t="s">
        <v>35</v>
      </c>
      <c r="J43" s="1475" t="s">
        <v>35</v>
      </c>
      <c r="K43" s="1475" t="s">
        <v>35</v>
      </c>
      <c r="L43" s="1487" t="s">
        <v>35</v>
      </c>
      <c r="M43" s="1491" t="s">
        <v>35</v>
      </c>
      <c r="N43" s="1475" t="s">
        <v>35</v>
      </c>
      <c r="O43" s="1475" t="s">
        <v>35</v>
      </c>
      <c r="P43" s="1475" t="s">
        <v>35</v>
      </c>
      <c r="Q43" s="1479" t="s">
        <v>35</v>
      </c>
      <c r="R43" s="1483" t="s">
        <v>35</v>
      </c>
      <c r="S43" s="1475" t="s">
        <v>35</v>
      </c>
      <c r="T43" s="1475" t="s">
        <v>35</v>
      </c>
      <c r="U43" s="1475" t="s">
        <v>35</v>
      </c>
      <c r="V43" s="1475" t="s">
        <v>35</v>
      </c>
      <c r="W43" s="1475" t="s">
        <v>35</v>
      </c>
      <c r="X43" s="1475" t="s">
        <v>35</v>
      </c>
      <c r="Y43" s="1475" t="s">
        <v>35</v>
      </c>
      <c r="Z43" s="1475" t="s">
        <v>35</v>
      </c>
      <c r="AA43" s="1475" t="s">
        <v>35</v>
      </c>
      <c r="AB43" s="1475" t="s">
        <v>35</v>
      </c>
      <c r="AC43" s="1475" t="s">
        <v>35</v>
      </c>
      <c r="AD43" s="2077" t="s">
        <v>35</v>
      </c>
      <c r="AE43" s="312"/>
      <c r="AF43" s="312"/>
      <c r="AG43" s="312"/>
      <c r="AH43" s="312"/>
      <c r="AI43" s="312"/>
      <c r="AJ43" s="312"/>
      <c r="AK43" s="312"/>
      <c r="AL43" s="312"/>
      <c r="AM43" s="312"/>
      <c r="AN43" s="312"/>
      <c r="AO43" s="312"/>
      <c r="AP43" s="312"/>
      <c r="AQ43" s="312"/>
      <c r="AR43" s="312"/>
      <c r="AS43" s="312"/>
      <c r="AT43" s="312"/>
      <c r="AU43" s="312"/>
      <c r="AV43" s="312"/>
      <c r="AW43" s="312"/>
      <c r="AX43" s="312"/>
      <c r="AY43" s="312"/>
      <c r="AZ43" s="707"/>
      <c r="BA43" s="2436" t="s">
        <v>53</v>
      </c>
      <c r="BB43" s="151" t="s">
        <v>49</v>
      </c>
      <c r="BC43" s="1143" t="s">
        <v>35</v>
      </c>
      <c r="BD43" s="1162" t="s">
        <v>35</v>
      </c>
      <c r="BE43" s="1162" t="s">
        <v>35</v>
      </c>
      <c r="BF43" s="1162" t="s">
        <v>35</v>
      </c>
      <c r="BG43" s="1182" t="s">
        <v>35</v>
      </c>
      <c r="BH43" s="1202" t="s">
        <v>35</v>
      </c>
      <c r="BI43" s="1162" t="s">
        <v>35</v>
      </c>
      <c r="BJ43" s="1162" t="s">
        <v>35</v>
      </c>
      <c r="BK43" s="1162" t="s">
        <v>35</v>
      </c>
      <c r="BL43" s="1182" t="s">
        <v>35</v>
      </c>
      <c r="BM43" s="1202" t="s">
        <v>35</v>
      </c>
      <c r="BN43" s="1162" t="s">
        <v>35</v>
      </c>
      <c r="BO43" s="1162" t="s">
        <v>35</v>
      </c>
      <c r="BP43" s="1162" t="s">
        <v>35</v>
      </c>
      <c r="BQ43" s="1182" t="s">
        <v>35</v>
      </c>
      <c r="BR43" s="1202" t="s">
        <v>35</v>
      </c>
      <c r="BS43" s="1162" t="s">
        <v>35</v>
      </c>
      <c r="BT43" s="1162" t="s">
        <v>35</v>
      </c>
      <c r="BU43" s="1162" t="s">
        <v>35</v>
      </c>
      <c r="BV43" s="1162" t="s">
        <v>35</v>
      </c>
      <c r="BW43" s="1162" t="s">
        <v>35</v>
      </c>
      <c r="BX43" s="1162" t="s">
        <v>35</v>
      </c>
      <c r="BY43" s="1221" t="s">
        <v>35</v>
      </c>
      <c r="BZ43" s="1221" t="s">
        <v>35</v>
      </c>
      <c r="CA43" s="1221" t="s">
        <v>35</v>
      </c>
      <c r="CB43" s="1221" t="s">
        <v>35</v>
      </c>
      <c r="CC43" s="1221" t="s">
        <v>35</v>
      </c>
      <c r="CD43" s="1221" t="s">
        <v>35</v>
      </c>
      <c r="CE43" s="2115"/>
      <c r="CF43" s="2115"/>
      <c r="CG43" s="2115"/>
      <c r="CH43" s="2115"/>
      <c r="CI43" s="2115"/>
      <c r="CJ43" s="2115"/>
      <c r="CK43" s="2115"/>
      <c r="CL43" s="2115"/>
      <c r="CM43" s="2115"/>
      <c r="CN43" s="2115"/>
      <c r="CO43" s="2115"/>
      <c r="CP43" s="2115"/>
      <c r="CQ43" s="2115"/>
      <c r="CR43" s="2115"/>
      <c r="CS43" s="2115"/>
      <c r="CT43" s="2115"/>
      <c r="CU43" s="2115"/>
      <c r="CV43" s="2115"/>
      <c r="CW43" s="2115"/>
      <c r="CX43" s="2115"/>
      <c r="CY43" s="2115"/>
      <c r="CZ43" s="2115"/>
    </row>
    <row r="44" s="135" customFormat="true" ht="15" customHeight="true" x14ac:dyDescent="0.2">
      <c r="A44" s="2563"/>
      <c r="B44" s="1444" t="s">
        <v>48</v>
      </c>
      <c r="C44" s="1471" t="s">
        <v>35</v>
      </c>
      <c r="D44" s="1475" t="s">
        <v>35</v>
      </c>
      <c r="E44" s="1475" t="s">
        <v>35</v>
      </c>
      <c r="F44" s="1475" t="s">
        <v>35</v>
      </c>
      <c r="G44" s="1479" t="s">
        <v>35</v>
      </c>
      <c r="H44" s="1483" t="s">
        <v>35</v>
      </c>
      <c r="I44" s="1475" t="s">
        <v>35</v>
      </c>
      <c r="J44" s="1475" t="s">
        <v>35</v>
      </c>
      <c r="K44" s="1475" t="s">
        <v>35</v>
      </c>
      <c r="L44" s="1487" t="s">
        <v>35</v>
      </c>
      <c r="M44" s="1491" t="s">
        <v>35</v>
      </c>
      <c r="N44" s="1475" t="s">
        <v>35</v>
      </c>
      <c r="O44" s="1475" t="s">
        <v>35</v>
      </c>
      <c r="P44" s="1475" t="s">
        <v>35</v>
      </c>
      <c r="Q44" s="1479" t="s">
        <v>35</v>
      </c>
      <c r="R44" s="1483" t="s">
        <v>35</v>
      </c>
      <c r="S44" s="1475" t="s">
        <v>35</v>
      </c>
      <c r="T44" s="1475" t="s">
        <v>35</v>
      </c>
      <c r="U44" s="1475" t="s">
        <v>35</v>
      </c>
      <c r="V44" s="1475" t="s">
        <v>35</v>
      </c>
      <c r="W44" s="1475" t="s">
        <v>35</v>
      </c>
      <c r="X44" s="1475" t="s">
        <v>35</v>
      </c>
      <c r="Y44" s="1475" t="s">
        <v>35</v>
      </c>
      <c r="Z44" s="1475" t="s">
        <v>35</v>
      </c>
      <c r="AA44" s="1475" t="s">
        <v>35</v>
      </c>
      <c r="AB44" s="1475" t="s">
        <v>35</v>
      </c>
      <c r="AC44" s="1475" t="s">
        <v>35</v>
      </c>
      <c r="AD44" s="2077" t="s">
        <v>35</v>
      </c>
      <c r="AE44" s="312"/>
      <c r="AF44" s="312"/>
      <c r="AG44" s="312"/>
      <c r="AH44" s="312"/>
      <c r="AI44" s="312"/>
      <c r="AJ44" s="312"/>
      <c r="AK44" s="312"/>
      <c r="AL44" s="312"/>
      <c r="AM44" s="312"/>
      <c r="AN44" s="312"/>
      <c r="AO44" s="312"/>
      <c r="AP44" s="312"/>
      <c r="AQ44" s="312"/>
      <c r="AR44" s="312"/>
      <c r="AS44" s="312"/>
      <c r="AT44" s="312"/>
      <c r="AU44" s="312"/>
      <c r="AV44" s="312"/>
      <c r="AW44" s="312"/>
      <c r="AX44" s="312"/>
      <c r="AY44" s="312"/>
      <c r="AZ44" s="707"/>
      <c r="BA44" s="2436"/>
      <c r="BB44" s="151" t="s">
        <v>48</v>
      </c>
      <c r="BC44" s="1143" t="s">
        <v>35</v>
      </c>
      <c r="BD44" s="1162" t="s">
        <v>35</v>
      </c>
      <c r="BE44" s="1162" t="s">
        <v>35</v>
      </c>
      <c r="BF44" s="1162" t="s">
        <v>35</v>
      </c>
      <c r="BG44" s="1182" t="s">
        <v>35</v>
      </c>
      <c r="BH44" s="1202" t="s">
        <v>35</v>
      </c>
      <c r="BI44" s="1162" t="s">
        <v>35</v>
      </c>
      <c r="BJ44" s="1162" t="s">
        <v>35</v>
      </c>
      <c r="BK44" s="1162" t="s">
        <v>35</v>
      </c>
      <c r="BL44" s="1182" t="s">
        <v>35</v>
      </c>
      <c r="BM44" s="1202" t="s">
        <v>35</v>
      </c>
      <c r="BN44" s="1162" t="s">
        <v>35</v>
      </c>
      <c r="BO44" s="1162" t="s">
        <v>35</v>
      </c>
      <c r="BP44" s="1162" t="s">
        <v>35</v>
      </c>
      <c r="BQ44" s="1182" t="s">
        <v>35</v>
      </c>
      <c r="BR44" s="1202" t="s">
        <v>35</v>
      </c>
      <c r="BS44" s="1162" t="s">
        <v>35</v>
      </c>
      <c r="BT44" s="1162" t="s">
        <v>35</v>
      </c>
      <c r="BU44" s="1162" t="s">
        <v>35</v>
      </c>
      <c r="BV44" s="1162" t="s">
        <v>35</v>
      </c>
      <c r="BW44" s="1162" t="s">
        <v>35</v>
      </c>
      <c r="BX44" s="1162" t="s">
        <v>35</v>
      </c>
      <c r="BY44" s="1221" t="s">
        <v>35</v>
      </c>
      <c r="BZ44" s="1221" t="s">
        <v>35</v>
      </c>
      <c r="CA44" s="1221" t="s">
        <v>35</v>
      </c>
      <c r="CB44" s="1221" t="s">
        <v>35</v>
      </c>
      <c r="CC44" s="1221" t="s">
        <v>35</v>
      </c>
      <c r="CD44" s="1221" t="s">
        <v>35</v>
      </c>
      <c r="CE44" s="2115"/>
      <c r="CF44" s="2115"/>
      <c r="CG44" s="2115"/>
      <c r="CH44" s="2115"/>
      <c r="CI44" s="2115"/>
      <c r="CJ44" s="2115"/>
      <c r="CK44" s="2115"/>
      <c r="CL44" s="2115"/>
      <c r="CM44" s="2115"/>
      <c r="CN44" s="2115"/>
      <c r="CO44" s="2115"/>
      <c r="CP44" s="2115"/>
      <c r="CQ44" s="2115"/>
      <c r="CR44" s="2115"/>
      <c r="CS44" s="2115"/>
      <c r="CT44" s="2115"/>
      <c r="CU44" s="2115"/>
      <c r="CV44" s="2115"/>
      <c r="CW44" s="2115"/>
      <c r="CX44" s="2115"/>
      <c r="CY44" s="2115"/>
      <c r="CZ44" s="2115"/>
    </row>
    <row r="45" s="135" customFormat="true" ht="15" customHeight="true" x14ac:dyDescent="0.2">
      <c r="A45" s="2563" t="s">
        <v>52</v>
      </c>
      <c r="B45" s="1444" t="s">
        <v>49</v>
      </c>
      <c r="C45" s="1471" t="s">
        <v>35</v>
      </c>
      <c r="D45" s="1475" t="s">
        <v>35</v>
      </c>
      <c r="E45" s="1475" t="s">
        <v>35</v>
      </c>
      <c r="F45" s="1475" t="s">
        <v>35</v>
      </c>
      <c r="G45" s="1479" t="s">
        <v>35</v>
      </c>
      <c r="H45" s="1483" t="s">
        <v>35</v>
      </c>
      <c r="I45" s="1475" t="s">
        <v>35</v>
      </c>
      <c r="J45" s="1475" t="s">
        <v>35</v>
      </c>
      <c r="K45" s="1475" t="s">
        <v>35</v>
      </c>
      <c r="L45" s="1487" t="s">
        <v>35</v>
      </c>
      <c r="M45" s="1491" t="s">
        <v>35</v>
      </c>
      <c r="N45" s="1475" t="s">
        <v>35</v>
      </c>
      <c r="O45" s="1475" t="s">
        <v>35</v>
      </c>
      <c r="P45" s="1475" t="s">
        <v>35</v>
      </c>
      <c r="Q45" s="1479" t="s">
        <v>35</v>
      </c>
      <c r="R45" s="1483" t="s">
        <v>35</v>
      </c>
      <c r="S45" s="1475" t="s">
        <v>35</v>
      </c>
      <c r="T45" s="1475" t="s">
        <v>35</v>
      </c>
      <c r="U45" s="1475" t="s">
        <v>35</v>
      </c>
      <c r="V45" s="1475" t="s">
        <v>35</v>
      </c>
      <c r="W45" s="1475" t="s">
        <v>35</v>
      </c>
      <c r="X45" s="1475" t="s">
        <v>35</v>
      </c>
      <c r="Y45" s="1475" t="s">
        <v>35</v>
      </c>
      <c r="Z45" s="1475" t="s">
        <v>35</v>
      </c>
      <c r="AA45" s="1475" t="s">
        <v>35</v>
      </c>
      <c r="AB45" s="1475" t="s">
        <v>35</v>
      </c>
      <c r="AC45" s="1475" t="s">
        <v>35</v>
      </c>
      <c r="AD45" s="2077" t="s">
        <v>35</v>
      </c>
      <c r="AE45" s="312"/>
      <c r="AF45" s="312"/>
      <c r="AG45" s="312"/>
      <c r="AH45" s="312"/>
      <c r="AI45" s="312"/>
      <c r="AJ45" s="312"/>
      <c r="AK45" s="312"/>
      <c r="AL45" s="312"/>
      <c r="AM45" s="312"/>
      <c r="AN45" s="312"/>
      <c r="AO45" s="312"/>
      <c r="AP45" s="312"/>
      <c r="AQ45" s="312"/>
      <c r="AR45" s="312"/>
      <c r="AS45" s="312"/>
      <c r="AT45" s="312"/>
      <c r="AU45" s="312"/>
      <c r="AV45" s="312"/>
      <c r="AW45" s="312"/>
      <c r="AX45" s="312"/>
      <c r="AY45" s="312"/>
      <c r="AZ45" s="707"/>
      <c r="BA45" s="2436" t="s">
        <v>52</v>
      </c>
      <c r="BB45" s="151" t="s">
        <v>49</v>
      </c>
      <c r="BC45" s="1143" t="s">
        <v>35</v>
      </c>
      <c r="BD45" s="1162" t="s">
        <v>35</v>
      </c>
      <c r="BE45" s="1162" t="s">
        <v>35</v>
      </c>
      <c r="BF45" s="1162" t="s">
        <v>35</v>
      </c>
      <c r="BG45" s="1182" t="s">
        <v>35</v>
      </c>
      <c r="BH45" s="1202" t="s">
        <v>35</v>
      </c>
      <c r="BI45" s="1162" t="s">
        <v>35</v>
      </c>
      <c r="BJ45" s="1162" t="s">
        <v>35</v>
      </c>
      <c r="BK45" s="1162" t="s">
        <v>35</v>
      </c>
      <c r="BL45" s="1182" t="s">
        <v>35</v>
      </c>
      <c r="BM45" s="1202" t="s">
        <v>35</v>
      </c>
      <c r="BN45" s="1162" t="s">
        <v>35</v>
      </c>
      <c r="BO45" s="1162" t="s">
        <v>35</v>
      </c>
      <c r="BP45" s="1162" t="s">
        <v>35</v>
      </c>
      <c r="BQ45" s="1182" t="s">
        <v>35</v>
      </c>
      <c r="BR45" s="1202" t="s">
        <v>35</v>
      </c>
      <c r="BS45" s="1162" t="s">
        <v>35</v>
      </c>
      <c r="BT45" s="1162" t="s">
        <v>35</v>
      </c>
      <c r="BU45" s="1162" t="s">
        <v>35</v>
      </c>
      <c r="BV45" s="1162" t="s">
        <v>35</v>
      </c>
      <c r="BW45" s="1162" t="s">
        <v>35</v>
      </c>
      <c r="BX45" s="1162" t="s">
        <v>35</v>
      </c>
      <c r="BY45" s="1221" t="s">
        <v>35</v>
      </c>
      <c r="BZ45" s="1221" t="s">
        <v>35</v>
      </c>
      <c r="CA45" s="1221" t="s">
        <v>35</v>
      </c>
      <c r="CB45" s="1221" t="s">
        <v>35</v>
      </c>
      <c r="CC45" s="1221" t="s">
        <v>35</v>
      </c>
      <c r="CD45" s="1221" t="s">
        <v>35</v>
      </c>
      <c r="CE45" s="2115"/>
      <c r="CF45" s="2115"/>
      <c r="CG45" s="2115"/>
      <c r="CH45" s="2115"/>
      <c r="CI45" s="2115"/>
      <c r="CJ45" s="2115"/>
      <c r="CK45" s="2115"/>
      <c r="CL45" s="2115"/>
      <c r="CM45" s="2115"/>
      <c r="CN45" s="2115"/>
      <c r="CO45" s="2115"/>
      <c r="CP45" s="2115"/>
      <c r="CQ45" s="2115"/>
      <c r="CR45" s="2115"/>
      <c r="CS45" s="2115"/>
      <c r="CT45" s="2115"/>
      <c r="CU45" s="2115"/>
      <c r="CV45" s="2115"/>
      <c r="CW45" s="2115"/>
      <c r="CX45" s="2115"/>
      <c r="CY45" s="2115"/>
      <c r="CZ45" s="2115"/>
    </row>
    <row r="46" s="135" customFormat="true" ht="15" customHeight="true" x14ac:dyDescent="0.2">
      <c r="A46" s="2563"/>
      <c r="B46" s="1444" t="s">
        <v>48</v>
      </c>
      <c r="C46" s="1471" t="s">
        <v>35</v>
      </c>
      <c r="D46" s="1475" t="s">
        <v>35</v>
      </c>
      <c r="E46" s="1475" t="s">
        <v>35</v>
      </c>
      <c r="F46" s="1475" t="s">
        <v>35</v>
      </c>
      <c r="G46" s="1479" t="s">
        <v>35</v>
      </c>
      <c r="H46" s="1483" t="s">
        <v>35</v>
      </c>
      <c r="I46" s="1475" t="s">
        <v>35</v>
      </c>
      <c r="J46" s="1475" t="s">
        <v>35</v>
      </c>
      <c r="K46" s="1475" t="s">
        <v>35</v>
      </c>
      <c r="L46" s="1487" t="s">
        <v>35</v>
      </c>
      <c r="M46" s="1491" t="s">
        <v>35</v>
      </c>
      <c r="N46" s="1475" t="s">
        <v>35</v>
      </c>
      <c r="O46" s="1475" t="s">
        <v>35</v>
      </c>
      <c r="P46" s="1475" t="s">
        <v>35</v>
      </c>
      <c r="Q46" s="1479" t="s">
        <v>35</v>
      </c>
      <c r="R46" s="1483" t="s">
        <v>35</v>
      </c>
      <c r="S46" s="1475" t="s">
        <v>35</v>
      </c>
      <c r="T46" s="1475" t="s">
        <v>35</v>
      </c>
      <c r="U46" s="1475" t="s">
        <v>35</v>
      </c>
      <c r="V46" s="1475" t="s">
        <v>35</v>
      </c>
      <c r="W46" s="1475" t="s">
        <v>35</v>
      </c>
      <c r="X46" s="1475" t="s">
        <v>35</v>
      </c>
      <c r="Y46" s="1475" t="s">
        <v>35</v>
      </c>
      <c r="Z46" s="1475" t="s">
        <v>35</v>
      </c>
      <c r="AA46" s="1475" t="s">
        <v>35</v>
      </c>
      <c r="AB46" s="1475" t="s">
        <v>35</v>
      </c>
      <c r="AC46" s="1475" t="s">
        <v>35</v>
      </c>
      <c r="AD46" s="2077" t="s">
        <v>35</v>
      </c>
      <c r="AE46" s="312"/>
      <c r="AF46" s="312"/>
      <c r="AG46" s="312"/>
      <c r="AH46" s="312"/>
      <c r="AI46" s="312"/>
      <c r="AJ46" s="312"/>
      <c r="AK46" s="312"/>
      <c r="AL46" s="312"/>
      <c r="AM46" s="312"/>
      <c r="AN46" s="312"/>
      <c r="AO46" s="312"/>
      <c r="AP46" s="312"/>
      <c r="AQ46" s="312"/>
      <c r="AR46" s="312"/>
      <c r="AS46" s="312"/>
      <c r="AT46" s="312"/>
      <c r="AU46" s="312"/>
      <c r="AV46" s="312"/>
      <c r="AW46" s="312"/>
      <c r="AX46" s="312"/>
      <c r="AY46" s="312"/>
      <c r="AZ46" s="707"/>
      <c r="BA46" s="2436"/>
      <c r="BB46" s="151" t="s">
        <v>48</v>
      </c>
      <c r="BC46" s="1143" t="s">
        <v>35</v>
      </c>
      <c r="BD46" s="1162" t="s">
        <v>35</v>
      </c>
      <c r="BE46" s="1162" t="s">
        <v>35</v>
      </c>
      <c r="BF46" s="1162" t="s">
        <v>35</v>
      </c>
      <c r="BG46" s="1182" t="s">
        <v>35</v>
      </c>
      <c r="BH46" s="1202" t="s">
        <v>35</v>
      </c>
      <c r="BI46" s="1162" t="s">
        <v>35</v>
      </c>
      <c r="BJ46" s="1162" t="s">
        <v>35</v>
      </c>
      <c r="BK46" s="1162" t="s">
        <v>35</v>
      </c>
      <c r="BL46" s="1182" t="s">
        <v>35</v>
      </c>
      <c r="BM46" s="1202" t="s">
        <v>35</v>
      </c>
      <c r="BN46" s="1162" t="s">
        <v>35</v>
      </c>
      <c r="BO46" s="1162" t="s">
        <v>35</v>
      </c>
      <c r="BP46" s="1162" t="s">
        <v>35</v>
      </c>
      <c r="BQ46" s="1182" t="s">
        <v>35</v>
      </c>
      <c r="BR46" s="1202" t="s">
        <v>35</v>
      </c>
      <c r="BS46" s="1162" t="s">
        <v>35</v>
      </c>
      <c r="BT46" s="1162" t="s">
        <v>35</v>
      </c>
      <c r="BU46" s="1162" t="s">
        <v>35</v>
      </c>
      <c r="BV46" s="1162" t="s">
        <v>35</v>
      </c>
      <c r="BW46" s="1162" t="s">
        <v>35</v>
      </c>
      <c r="BX46" s="1162" t="s">
        <v>35</v>
      </c>
      <c r="BY46" s="1221" t="s">
        <v>35</v>
      </c>
      <c r="BZ46" s="1221" t="s">
        <v>35</v>
      </c>
      <c r="CA46" s="1221" t="s">
        <v>35</v>
      </c>
      <c r="CB46" s="1221" t="s">
        <v>35</v>
      </c>
      <c r="CC46" s="1221" t="s">
        <v>35</v>
      </c>
      <c r="CD46" s="1221" t="s">
        <v>35</v>
      </c>
      <c r="CE46" s="2115"/>
      <c r="CF46" s="2115"/>
      <c r="CG46" s="2115"/>
      <c r="CH46" s="2115"/>
      <c r="CI46" s="2115"/>
      <c r="CJ46" s="2115"/>
      <c r="CK46" s="2115"/>
      <c r="CL46" s="2115"/>
      <c r="CM46" s="2115"/>
      <c r="CN46" s="2115"/>
      <c r="CO46" s="2115"/>
      <c r="CP46" s="2115"/>
      <c r="CQ46" s="2115"/>
      <c r="CR46" s="2115"/>
      <c r="CS46" s="2115"/>
      <c r="CT46" s="2115"/>
      <c r="CU46" s="2115"/>
      <c r="CV46" s="2115"/>
      <c r="CW46" s="2115"/>
      <c r="CX46" s="2115"/>
      <c r="CY46" s="2115"/>
      <c r="CZ46" s="2115"/>
    </row>
    <row r="47" s="130" customFormat="true" ht="15" customHeight="true" x14ac:dyDescent="0.2">
      <c r="A47" s="2435" t="s">
        <v>100</v>
      </c>
      <c r="B47" s="250" t="s">
        <v>99</v>
      </c>
      <c r="C47" s="1095" t="s">
        <v>35</v>
      </c>
      <c r="D47" s="1102" t="s">
        <v>35</v>
      </c>
      <c r="E47" s="1102" t="s">
        <v>35</v>
      </c>
      <c r="F47" s="1102" t="s">
        <v>35</v>
      </c>
      <c r="G47" s="1109" t="s">
        <v>35</v>
      </c>
      <c r="H47" s="1116" t="s">
        <v>35</v>
      </c>
      <c r="I47" s="1102" t="s">
        <v>35</v>
      </c>
      <c r="J47" s="1102" t="s">
        <v>35</v>
      </c>
      <c r="K47" s="1102" t="s">
        <v>35</v>
      </c>
      <c r="L47" s="1123" t="s">
        <v>35</v>
      </c>
      <c r="M47" s="1130" t="s">
        <v>35</v>
      </c>
      <c r="N47" s="1102" t="s">
        <v>35</v>
      </c>
      <c r="O47" s="1102" t="s">
        <v>35</v>
      </c>
      <c r="P47" s="1102" t="s">
        <v>35</v>
      </c>
      <c r="Q47" s="1109" t="s">
        <v>35</v>
      </c>
      <c r="R47" s="1116" t="s">
        <v>35</v>
      </c>
      <c r="S47" s="1102" t="s">
        <v>35</v>
      </c>
      <c r="T47" s="1102" t="s">
        <v>35</v>
      </c>
      <c r="U47" s="1102" t="s">
        <v>35</v>
      </c>
      <c r="V47" s="1102" t="s">
        <v>35</v>
      </c>
      <c r="W47" s="1102" t="s">
        <v>35</v>
      </c>
      <c r="X47" s="1102" t="s">
        <v>35</v>
      </c>
      <c r="Y47" s="1137" t="s">
        <v>35</v>
      </c>
      <c r="Z47" s="1137" t="s">
        <v>35</v>
      </c>
      <c r="AA47" s="1137" t="s">
        <v>35</v>
      </c>
      <c r="AB47" s="1137" t="s">
        <v>35</v>
      </c>
      <c r="AC47" s="1137" t="s">
        <v>35</v>
      </c>
      <c r="AD47" s="2076" t="s">
        <v>35</v>
      </c>
      <c r="AE47" s="2104"/>
      <c r="AF47" s="2104"/>
      <c r="AG47" s="2104"/>
      <c r="AH47" s="2104"/>
      <c r="AI47" s="2104"/>
      <c r="AJ47" s="2104"/>
      <c r="AK47" s="2104"/>
      <c r="AL47" s="2104"/>
      <c r="AM47" s="2104"/>
      <c r="AN47" s="2104"/>
      <c r="AO47" s="2104"/>
      <c r="AP47" s="2104"/>
      <c r="AQ47" s="2104"/>
      <c r="AR47" s="2104"/>
      <c r="AS47" s="2104"/>
      <c r="AT47" s="2104"/>
      <c r="AU47" s="2104"/>
      <c r="AV47" s="2104"/>
      <c r="AW47" s="2104"/>
      <c r="AX47" s="2104"/>
      <c r="AY47" s="2104"/>
      <c r="AZ47" s="215"/>
      <c r="BA47" s="2436" t="s">
        <v>100</v>
      </c>
      <c r="BB47" s="151" t="s">
        <v>99</v>
      </c>
      <c r="BC47" s="1143" t="s">
        <v>35</v>
      </c>
      <c r="BD47" s="1162" t="s">
        <v>35</v>
      </c>
      <c r="BE47" s="1162" t="s">
        <v>35</v>
      </c>
      <c r="BF47" s="1162" t="s">
        <v>35</v>
      </c>
      <c r="BG47" s="1182" t="s">
        <v>35</v>
      </c>
      <c r="BH47" s="1202" t="s">
        <v>35</v>
      </c>
      <c r="BI47" s="1162" t="s">
        <v>35</v>
      </c>
      <c r="BJ47" s="1162" t="s">
        <v>35</v>
      </c>
      <c r="BK47" s="1162" t="s">
        <v>35</v>
      </c>
      <c r="BL47" s="1182" t="s">
        <v>35</v>
      </c>
      <c r="BM47" s="1202" t="s">
        <v>35</v>
      </c>
      <c r="BN47" s="1162" t="s">
        <v>35</v>
      </c>
      <c r="BO47" s="1162" t="s">
        <v>35</v>
      </c>
      <c r="BP47" s="1162" t="s">
        <v>35</v>
      </c>
      <c r="BQ47" s="1182" t="s">
        <v>35</v>
      </c>
      <c r="BR47" s="1202" t="s">
        <v>35</v>
      </c>
      <c r="BS47" s="1162" t="s">
        <v>35</v>
      </c>
      <c r="BT47" s="1162" t="s">
        <v>35</v>
      </c>
      <c r="BU47" s="1162" t="s">
        <v>35</v>
      </c>
      <c r="BV47" s="1162" t="s">
        <v>35</v>
      </c>
      <c r="BW47" s="1162" t="s">
        <v>35</v>
      </c>
      <c r="BX47" s="1162" t="s">
        <v>35</v>
      </c>
      <c r="BY47" s="1221" t="s">
        <v>35</v>
      </c>
      <c r="BZ47" s="1221" t="s">
        <v>35</v>
      </c>
      <c r="CA47" s="1221" t="s">
        <v>35</v>
      </c>
      <c r="CB47" s="1221" t="s">
        <v>35</v>
      </c>
      <c r="CC47" s="1221" t="s">
        <v>35</v>
      </c>
      <c r="CD47" s="1221" t="s">
        <v>35</v>
      </c>
      <c r="CE47" s="2115"/>
      <c r="CF47" s="2115"/>
      <c r="CG47" s="2115"/>
      <c r="CH47" s="2115"/>
      <c r="CI47" s="2115"/>
      <c r="CJ47" s="2115"/>
      <c r="CK47" s="2115"/>
      <c r="CL47" s="2115"/>
      <c r="CM47" s="2115"/>
      <c r="CN47" s="2115"/>
      <c r="CO47" s="2115"/>
      <c r="CP47" s="2115"/>
      <c r="CQ47" s="2115"/>
      <c r="CR47" s="2115"/>
      <c r="CS47" s="2115"/>
      <c r="CT47" s="2115"/>
      <c r="CU47" s="2115"/>
      <c r="CV47" s="2115"/>
      <c r="CW47" s="2115"/>
      <c r="CX47" s="2115"/>
      <c r="CY47" s="2115"/>
      <c r="CZ47" s="2115"/>
    </row>
    <row r="48" s="130" customFormat="true" ht="15" customHeight="true" x14ac:dyDescent="0.2">
      <c r="A48" s="2435"/>
      <c r="B48" s="250" t="s">
        <v>98</v>
      </c>
      <c r="C48" s="1095" t="s">
        <v>35</v>
      </c>
      <c r="D48" s="1102" t="s">
        <v>35</v>
      </c>
      <c r="E48" s="1102" t="s">
        <v>35</v>
      </c>
      <c r="F48" s="1102" t="s">
        <v>35</v>
      </c>
      <c r="G48" s="1109" t="s">
        <v>35</v>
      </c>
      <c r="H48" s="1116" t="s">
        <v>35</v>
      </c>
      <c r="I48" s="1102" t="s">
        <v>35</v>
      </c>
      <c r="J48" s="1102" t="s">
        <v>35</v>
      </c>
      <c r="K48" s="1102" t="s">
        <v>35</v>
      </c>
      <c r="L48" s="1123" t="s">
        <v>35</v>
      </c>
      <c r="M48" s="1130" t="s">
        <v>35</v>
      </c>
      <c r="N48" s="1102" t="s">
        <v>35</v>
      </c>
      <c r="O48" s="1102" t="s">
        <v>35</v>
      </c>
      <c r="P48" s="1102" t="s">
        <v>35</v>
      </c>
      <c r="Q48" s="1109" t="s">
        <v>35</v>
      </c>
      <c r="R48" s="1116" t="s">
        <v>35</v>
      </c>
      <c r="S48" s="1102" t="s">
        <v>35</v>
      </c>
      <c r="T48" s="1102" t="s">
        <v>35</v>
      </c>
      <c r="U48" s="1102" t="s">
        <v>35</v>
      </c>
      <c r="V48" s="1102" t="s">
        <v>35</v>
      </c>
      <c r="W48" s="1102" t="s">
        <v>35</v>
      </c>
      <c r="X48" s="1102" t="s">
        <v>35</v>
      </c>
      <c r="Y48" s="1137" t="s">
        <v>35</v>
      </c>
      <c r="Z48" s="1137" t="s">
        <v>35</v>
      </c>
      <c r="AA48" s="1137" t="s">
        <v>35</v>
      </c>
      <c r="AB48" s="1137" t="s">
        <v>35</v>
      </c>
      <c r="AC48" s="1137" t="s">
        <v>35</v>
      </c>
      <c r="AD48" s="2076" t="s">
        <v>35</v>
      </c>
      <c r="AE48" s="2104"/>
      <c r="AF48" s="2104"/>
      <c r="AG48" s="2104"/>
      <c r="AH48" s="2104"/>
      <c r="AI48" s="2104"/>
      <c r="AJ48" s="2104"/>
      <c r="AK48" s="2104"/>
      <c r="AL48" s="2104"/>
      <c r="AM48" s="2104"/>
      <c r="AN48" s="2104"/>
      <c r="AO48" s="2104"/>
      <c r="AP48" s="2104"/>
      <c r="AQ48" s="2104"/>
      <c r="AR48" s="2104"/>
      <c r="AS48" s="2104"/>
      <c r="AT48" s="2104"/>
      <c r="AU48" s="2104"/>
      <c r="AV48" s="2104"/>
      <c r="AW48" s="2104"/>
      <c r="AX48" s="2104"/>
      <c r="AY48" s="2104"/>
      <c r="AZ48" s="215"/>
      <c r="BA48" s="2436"/>
      <c r="BB48" s="151" t="s">
        <v>98</v>
      </c>
      <c r="BC48" s="1143" t="s">
        <v>35</v>
      </c>
      <c r="BD48" s="1162" t="s">
        <v>35</v>
      </c>
      <c r="BE48" s="1162" t="s">
        <v>35</v>
      </c>
      <c r="BF48" s="1162" t="s">
        <v>35</v>
      </c>
      <c r="BG48" s="1182" t="s">
        <v>35</v>
      </c>
      <c r="BH48" s="1202" t="s">
        <v>35</v>
      </c>
      <c r="BI48" s="1162" t="s">
        <v>35</v>
      </c>
      <c r="BJ48" s="1162" t="s">
        <v>35</v>
      </c>
      <c r="BK48" s="1162" t="s">
        <v>35</v>
      </c>
      <c r="BL48" s="1182" t="s">
        <v>35</v>
      </c>
      <c r="BM48" s="1202" t="s">
        <v>35</v>
      </c>
      <c r="BN48" s="1162" t="s">
        <v>35</v>
      </c>
      <c r="BO48" s="1162" t="s">
        <v>35</v>
      </c>
      <c r="BP48" s="1162" t="s">
        <v>35</v>
      </c>
      <c r="BQ48" s="1182" t="s">
        <v>35</v>
      </c>
      <c r="BR48" s="1202" t="s">
        <v>35</v>
      </c>
      <c r="BS48" s="1162" t="s">
        <v>35</v>
      </c>
      <c r="BT48" s="1162" t="s">
        <v>35</v>
      </c>
      <c r="BU48" s="1162" t="s">
        <v>35</v>
      </c>
      <c r="BV48" s="1162" t="s">
        <v>35</v>
      </c>
      <c r="BW48" s="1162" t="s">
        <v>35</v>
      </c>
      <c r="BX48" s="1162" t="s">
        <v>35</v>
      </c>
      <c r="BY48" s="1221" t="s">
        <v>35</v>
      </c>
      <c r="BZ48" s="1221" t="s">
        <v>35</v>
      </c>
      <c r="CA48" s="1221" t="s">
        <v>35</v>
      </c>
      <c r="CB48" s="1221" t="s">
        <v>35</v>
      </c>
      <c r="CC48" s="1221" t="s">
        <v>35</v>
      </c>
      <c r="CD48" s="1221" t="s">
        <v>35</v>
      </c>
      <c r="CE48" s="2115"/>
      <c r="CF48" s="2115"/>
      <c r="CG48" s="2115"/>
      <c r="CH48" s="2115"/>
      <c r="CI48" s="2115"/>
      <c r="CJ48" s="2115"/>
      <c r="CK48" s="2115"/>
      <c r="CL48" s="2115"/>
      <c r="CM48" s="2115"/>
      <c r="CN48" s="2115"/>
      <c r="CO48" s="2115"/>
      <c r="CP48" s="2115"/>
      <c r="CQ48" s="2115"/>
      <c r="CR48" s="2115"/>
      <c r="CS48" s="2115"/>
      <c r="CT48" s="2115"/>
      <c r="CU48" s="2115"/>
      <c r="CV48" s="2115"/>
      <c r="CW48" s="2115"/>
      <c r="CX48" s="2115"/>
      <c r="CY48" s="2115"/>
      <c r="CZ48" s="2115"/>
    </row>
    <row r="49" s="130" customFormat="true" ht="15" customHeight="true" x14ac:dyDescent="0.2">
      <c r="A49" s="2435"/>
      <c r="B49" s="250" t="s">
        <v>67</v>
      </c>
      <c r="C49" s="1095" t="s">
        <v>35</v>
      </c>
      <c r="D49" s="1102" t="s">
        <v>35</v>
      </c>
      <c r="E49" s="1102" t="s">
        <v>35</v>
      </c>
      <c r="F49" s="1102" t="s">
        <v>35</v>
      </c>
      <c r="G49" s="1109" t="s">
        <v>35</v>
      </c>
      <c r="H49" s="1116" t="s">
        <v>35</v>
      </c>
      <c r="I49" s="1102" t="s">
        <v>35</v>
      </c>
      <c r="J49" s="1102" t="s">
        <v>35</v>
      </c>
      <c r="K49" s="1102" t="s">
        <v>35</v>
      </c>
      <c r="L49" s="1123" t="s">
        <v>35</v>
      </c>
      <c r="M49" s="1130" t="s">
        <v>35</v>
      </c>
      <c r="N49" s="1102" t="s">
        <v>35</v>
      </c>
      <c r="O49" s="1102" t="s">
        <v>35</v>
      </c>
      <c r="P49" s="1102" t="s">
        <v>35</v>
      </c>
      <c r="Q49" s="1109" t="s">
        <v>35</v>
      </c>
      <c r="R49" s="1116" t="s">
        <v>35</v>
      </c>
      <c r="S49" s="1102" t="s">
        <v>35</v>
      </c>
      <c r="T49" s="1102" t="s">
        <v>35</v>
      </c>
      <c r="U49" s="1102" t="s">
        <v>35</v>
      </c>
      <c r="V49" s="1102" t="s">
        <v>35</v>
      </c>
      <c r="W49" s="1102" t="s">
        <v>35</v>
      </c>
      <c r="X49" s="1102" t="s">
        <v>35</v>
      </c>
      <c r="Y49" s="1137" t="s">
        <v>35</v>
      </c>
      <c r="Z49" s="1137" t="s">
        <v>35</v>
      </c>
      <c r="AA49" s="1137" t="s">
        <v>35</v>
      </c>
      <c r="AB49" s="1137" t="s">
        <v>35</v>
      </c>
      <c r="AC49" s="1137" t="s">
        <v>35</v>
      </c>
      <c r="AD49" s="2076" t="s">
        <v>35</v>
      </c>
      <c r="AE49" s="2104"/>
      <c r="AF49" s="2104"/>
      <c r="AG49" s="2104"/>
      <c r="AH49" s="2104"/>
      <c r="AI49" s="2104"/>
      <c r="AJ49" s="2104"/>
      <c r="AK49" s="2104"/>
      <c r="AL49" s="2104"/>
      <c r="AM49" s="2104"/>
      <c r="AN49" s="2104"/>
      <c r="AO49" s="2104"/>
      <c r="AP49" s="2104"/>
      <c r="AQ49" s="2104"/>
      <c r="AR49" s="2104"/>
      <c r="AS49" s="2104"/>
      <c r="AT49" s="2104"/>
      <c r="AU49" s="2104"/>
      <c r="AV49" s="2104"/>
      <c r="AW49" s="2104"/>
      <c r="AX49" s="2104"/>
      <c r="AY49" s="2104"/>
      <c r="AZ49" s="215"/>
      <c r="BA49" s="2436"/>
      <c r="BB49" s="151" t="s">
        <v>67</v>
      </c>
      <c r="BC49" s="1143" t="s">
        <v>35</v>
      </c>
      <c r="BD49" s="1162" t="s">
        <v>35</v>
      </c>
      <c r="BE49" s="1162" t="s">
        <v>35</v>
      </c>
      <c r="BF49" s="1162" t="s">
        <v>35</v>
      </c>
      <c r="BG49" s="1182" t="s">
        <v>35</v>
      </c>
      <c r="BH49" s="1202" t="s">
        <v>35</v>
      </c>
      <c r="BI49" s="1162" t="s">
        <v>35</v>
      </c>
      <c r="BJ49" s="1162" t="s">
        <v>35</v>
      </c>
      <c r="BK49" s="1162" t="s">
        <v>35</v>
      </c>
      <c r="BL49" s="1182" t="s">
        <v>35</v>
      </c>
      <c r="BM49" s="1202" t="s">
        <v>35</v>
      </c>
      <c r="BN49" s="1162" t="s">
        <v>35</v>
      </c>
      <c r="BO49" s="1162" t="s">
        <v>35</v>
      </c>
      <c r="BP49" s="1162" t="s">
        <v>35</v>
      </c>
      <c r="BQ49" s="1182" t="s">
        <v>35</v>
      </c>
      <c r="BR49" s="1202" t="s">
        <v>35</v>
      </c>
      <c r="BS49" s="1162" t="s">
        <v>35</v>
      </c>
      <c r="BT49" s="1162" t="s">
        <v>35</v>
      </c>
      <c r="BU49" s="1162" t="s">
        <v>35</v>
      </c>
      <c r="BV49" s="1162" t="s">
        <v>35</v>
      </c>
      <c r="BW49" s="1162" t="s">
        <v>35</v>
      </c>
      <c r="BX49" s="1162" t="s">
        <v>35</v>
      </c>
      <c r="BY49" s="1221" t="s">
        <v>35</v>
      </c>
      <c r="BZ49" s="1221" t="s">
        <v>35</v>
      </c>
      <c r="CA49" s="1221" t="s">
        <v>35</v>
      </c>
      <c r="CB49" s="1221" t="s">
        <v>35</v>
      </c>
      <c r="CC49" s="1221" t="s">
        <v>35</v>
      </c>
      <c r="CD49" s="1221" t="s">
        <v>35</v>
      </c>
      <c r="CE49" s="2115"/>
      <c r="CF49" s="2115"/>
      <c r="CG49" s="2115"/>
      <c r="CH49" s="2115"/>
      <c r="CI49" s="2115"/>
      <c r="CJ49" s="2115"/>
      <c r="CK49" s="2115"/>
      <c r="CL49" s="2115"/>
      <c r="CM49" s="2115"/>
      <c r="CN49" s="2115"/>
      <c r="CO49" s="2115"/>
      <c r="CP49" s="2115"/>
      <c r="CQ49" s="2115"/>
      <c r="CR49" s="2115"/>
      <c r="CS49" s="2115"/>
      <c r="CT49" s="2115"/>
      <c r="CU49" s="2115"/>
      <c r="CV49" s="2115"/>
      <c r="CW49" s="2115"/>
      <c r="CX49" s="2115"/>
      <c r="CY49" s="2115"/>
      <c r="CZ49" s="2115"/>
    </row>
    <row r="50" s="130" customFormat="true" ht="15" customHeight="true" x14ac:dyDescent="0.2">
      <c r="A50" s="2435" t="s">
        <v>101</v>
      </c>
      <c r="B50" s="250" t="s">
        <v>99</v>
      </c>
      <c r="C50" s="1095" t="s">
        <v>35</v>
      </c>
      <c r="D50" s="1102" t="s">
        <v>35</v>
      </c>
      <c r="E50" s="1102" t="s">
        <v>35</v>
      </c>
      <c r="F50" s="1102" t="s">
        <v>35</v>
      </c>
      <c r="G50" s="1109" t="s">
        <v>35</v>
      </c>
      <c r="H50" s="1116" t="s">
        <v>35</v>
      </c>
      <c r="I50" s="1102" t="s">
        <v>35</v>
      </c>
      <c r="J50" s="1102" t="s">
        <v>35</v>
      </c>
      <c r="K50" s="1102" t="s">
        <v>35</v>
      </c>
      <c r="L50" s="1123" t="s">
        <v>35</v>
      </c>
      <c r="M50" s="1130" t="s">
        <v>35</v>
      </c>
      <c r="N50" s="1102" t="s">
        <v>35</v>
      </c>
      <c r="O50" s="1102" t="s">
        <v>35</v>
      </c>
      <c r="P50" s="1102" t="s">
        <v>35</v>
      </c>
      <c r="Q50" s="1109" t="s">
        <v>35</v>
      </c>
      <c r="R50" s="1116" t="s">
        <v>35</v>
      </c>
      <c r="S50" s="1102" t="s">
        <v>35</v>
      </c>
      <c r="T50" s="1102" t="s">
        <v>35</v>
      </c>
      <c r="U50" s="1102" t="s">
        <v>35</v>
      </c>
      <c r="V50" s="1102" t="s">
        <v>35</v>
      </c>
      <c r="W50" s="1102" t="s">
        <v>35</v>
      </c>
      <c r="X50" s="1102" t="s">
        <v>35</v>
      </c>
      <c r="Y50" s="1137" t="s">
        <v>35</v>
      </c>
      <c r="Z50" s="1137" t="s">
        <v>35</v>
      </c>
      <c r="AA50" s="1137" t="s">
        <v>35</v>
      </c>
      <c r="AB50" s="1137" t="s">
        <v>35</v>
      </c>
      <c r="AC50" s="1137" t="s">
        <v>35</v>
      </c>
      <c r="AD50" s="2076" t="s">
        <v>35</v>
      </c>
      <c r="AE50" s="2104"/>
      <c r="AF50" s="2104"/>
      <c r="AG50" s="2104"/>
      <c r="AH50" s="2104"/>
      <c r="AI50" s="2104"/>
      <c r="AJ50" s="2104"/>
      <c r="AK50" s="2104"/>
      <c r="AL50" s="2104"/>
      <c r="AM50" s="2104"/>
      <c r="AN50" s="2104"/>
      <c r="AO50" s="2104"/>
      <c r="AP50" s="2104"/>
      <c r="AQ50" s="2104"/>
      <c r="AR50" s="2104"/>
      <c r="AS50" s="2104"/>
      <c r="AT50" s="2104"/>
      <c r="AU50" s="2104"/>
      <c r="AV50" s="2104"/>
      <c r="AW50" s="2104"/>
      <c r="AX50" s="2104"/>
      <c r="AY50" s="2104"/>
      <c r="AZ50" s="215"/>
      <c r="BA50" s="2436" t="s">
        <v>101</v>
      </c>
      <c r="BB50" s="151" t="s">
        <v>99</v>
      </c>
      <c r="BC50" s="1143" t="s">
        <v>35</v>
      </c>
      <c r="BD50" s="1162" t="s">
        <v>35</v>
      </c>
      <c r="BE50" s="1162" t="s">
        <v>35</v>
      </c>
      <c r="BF50" s="1162" t="s">
        <v>35</v>
      </c>
      <c r="BG50" s="1182" t="s">
        <v>35</v>
      </c>
      <c r="BH50" s="1202" t="s">
        <v>35</v>
      </c>
      <c r="BI50" s="1162" t="s">
        <v>35</v>
      </c>
      <c r="BJ50" s="1162" t="s">
        <v>35</v>
      </c>
      <c r="BK50" s="1162" t="s">
        <v>35</v>
      </c>
      <c r="BL50" s="1182" t="s">
        <v>35</v>
      </c>
      <c r="BM50" s="1202" t="s">
        <v>35</v>
      </c>
      <c r="BN50" s="1162" t="s">
        <v>35</v>
      </c>
      <c r="BO50" s="1162" t="s">
        <v>35</v>
      </c>
      <c r="BP50" s="1162" t="s">
        <v>35</v>
      </c>
      <c r="BQ50" s="1182" t="s">
        <v>35</v>
      </c>
      <c r="BR50" s="1202" t="s">
        <v>35</v>
      </c>
      <c r="BS50" s="1162" t="s">
        <v>35</v>
      </c>
      <c r="BT50" s="1162" t="s">
        <v>35</v>
      </c>
      <c r="BU50" s="1162" t="s">
        <v>35</v>
      </c>
      <c r="BV50" s="1162" t="s">
        <v>35</v>
      </c>
      <c r="BW50" s="1162" t="s">
        <v>35</v>
      </c>
      <c r="BX50" s="1162" t="s">
        <v>35</v>
      </c>
      <c r="BY50" s="1221" t="s">
        <v>35</v>
      </c>
      <c r="BZ50" s="1221" t="s">
        <v>35</v>
      </c>
      <c r="CA50" s="1221" t="s">
        <v>35</v>
      </c>
      <c r="CB50" s="1221" t="s">
        <v>35</v>
      </c>
      <c r="CC50" s="1221" t="s">
        <v>35</v>
      </c>
      <c r="CD50" s="1221" t="s">
        <v>35</v>
      </c>
      <c r="CE50" s="2115"/>
      <c r="CF50" s="2115"/>
      <c r="CG50" s="2115"/>
      <c r="CH50" s="2115"/>
      <c r="CI50" s="2115"/>
      <c r="CJ50" s="2115"/>
      <c r="CK50" s="2115"/>
      <c r="CL50" s="2115"/>
      <c r="CM50" s="2115"/>
      <c r="CN50" s="2115"/>
      <c r="CO50" s="2115"/>
      <c r="CP50" s="2115"/>
      <c r="CQ50" s="2115"/>
      <c r="CR50" s="2115"/>
      <c r="CS50" s="2115"/>
      <c r="CT50" s="2115"/>
      <c r="CU50" s="2115"/>
      <c r="CV50" s="2115"/>
      <c r="CW50" s="2115"/>
      <c r="CX50" s="2115"/>
      <c r="CY50" s="2115"/>
      <c r="CZ50" s="2115"/>
    </row>
    <row r="51" s="130" customFormat="true" ht="15" customHeight="true" x14ac:dyDescent="0.2">
      <c r="A51" s="2435"/>
      <c r="B51" s="250" t="s">
        <v>98</v>
      </c>
      <c r="C51" s="1095" t="s">
        <v>35</v>
      </c>
      <c r="D51" s="1102" t="s">
        <v>35</v>
      </c>
      <c r="E51" s="1102" t="s">
        <v>35</v>
      </c>
      <c r="F51" s="1102" t="s">
        <v>35</v>
      </c>
      <c r="G51" s="1109" t="s">
        <v>35</v>
      </c>
      <c r="H51" s="1116" t="s">
        <v>35</v>
      </c>
      <c r="I51" s="1102" t="s">
        <v>35</v>
      </c>
      <c r="J51" s="1102" t="s">
        <v>35</v>
      </c>
      <c r="K51" s="1102" t="s">
        <v>35</v>
      </c>
      <c r="L51" s="1123" t="s">
        <v>35</v>
      </c>
      <c r="M51" s="1130" t="s">
        <v>35</v>
      </c>
      <c r="N51" s="1102" t="s">
        <v>35</v>
      </c>
      <c r="O51" s="1102" t="s">
        <v>35</v>
      </c>
      <c r="P51" s="1102" t="s">
        <v>35</v>
      </c>
      <c r="Q51" s="1109" t="s">
        <v>35</v>
      </c>
      <c r="R51" s="1116" t="s">
        <v>35</v>
      </c>
      <c r="S51" s="1102" t="s">
        <v>35</v>
      </c>
      <c r="T51" s="1102" t="s">
        <v>35</v>
      </c>
      <c r="U51" s="1102" t="s">
        <v>35</v>
      </c>
      <c r="V51" s="1102" t="s">
        <v>35</v>
      </c>
      <c r="W51" s="1102" t="s">
        <v>35</v>
      </c>
      <c r="X51" s="1102" t="s">
        <v>35</v>
      </c>
      <c r="Y51" s="1137" t="s">
        <v>35</v>
      </c>
      <c r="Z51" s="1137" t="s">
        <v>35</v>
      </c>
      <c r="AA51" s="1137" t="s">
        <v>35</v>
      </c>
      <c r="AB51" s="1137" t="s">
        <v>35</v>
      </c>
      <c r="AC51" s="1137" t="s">
        <v>35</v>
      </c>
      <c r="AD51" s="2076" t="s">
        <v>35</v>
      </c>
      <c r="AE51" s="2104"/>
      <c r="AF51" s="2104"/>
      <c r="AG51" s="2104"/>
      <c r="AH51" s="2104"/>
      <c r="AI51" s="2104"/>
      <c r="AJ51" s="2104"/>
      <c r="AK51" s="2104"/>
      <c r="AL51" s="2104"/>
      <c r="AM51" s="2104"/>
      <c r="AN51" s="2104"/>
      <c r="AO51" s="2104"/>
      <c r="AP51" s="2104"/>
      <c r="AQ51" s="2104"/>
      <c r="AR51" s="2104"/>
      <c r="AS51" s="2104"/>
      <c r="AT51" s="2104"/>
      <c r="AU51" s="2104"/>
      <c r="AV51" s="2104"/>
      <c r="AW51" s="2104"/>
      <c r="AX51" s="2104"/>
      <c r="AY51" s="2104"/>
      <c r="AZ51" s="215"/>
      <c r="BA51" s="2436"/>
      <c r="BB51" s="151" t="s">
        <v>98</v>
      </c>
      <c r="BC51" s="1143" t="s">
        <v>35</v>
      </c>
      <c r="BD51" s="1162" t="s">
        <v>35</v>
      </c>
      <c r="BE51" s="1162" t="s">
        <v>35</v>
      </c>
      <c r="BF51" s="1162" t="s">
        <v>35</v>
      </c>
      <c r="BG51" s="1182" t="s">
        <v>35</v>
      </c>
      <c r="BH51" s="1202" t="s">
        <v>35</v>
      </c>
      <c r="BI51" s="1162" t="s">
        <v>35</v>
      </c>
      <c r="BJ51" s="1162" t="s">
        <v>35</v>
      </c>
      <c r="BK51" s="1162" t="s">
        <v>35</v>
      </c>
      <c r="BL51" s="1182" t="s">
        <v>35</v>
      </c>
      <c r="BM51" s="1202" t="s">
        <v>35</v>
      </c>
      <c r="BN51" s="1162" t="s">
        <v>35</v>
      </c>
      <c r="BO51" s="1162" t="s">
        <v>35</v>
      </c>
      <c r="BP51" s="1162" t="s">
        <v>35</v>
      </c>
      <c r="BQ51" s="1182" t="s">
        <v>35</v>
      </c>
      <c r="BR51" s="1202" t="s">
        <v>35</v>
      </c>
      <c r="BS51" s="1162" t="s">
        <v>35</v>
      </c>
      <c r="BT51" s="1162" t="s">
        <v>35</v>
      </c>
      <c r="BU51" s="1162" t="s">
        <v>35</v>
      </c>
      <c r="BV51" s="1162" t="s">
        <v>35</v>
      </c>
      <c r="BW51" s="1162" t="s">
        <v>35</v>
      </c>
      <c r="BX51" s="1162" t="s">
        <v>35</v>
      </c>
      <c r="BY51" s="1221" t="s">
        <v>35</v>
      </c>
      <c r="BZ51" s="1221" t="s">
        <v>35</v>
      </c>
      <c r="CA51" s="1221" t="s">
        <v>35</v>
      </c>
      <c r="CB51" s="1221" t="s">
        <v>35</v>
      </c>
      <c r="CC51" s="1221" t="s">
        <v>35</v>
      </c>
      <c r="CD51" s="1221" t="s">
        <v>35</v>
      </c>
      <c r="CE51" s="2115"/>
      <c r="CF51" s="2115"/>
      <c r="CG51" s="2115"/>
      <c r="CH51" s="2115"/>
      <c r="CI51" s="2115"/>
      <c r="CJ51" s="2115"/>
      <c r="CK51" s="2115"/>
      <c r="CL51" s="2115"/>
      <c r="CM51" s="2115"/>
      <c r="CN51" s="2115"/>
      <c r="CO51" s="2115"/>
      <c r="CP51" s="2115"/>
      <c r="CQ51" s="2115"/>
      <c r="CR51" s="2115"/>
      <c r="CS51" s="2115"/>
      <c r="CT51" s="2115"/>
      <c r="CU51" s="2115"/>
      <c r="CV51" s="2115"/>
      <c r="CW51" s="2115"/>
      <c r="CX51" s="2115"/>
      <c r="CY51" s="2115"/>
      <c r="CZ51" s="2115"/>
    </row>
    <row r="52" s="130" customFormat="true" ht="15" customHeight="true" x14ac:dyDescent="0.2">
      <c r="A52" s="2435"/>
      <c r="B52" s="250" t="s">
        <v>67</v>
      </c>
      <c r="C52" s="1095" t="s">
        <v>35</v>
      </c>
      <c r="D52" s="1102" t="s">
        <v>35</v>
      </c>
      <c r="E52" s="1102" t="s">
        <v>35</v>
      </c>
      <c r="F52" s="1102" t="s">
        <v>35</v>
      </c>
      <c r="G52" s="1109" t="s">
        <v>35</v>
      </c>
      <c r="H52" s="1116" t="s">
        <v>35</v>
      </c>
      <c r="I52" s="1102" t="s">
        <v>35</v>
      </c>
      <c r="J52" s="1102" t="s">
        <v>35</v>
      </c>
      <c r="K52" s="1102" t="s">
        <v>35</v>
      </c>
      <c r="L52" s="1123" t="s">
        <v>35</v>
      </c>
      <c r="M52" s="1130" t="s">
        <v>35</v>
      </c>
      <c r="N52" s="1102" t="s">
        <v>35</v>
      </c>
      <c r="O52" s="1102" t="s">
        <v>35</v>
      </c>
      <c r="P52" s="1102" t="s">
        <v>35</v>
      </c>
      <c r="Q52" s="1109" t="s">
        <v>35</v>
      </c>
      <c r="R52" s="1116" t="s">
        <v>35</v>
      </c>
      <c r="S52" s="1102" t="s">
        <v>35</v>
      </c>
      <c r="T52" s="1102" t="s">
        <v>35</v>
      </c>
      <c r="U52" s="1102" t="s">
        <v>35</v>
      </c>
      <c r="V52" s="1102" t="s">
        <v>35</v>
      </c>
      <c r="W52" s="1102" t="s">
        <v>35</v>
      </c>
      <c r="X52" s="1102" t="s">
        <v>35</v>
      </c>
      <c r="Y52" s="1137" t="s">
        <v>35</v>
      </c>
      <c r="Z52" s="1137" t="s">
        <v>35</v>
      </c>
      <c r="AA52" s="1137" t="s">
        <v>35</v>
      </c>
      <c r="AB52" s="1137" t="s">
        <v>35</v>
      </c>
      <c r="AC52" s="1137" t="s">
        <v>35</v>
      </c>
      <c r="AD52" s="2076" t="s">
        <v>35</v>
      </c>
      <c r="AE52" s="2104"/>
      <c r="AF52" s="2104"/>
      <c r="AG52" s="2104"/>
      <c r="AH52" s="2104"/>
      <c r="AI52" s="2104"/>
      <c r="AJ52" s="2104"/>
      <c r="AK52" s="2104"/>
      <c r="AL52" s="2104"/>
      <c r="AM52" s="2104"/>
      <c r="AN52" s="2104"/>
      <c r="AO52" s="2104"/>
      <c r="AP52" s="2104"/>
      <c r="AQ52" s="2104"/>
      <c r="AR52" s="2104"/>
      <c r="AS52" s="2104"/>
      <c r="AT52" s="2104"/>
      <c r="AU52" s="2104"/>
      <c r="AV52" s="2104"/>
      <c r="AW52" s="2104"/>
      <c r="AX52" s="2104"/>
      <c r="AY52" s="2104"/>
      <c r="AZ52" s="215"/>
      <c r="BA52" s="2436"/>
      <c r="BB52" s="151" t="s">
        <v>67</v>
      </c>
      <c r="BC52" s="1143" t="s">
        <v>35</v>
      </c>
      <c r="BD52" s="1162" t="s">
        <v>35</v>
      </c>
      <c r="BE52" s="1162" t="s">
        <v>35</v>
      </c>
      <c r="BF52" s="1162" t="s">
        <v>35</v>
      </c>
      <c r="BG52" s="1182" t="s">
        <v>35</v>
      </c>
      <c r="BH52" s="1202" t="s">
        <v>35</v>
      </c>
      <c r="BI52" s="1162" t="s">
        <v>35</v>
      </c>
      <c r="BJ52" s="1162" t="s">
        <v>35</v>
      </c>
      <c r="BK52" s="1162" t="s">
        <v>35</v>
      </c>
      <c r="BL52" s="1182" t="s">
        <v>35</v>
      </c>
      <c r="BM52" s="1202" t="s">
        <v>35</v>
      </c>
      <c r="BN52" s="1162" t="s">
        <v>35</v>
      </c>
      <c r="BO52" s="1162" t="s">
        <v>35</v>
      </c>
      <c r="BP52" s="1162" t="s">
        <v>35</v>
      </c>
      <c r="BQ52" s="1182" t="s">
        <v>35</v>
      </c>
      <c r="BR52" s="1202" t="s">
        <v>35</v>
      </c>
      <c r="BS52" s="1162" t="s">
        <v>35</v>
      </c>
      <c r="BT52" s="1162" t="s">
        <v>35</v>
      </c>
      <c r="BU52" s="1162" t="s">
        <v>35</v>
      </c>
      <c r="BV52" s="1162" t="s">
        <v>35</v>
      </c>
      <c r="BW52" s="1162" t="s">
        <v>35</v>
      </c>
      <c r="BX52" s="1162" t="s">
        <v>35</v>
      </c>
      <c r="BY52" s="1221" t="s">
        <v>35</v>
      </c>
      <c r="BZ52" s="1221" t="s">
        <v>35</v>
      </c>
      <c r="CA52" s="1221" t="s">
        <v>35</v>
      </c>
      <c r="CB52" s="1221" t="s">
        <v>35</v>
      </c>
      <c r="CC52" s="1221" t="s">
        <v>35</v>
      </c>
      <c r="CD52" s="1221" t="s">
        <v>35</v>
      </c>
      <c r="CE52" s="2115"/>
      <c r="CF52" s="2115"/>
      <c r="CG52" s="2115"/>
      <c r="CH52" s="2115"/>
      <c r="CI52" s="2115"/>
      <c r="CJ52" s="2115"/>
      <c r="CK52" s="2115"/>
      <c r="CL52" s="2115"/>
      <c r="CM52" s="2115"/>
      <c r="CN52" s="2115"/>
      <c r="CO52" s="2115"/>
      <c r="CP52" s="2115"/>
      <c r="CQ52" s="2115"/>
      <c r="CR52" s="2115"/>
      <c r="CS52" s="2115"/>
      <c r="CT52" s="2115"/>
      <c r="CU52" s="2115"/>
      <c r="CV52" s="2115"/>
      <c r="CW52" s="2115"/>
      <c r="CX52" s="2115"/>
      <c r="CY52" s="2115"/>
      <c r="CZ52" s="2115"/>
    </row>
    <row r="53" s="130" customFormat="true" ht="15" customHeight="true" x14ac:dyDescent="0.2">
      <c r="A53" s="2435" t="s">
        <v>104</v>
      </c>
      <c r="B53" s="250" t="s">
        <v>99</v>
      </c>
      <c r="C53" s="1095" t="s">
        <v>35</v>
      </c>
      <c r="D53" s="1102" t="s">
        <v>35</v>
      </c>
      <c r="E53" s="1102" t="s">
        <v>35</v>
      </c>
      <c r="F53" s="1102" t="s">
        <v>35</v>
      </c>
      <c r="G53" s="1109" t="s">
        <v>35</v>
      </c>
      <c r="H53" s="1116" t="s">
        <v>35</v>
      </c>
      <c r="I53" s="1102" t="s">
        <v>35</v>
      </c>
      <c r="J53" s="1102" t="s">
        <v>35</v>
      </c>
      <c r="K53" s="1102" t="s">
        <v>35</v>
      </c>
      <c r="L53" s="1123" t="s">
        <v>35</v>
      </c>
      <c r="M53" s="1130" t="s">
        <v>35</v>
      </c>
      <c r="N53" s="1102" t="s">
        <v>35</v>
      </c>
      <c r="O53" s="1102" t="s">
        <v>35</v>
      </c>
      <c r="P53" s="1102" t="s">
        <v>35</v>
      </c>
      <c r="Q53" s="1109" t="s">
        <v>35</v>
      </c>
      <c r="R53" s="1116" t="s">
        <v>35</v>
      </c>
      <c r="S53" s="1102" t="s">
        <v>35</v>
      </c>
      <c r="T53" s="1102" t="s">
        <v>35</v>
      </c>
      <c r="U53" s="1102" t="s">
        <v>35</v>
      </c>
      <c r="V53" s="1102" t="s">
        <v>35</v>
      </c>
      <c r="W53" s="1102" t="s">
        <v>35</v>
      </c>
      <c r="X53" s="1102" t="s">
        <v>35</v>
      </c>
      <c r="Y53" s="1137" t="s">
        <v>35</v>
      </c>
      <c r="Z53" s="1137" t="s">
        <v>35</v>
      </c>
      <c r="AA53" s="1137" t="s">
        <v>35</v>
      </c>
      <c r="AB53" s="1137" t="s">
        <v>35</v>
      </c>
      <c r="AC53" s="1137" t="s">
        <v>35</v>
      </c>
      <c r="AD53" s="2076" t="s">
        <v>35</v>
      </c>
      <c r="AE53" s="2104"/>
      <c r="AF53" s="2104"/>
      <c r="AG53" s="2104"/>
      <c r="AH53" s="2104"/>
      <c r="AI53" s="2104"/>
      <c r="AJ53" s="2104"/>
      <c r="AK53" s="2104"/>
      <c r="AL53" s="2104"/>
      <c r="AM53" s="2104"/>
      <c r="AN53" s="2104"/>
      <c r="AO53" s="2104"/>
      <c r="AP53" s="2104"/>
      <c r="AQ53" s="2104"/>
      <c r="AR53" s="2104"/>
      <c r="AS53" s="2104"/>
      <c r="AT53" s="2104"/>
      <c r="AU53" s="2104"/>
      <c r="AV53" s="2104"/>
      <c r="AW53" s="2104"/>
      <c r="AX53" s="2104"/>
      <c r="AY53" s="2104"/>
      <c r="AZ53" s="215"/>
      <c r="BA53" s="2436" t="s">
        <v>104</v>
      </c>
      <c r="BB53" s="151" t="s">
        <v>99</v>
      </c>
      <c r="BC53" s="1143" t="s">
        <v>35</v>
      </c>
      <c r="BD53" s="1162" t="s">
        <v>35</v>
      </c>
      <c r="BE53" s="1162" t="s">
        <v>35</v>
      </c>
      <c r="BF53" s="1162" t="s">
        <v>35</v>
      </c>
      <c r="BG53" s="1182" t="s">
        <v>35</v>
      </c>
      <c r="BH53" s="1202" t="s">
        <v>35</v>
      </c>
      <c r="BI53" s="1162" t="s">
        <v>35</v>
      </c>
      <c r="BJ53" s="1162" t="s">
        <v>35</v>
      </c>
      <c r="BK53" s="1162" t="s">
        <v>35</v>
      </c>
      <c r="BL53" s="1182" t="s">
        <v>35</v>
      </c>
      <c r="BM53" s="1202" t="s">
        <v>35</v>
      </c>
      <c r="BN53" s="1162" t="s">
        <v>35</v>
      </c>
      <c r="BO53" s="1162" t="s">
        <v>35</v>
      </c>
      <c r="BP53" s="1162" t="s">
        <v>35</v>
      </c>
      <c r="BQ53" s="1182" t="s">
        <v>35</v>
      </c>
      <c r="BR53" s="1202" t="s">
        <v>35</v>
      </c>
      <c r="BS53" s="1162" t="s">
        <v>35</v>
      </c>
      <c r="BT53" s="1162" t="s">
        <v>35</v>
      </c>
      <c r="BU53" s="1162" t="s">
        <v>35</v>
      </c>
      <c r="BV53" s="1162" t="s">
        <v>35</v>
      </c>
      <c r="BW53" s="1162" t="s">
        <v>35</v>
      </c>
      <c r="BX53" s="1162" t="s">
        <v>35</v>
      </c>
      <c r="BY53" s="1221" t="s">
        <v>35</v>
      </c>
      <c r="BZ53" s="1221" t="s">
        <v>35</v>
      </c>
      <c r="CA53" s="1221" t="s">
        <v>35</v>
      </c>
      <c r="CB53" s="1221" t="s">
        <v>35</v>
      </c>
      <c r="CC53" s="1221" t="s">
        <v>35</v>
      </c>
      <c r="CD53" s="1221" t="s">
        <v>35</v>
      </c>
      <c r="CE53" s="2115"/>
      <c r="CF53" s="2115"/>
      <c r="CG53" s="2115"/>
      <c r="CH53" s="2115"/>
      <c r="CI53" s="2115"/>
      <c r="CJ53" s="2115"/>
      <c r="CK53" s="2115"/>
      <c r="CL53" s="2115"/>
      <c r="CM53" s="2115"/>
      <c r="CN53" s="2115"/>
      <c r="CO53" s="2115"/>
      <c r="CP53" s="2115"/>
      <c r="CQ53" s="2115"/>
      <c r="CR53" s="2115"/>
      <c r="CS53" s="2115"/>
      <c r="CT53" s="2115"/>
      <c r="CU53" s="2115"/>
      <c r="CV53" s="2115"/>
      <c r="CW53" s="2115"/>
      <c r="CX53" s="2115"/>
      <c r="CY53" s="2115"/>
      <c r="CZ53" s="2115"/>
    </row>
    <row r="54" s="130" customFormat="true" ht="15" customHeight="true" x14ac:dyDescent="0.2">
      <c r="A54" s="2435"/>
      <c r="B54" s="250" t="s">
        <v>98</v>
      </c>
      <c r="C54" s="1095" t="s">
        <v>35</v>
      </c>
      <c r="D54" s="1102" t="s">
        <v>35</v>
      </c>
      <c r="E54" s="1102" t="s">
        <v>35</v>
      </c>
      <c r="F54" s="1102" t="s">
        <v>35</v>
      </c>
      <c r="G54" s="1109" t="s">
        <v>35</v>
      </c>
      <c r="H54" s="1116" t="s">
        <v>35</v>
      </c>
      <c r="I54" s="1102" t="s">
        <v>35</v>
      </c>
      <c r="J54" s="1102" t="s">
        <v>35</v>
      </c>
      <c r="K54" s="1102" t="s">
        <v>35</v>
      </c>
      <c r="L54" s="1123" t="s">
        <v>35</v>
      </c>
      <c r="M54" s="1130" t="s">
        <v>35</v>
      </c>
      <c r="N54" s="1102" t="s">
        <v>35</v>
      </c>
      <c r="O54" s="1102" t="s">
        <v>35</v>
      </c>
      <c r="P54" s="1102" t="s">
        <v>35</v>
      </c>
      <c r="Q54" s="1109" t="s">
        <v>35</v>
      </c>
      <c r="R54" s="1116" t="s">
        <v>35</v>
      </c>
      <c r="S54" s="1102" t="s">
        <v>35</v>
      </c>
      <c r="T54" s="1102" t="s">
        <v>35</v>
      </c>
      <c r="U54" s="1102" t="s">
        <v>35</v>
      </c>
      <c r="V54" s="1102" t="s">
        <v>35</v>
      </c>
      <c r="W54" s="1102" t="s">
        <v>35</v>
      </c>
      <c r="X54" s="1102" t="s">
        <v>35</v>
      </c>
      <c r="Y54" s="1137" t="s">
        <v>35</v>
      </c>
      <c r="Z54" s="1137" t="s">
        <v>35</v>
      </c>
      <c r="AA54" s="1137" t="s">
        <v>35</v>
      </c>
      <c r="AB54" s="1137" t="s">
        <v>35</v>
      </c>
      <c r="AC54" s="1137" t="s">
        <v>35</v>
      </c>
      <c r="AD54" s="2076" t="s">
        <v>35</v>
      </c>
      <c r="AE54" s="2104"/>
      <c r="AF54" s="2104"/>
      <c r="AG54" s="2104"/>
      <c r="AH54" s="2104"/>
      <c r="AI54" s="2104"/>
      <c r="AJ54" s="2104"/>
      <c r="AK54" s="2104"/>
      <c r="AL54" s="2104"/>
      <c r="AM54" s="2104"/>
      <c r="AN54" s="2104"/>
      <c r="AO54" s="2104"/>
      <c r="AP54" s="2104"/>
      <c r="AQ54" s="2104"/>
      <c r="AR54" s="2104"/>
      <c r="AS54" s="2104"/>
      <c r="AT54" s="2104"/>
      <c r="AU54" s="2104"/>
      <c r="AV54" s="2104"/>
      <c r="AW54" s="2104"/>
      <c r="AX54" s="2104"/>
      <c r="AY54" s="2104"/>
      <c r="AZ54" s="215"/>
      <c r="BA54" s="2436"/>
      <c r="BB54" s="151" t="s">
        <v>98</v>
      </c>
      <c r="BC54" s="1143" t="s">
        <v>35</v>
      </c>
      <c r="BD54" s="1162" t="s">
        <v>35</v>
      </c>
      <c r="BE54" s="1162" t="s">
        <v>35</v>
      </c>
      <c r="BF54" s="1162" t="s">
        <v>35</v>
      </c>
      <c r="BG54" s="1182" t="s">
        <v>35</v>
      </c>
      <c r="BH54" s="1202" t="s">
        <v>35</v>
      </c>
      <c r="BI54" s="1162" t="s">
        <v>35</v>
      </c>
      <c r="BJ54" s="1162" t="s">
        <v>35</v>
      </c>
      <c r="BK54" s="1162" t="s">
        <v>35</v>
      </c>
      <c r="BL54" s="1182" t="s">
        <v>35</v>
      </c>
      <c r="BM54" s="1202" t="s">
        <v>35</v>
      </c>
      <c r="BN54" s="1162" t="s">
        <v>35</v>
      </c>
      <c r="BO54" s="1162" t="s">
        <v>35</v>
      </c>
      <c r="BP54" s="1162" t="s">
        <v>35</v>
      </c>
      <c r="BQ54" s="1182" t="s">
        <v>35</v>
      </c>
      <c r="BR54" s="1202" t="s">
        <v>35</v>
      </c>
      <c r="BS54" s="1162" t="s">
        <v>35</v>
      </c>
      <c r="BT54" s="1162" t="s">
        <v>35</v>
      </c>
      <c r="BU54" s="1162" t="s">
        <v>35</v>
      </c>
      <c r="BV54" s="1162" t="s">
        <v>35</v>
      </c>
      <c r="BW54" s="1162" t="s">
        <v>35</v>
      </c>
      <c r="BX54" s="1162" t="s">
        <v>35</v>
      </c>
      <c r="BY54" s="1221" t="s">
        <v>35</v>
      </c>
      <c r="BZ54" s="1221" t="s">
        <v>35</v>
      </c>
      <c r="CA54" s="1221" t="s">
        <v>35</v>
      </c>
      <c r="CB54" s="1221" t="s">
        <v>35</v>
      </c>
      <c r="CC54" s="1221" t="s">
        <v>35</v>
      </c>
      <c r="CD54" s="1221" t="s">
        <v>35</v>
      </c>
      <c r="CE54" s="2115"/>
      <c r="CF54" s="2115"/>
      <c r="CG54" s="2115"/>
      <c r="CH54" s="2115"/>
      <c r="CI54" s="2115"/>
      <c r="CJ54" s="2115"/>
      <c r="CK54" s="2115"/>
      <c r="CL54" s="2115"/>
      <c r="CM54" s="2115"/>
      <c r="CN54" s="2115"/>
      <c r="CO54" s="2115"/>
      <c r="CP54" s="2115"/>
      <c r="CQ54" s="2115"/>
      <c r="CR54" s="2115"/>
      <c r="CS54" s="2115"/>
      <c r="CT54" s="2115"/>
      <c r="CU54" s="2115"/>
      <c r="CV54" s="2115"/>
      <c r="CW54" s="2115"/>
      <c r="CX54" s="2115"/>
      <c r="CY54" s="2115"/>
      <c r="CZ54" s="2115"/>
    </row>
    <row r="55" s="130" customFormat="true" ht="15" customHeight="true" x14ac:dyDescent="0.2">
      <c r="A55" s="2457"/>
      <c r="B55" s="251" t="s">
        <v>67</v>
      </c>
      <c r="C55" s="1097" t="s">
        <v>35</v>
      </c>
      <c r="D55" s="1104" t="s">
        <v>35</v>
      </c>
      <c r="E55" s="1104" t="s">
        <v>35</v>
      </c>
      <c r="F55" s="1104" t="s">
        <v>35</v>
      </c>
      <c r="G55" s="1111" t="s">
        <v>35</v>
      </c>
      <c r="H55" s="1118" t="s">
        <v>35</v>
      </c>
      <c r="I55" s="1104" t="s">
        <v>35</v>
      </c>
      <c r="J55" s="1104" t="s">
        <v>35</v>
      </c>
      <c r="K55" s="1104" t="s">
        <v>35</v>
      </c>
      <c r="L55" s="1125" t="s">
        <v>35</v>
      </c>
      <c r="M55" s="1132" t="s">
        <v>35</v>
      </c>
      <c r="N55" s="1104" t="s">
        <v>35</v>
      </c>
      <c r="O55" s="1104" t="s">
        <v>35</v>
      </c>
      <c r="P55" s="1104" t="s">
        <v>35</v>
      </c>
      <c r="Q55" s="1111" t="s">
        <v>35</v>
      </c>
      <c r="R55" s="2024" t="s">
        <v>35</v>
      </c>
      <c r="S55" s="2025" t="s">
        <v>35</v>
      </c>
      <c r="T55" s="2025" t="s">
        <v>35</v>
      </c>
      <c r="U55" s="2025" t="s">
        <v>35</v>
      </c>
      <c r="V55" s="2025" t="s">
        <v>35</v>
      </c>
      <c r="W55" s="2025" t="s">
        <v>35</v>
      </c>
      <c r="X55" s="2025" t="s">
        <v>35</v>
      </c>
      <c r="Y55" s="2025" t="s">
        <v>35</v>
      </c>
      <c r="Z55" s="2025" t="s">
        <v>35</v>
      </c>
      <c r="AA55" s="2025" t="s">
        <v>35</v>
      </c>
      <c r="AB55" s="2025" t="s">
        <v>35</v>
      </c>
      <c r="AC55" s="2025" t="s">
        <v>35</v>
      </c>
      <c r="AD55" s="2078" t="s">
        <v>35</v>
      </c>
      <c r="AE55" s="2105"/>
      <c r="AF55" s="2105"/>
      <c r="AG55" s="2105"/>
      <c r="AH55" s="2105"/>
      <c r="AI55" s="2105"/>
      <c r="AJ55" s="2105"/>
      <c r="AK55" s="2105"/>
      <c r="AL55" s="2105"/>
      <c r="AM55" s="2105"/>
      <c r="AN55" s="2105"/>
      <c r="AO55" s="2105"/>
      <c r="AP55" s="2105"/>
      <c r="AQ55" s="2105"/>
      <c r="AR55" s="2105"/>
      <c r="AS55" s="2105"/>
      <c r="AT55" s="2105"/>
      <c r="AU55" s="2105"/>
      <c r="AV55" s="2105"/>
      <c r="AW55" s="2105"/>
      <c r="AX55" s="2105"/>
      <c r="AY55" s="2105"/>
      <c r="AZ55" s="215"/>
      <c r="BA55" s="2458"/>
      <c r="BB55" s="152" t="s">
        <v>67</v>
      </c>
      <c r="BC55" s="1144" t="s">
        <v>35</v>
      </c>
      <c r="BD55" s="1163" t="s">
        <v>35</v>
      </c>
      <c r="BE55" s="1163" t="s">
        <v>35</v>
      </c>
      <c r="BF55" s="1163" t="s">
        <v>35</v>
      </c>
      <c r="BG55" s="1183" t="s">
        <v>35</v>
      </c>
      <c r="BH55" s="1203" t="s">
        <v>35</v>
      </c>
      <c r="BI55" s="1163" t="s">
        <v>35</v>
      </c>
      <c r="BJ55" s="1163" t="s">
        <v>35</v>
      </c>
      <c r="BK55" s="1163" t="s">
        <v>35</v>
      </c>
      <c r="BL55" s="1183" t="s">
        <v>35</v>
      </c>
      <c r="BM55" s="1203" t="s">
        <v>35</v>
      </c>
      <c r="BN55" s="1163" t="s">
        <v>35</v>
      </c>
      <c r="BO55" s="1163" t="s">
        <v>35</v>
      </c>
      <c r="BP55" s="1163" t="s">
        <v>35</v>
      </c>
      <c r="BQ55" s="1183" t="s">
        <v>35</v>
      </c>
      <c r="BR55" s="2026" t="s">
        <v>35</v>
      </c>
      <c r="BS55" s="2027" t="s">
        <v>35</v>
      </c>
      <c r="BT55" s="2027" t="s">
        <v>35</v>
      </c>
      <c r="BU55" s="2027" t="s">
        <v>35</v>
      </c>
      <c r="BV55" s="2027" t="s">
        <v>35</v>
      </c>
      <c r="BW55" s="2027" t="s">
        <v>35</v>
      </c>
      <c r="BX55" s="2027" t="s">
        <v>35</v>
      </c>
      <c r="BY55" s="2027" t="s">
        <v>35</v>
      </c>
      <c r="BZ55" s="1235" t="s">
        <v>35</v>
      </c>
      <c r="CA55" s="1235" t="s">
        <v>35</v>
      </c>
      <c r="CB55" s="1235" t="s">
        <v>35</v>
      </c>
      <c r="CC55" s="1235" t="s">
        <v>35</v>
      </c>
      <c r="CD55" s="1235" t="s">
        <v>35</v>
      </c>
      <c r="CE55" s="2116"/>
      <c r="CF55" s="2116"/>
      <c r="CG55" s="2116"/>
      <c r="CH55" s="2116"/>
      <c r="CI55" s="2116"/>
      <c r="CJ55" s="2116"/>
      <c r="CK55" s="2116"/>
      <c r="CL55" s="2116"/>
      <c r="CM55" s="2116"/>
      <c r="CN55" s="2116"/>
      <c r="CO55" s="2116"/>
      <c r="CP55" s="2116"/>
      <c r="CQ55" s="2116"/>
      <c r="CR55" s="2116"/>
      <c r="CS55" s="2116"/>
      <c r="CT55" s="2116"/>
      <c r="CU55" s="2116"/>
      <c r="CV55" s="2116"/>
      <c r="CW55" s="2116"/>
      <c r="CX55" s="2116"/>
      <c r="CY55" s="2116"/>
      <c r="CZ55" s="2116"/>
    </row>
    <row r="56" s="135" customFormat="true" ht="15" customHeight="true" x14ac:dyDescent="0.2">
      <c r="A56" s="132"/>
      <c r="B56" s="185"/>
      <c r="C56" s="2403" t="s">
        <v>113</v>
      </c>
      <c r="D56" s="2404"/>
      <c r="E56" s="2404"/>
      <c r="F56" s="2404"/>
      <c r="G56" s="2405"/>
      <c r="H56" s="2558" t="s">
        <v>38</v>
      </c>
      <c r="I56" s="2559"/>
      <c r="J56" s="2559"/>
      <c r="K56" s="2559"/>
      <c r="L56" s="2560"/>
      <c r="M56" s="2561" t="s">
        <v>37</v>
      </c>
      <c r="N56" s="2559"/>
      <c r="O56" s="2559"/>
      <c r="P56" s="2559"/>
      <c r="Q56" s="2560"/>
      <c r="R56" s="2051" t="s">
        <v>136</v>
      </c>
      <c r="S56" s="2062"/>
      <c r="T56" s="2062"/>
      <c r="U56" s="2062"/>
      <c r="V56" s="2062"/>
      <c r="W56" s="2062"/>
      <c r="X56" s="2062"/>
      <c r="Y56" s="2062"/>
      <c r="Z56" s="2062"/>
      <c r="AA56" s="2062"/>
      <c r="AB56" s="2062"/>
      <c r="AC56" s="2062"/>
      <c r="AD56" s="2063"/>
      <c r="AE56" s="312"/>
      <c r="AF56" s="312"/>
      <c r="AG56" s="312"/>
      <c r="AH56" s="312"/>
      <c r="AI56" s="312"/>
      <c r="AJ56" s="312"/>
      <c r="AK56" s="312"/>
      <c r="AL56" s="312"/>
      <c r="AM56" s="312"/>
      <c r="AN56" s="312"/>
      <c r="AO56" s="312"/>
      <c r="AP56" s="312"/>
      <c r="AQ56" s="312"/>
      <c r="AR56" s="312"/>
      <c r="AS56" s="312"/>
      <c r="AT56" s="312"/>
      <c r="AU56" s="312"/>
      <c r="AV56" s="312"/>
      <c r="AW56" s="312"/>
      <c r="AX56" s="312"/>
      <c r="AY56" s="312"/>
      <c r="AZ56" s="707"/>
      <c r="BA56" s="217" t="s">
        <v>127</v>
      </c>
      <c r="BB56" s="115" t="s">
        <v>94</v>
      </c>
      <c r="BC56" s="2477" t="s">
        <v>113</v>
      </c>
      <c r="BD56" s="2478"/>
      <c r="BE56" s="2478"/>
      <c r="BF56" s="2478"/>
      <c r="BG56" s="2479"/>
      <c r="BH56" s="2480" t="s">
        <v>38</v>
      </c>
      <c r="BI56" s="2478"/>
      <c r="BJ56" s="2478"/>
      <c r="BK56" s="2478"/>
      <c r="BL56" s="2479"/>
      <c r="BM56" s="2480" t="s">
        <v>37</v>
      </c>
      <c r="BN56" s="2478"/>
      <c r="BO56" s="2478"/>
      <c r="BP56" s="2478"/>
      <c r="BQ56" s="2481"/>
      <c r="BR56" s="2023" t="s">
        <v>136</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135" customFormat="true" ht="24" x14ac:dyDescent="0.2">
      <c r="A57" s="186" t="s">
        <v>68</v>
      </c>
      <c r="B57" s="244"/>
      <c r="C57" s="275" t="s">
        <v>0</v>
      </c>
      <c r="D57" s="276" t="s">
        <v>1</v>
      </c>
      <c r="E57" s="276" t="s">
        <v>2</v>
      </c>
      <c r="F57" s="276" t="s">
        <v>3</v>
      </c>
      <c r="G57" s="277" t="s">
        <v>4</v>
      </c>
      <c r="H57" s="1278" t="s">
        <v>0</v>
      </c>
      <c r="I57" s="1242" t="s">
        <v>1</v>
      </c>
      <c r="J57" s="1242" t="s">
        <v>2</v>
      </c>
      <c r="K57" s="1242" t="s">
        <v>3</v>
      </c>
      <c r="L57" s="1243" t="s">
        <v>4</v>
      </c>
      <c r="M57" s="1268" t="s">
        <v>0</v>
      </c>
      <c r="N57" s="1242" t="s">
        <v>1</v>
      </c>
      <c r="O57" s="1242" t="s">
        <v>2</v>
      </c>
      <c r="P57" s="1242" t="s">
        <v>3</v>
      </c>
      <c r="Q57" s="1288" t="s">
        <v>4</v>
      </c>
      <c r="R57" s="1278" t="s">
        <v>246</v>
      </c>
      <c r="S57" s="1242" t="s">
        <v>247</v>
      </c>
      <c r="T57" s="1242" t="s">
        <v>248</v>
      </c>
      <c r="U57" s="1242" t="s">
        <v>249</v>
      </c>
      <c r="V57" s="1242" t="s">
        <v>250</v>
      </c>
      <c r="W57" s="1242" t="s">
        <v>251</v>
      </c>
      <c r="X57" s="1242" t="s">
        <v>252</v>
      </c>
      <c r="Y57" s="1242" t="s">
        <v>253</v>
      </c>
      <c r="Z57" s="1242" t="s">
        <v>254</v>
      </c>
      <c r="AA57" s="1242" t="s">
        <v>255</v>
      </c>
      <c r="AB57" s="1242" t="s">
        <v>256</v>
      </c>
      <c r="AC57" s="1242" t="s">
        <v>257</v>
      </c>
      <c r="AD57" s="1244" t="s">
        <v>258</v>
      </c>
      <c r="AE57" s="312"/>
      <c r="AF57" s="312"/>
      <c r="AG57" s="312"/>
      <c r="AH57" s="312"/>
      <c r="AI57" s="312"/>
      <c r="AJ57" s="312"/>
      <c r="AK57" s="312"/>
      <c r="AL57" s="312"/>
      <c r="AM57" s="312"/>
      <c r="AN57" s="312"/>
      <c r="AO57" s="312"/>
      <c r="AP57" s="312"/>
      <c r="AQ57" s="312"/>
      <c r="AR57" s="312"/>
      <c r="AS57" s="312"/>
      <c r="AT57" s="312"/>
      <c r="AU57" s="312"/>
      <c r="AV57" s="312"/>
      <c r="AW57" s="312"/>
      <c r="AX57" s="312"/>
      <c r="AY57" s="312"/>
      <c r="AZ57" s="707"/>
      <c r="BA57" s="196" t="s">
        <v>118</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246</v>
      </c>
      <c r="BS57" s="170" t="s">
        <v>247</v>
      </c>
      <c r="BT57" s="170" t="s">
        <v>248</v>
      </c>
      <c r="BU57" s="170" t="s">
        <v>249</v>
      </c>
      <c r="BV57" s="170" t="s">
        <v>250</v>
      </c>
      <c r="BW57" s="170" t="s">
        <v>251</v>
      </c>
      <c r="BX57" s="170" t="s">
        <v>252</v>
      </c>
      <c r="BY57" s="171" t="s">
        <v>253</v>
      </c>
      <c r="BZ57" s="171" t="s">
        <v>254</v>
      </c>
      <c r="CA57" s="171" t="s">
        <v>255</v>
      </c>
      <c r="CB57" s="171" t="s">
        <v>256</v>
      </c>
      <c r="CC57" s="171" t="s">
        <v>257</v>
      </c>
      <c r="CD57" s="171" t="s">
        <v>258</v>
      </c>
      <c r="CE57" s="2117"/>
      <c r="CF57" s="2117"/>
      <c r="CG57" s="2117"/>
      <c r="CH57" s="2117"/>
      <c r="CI57" s="2117"/>
      <c r="CJ57" s="2117"/>
      <c r="CK57" s="2117"/>
      <c r="CL57" s="2117"/>
      <c r="CM57" s="2117"/>
      <c r="CN57" s="2117"/>
      <c r="CO57" s="2117"/>
      <c r="CP57" s="2117"/>
      <c r="CQ57" s="2117"/>
      <c r="CR57" s="2117"/>
      <c r="CS57" s="2117"/>
      <c r="CT57" s="2117"/>
      <c r="CU57" s="2117"/>
      <c r="CV57" s="2117"/>
      <c r="CW57" s="2117"/>
      <c r="CX57" s="2117"/>
      <c r="CY57" s="2117"/>
      <c r="CZ57" s="2117"/>
    </row>
    <row r="58" s="135" customFormat="true" ht="15" customHeight="true" x14ac:dyDescent="0.2">
      <c r="A58" s="2577" t="s">
        <v>260</v>
      </c>
      <c r="B58" s="1445" t="s">
        <v>261</v>
      </c>
      <c r="C58" s="1346">
        <v>0.75139581322494287</v>
      </c>
      <c r="D58" s="1347">
        <v>2.338131398734463</v>
      </c>
      <c r="E58" s="1347">
        <v>5.5244620540317202</v>
      </c>
      <c r="F58" s="1347">
        <v>6.1427017582064822</v>
      </c>
      <c r="G58" s="1348">
        <v>25.83450274441434</v>
      </c>
      <c r="H58" s="1349">
        <v>5.8659045197488293</v>
      </c>
      <c r="I58" s="1347">
        <v>5.1867163474679385</v>
      </c>
      <c r="J58" s="1347">
        <v>8.0524166321025259</v>
      </c>
      <c r="K58" s="1347">
        <v>16.126113906774826</v>
      </c>
      <c r="L58" s="1350">
        <v>38.519205700659434</v>
      </c>
      <c r="M58" s="1351">
        <v>0.5256427526908416</v>
      </c>
      <c r="N58" s="1347">
        <v>0.91975767629054372</v>
      </c>
      <c r="O58" s="1347">
        <v>2.0762846146326774</v>
      </c>
      <c r="P58" s="1347">
        <v>3.231611438183867</v>
      </c>
      <c r="Q58" s="1348">
        <v>6.3881002131208824</v>
      </c>
      <c r="R58" s="1349">
        <v>8.4158036672672534</v>
      </c>
      <c r="S58" s="1347">
        <v>1.2200656011096958</v>
      </c>
      <c r="T58" s="1347">
        <v>12.131651838770971</v>
      </c>
      <c r="U58" s="1347">
        <v>5.509275610978916</v>
      </c>
      <c r="V58" s="1347">
        <v>4.3144772136383587</v>
      </c>
      <c r="W58" s="1347">
        <v>1.197774636796676</v>
      </c>
      <c r="X58" s="1347">
        <v>0.39907011558840039</v>
      </c>
      <c r="Y58" s="1347">
        <v>15.151107211962625</v>
      </c>
      <c r="Z58" s="1347">
        <v>33.44236883934304</v>
      </c>
      <c r="AA58" s="1347">
        <v>12.64164963774842</v>
      </c>
      <c r="AB58" s="1347">
        <v>20.912963033010975</v>
      </c>
      <c r="AC58" s="1347">
        <v>9.4194288507752439</v>
      </c>
      <c r="AD58" s="2079">
        <v>5.472764279476598</v>
      </c>
      <c r="AE58" s="312"/>
      <c r="AF58" s="312"/>
      <c r="AG58" s="312"/>
      <c r="AH58" s="312"/>
      <c r="AI58" s="312"/>
      <c r="AJ58" s="312"/>
      <c r="AK58" s="312"/>
      <c r="AL58" s="312"/>
      <c r="AM58" s="312"/>
      <c r="AN58" s="312"/>
      <c r="AO58" s="312"/>
      <c r="AP58" s="312"/>
      <c r="AQ58" s="312"/>
      <c r="AR58" s="312"/>
      <c r="AS58" s="312"/>
      <c r="AT58" s="312"/>
      <c r="AU58" s="312"/>
      <c r="AV58" s="312"/>
      <c r="AW58" s="312"/>
      <c r="AX58" s="312"/>
      <c r="AY58" s="312"/>
      <c r="AZ58" s="707"/>
      <c r="BA58" s="236"/>
      <c r="BB58" s="153"/>
      <c r="BC58" s="321"/>
      <c r="BD58" s="301"/>
      <c r="BE58" s="301"/>
      <c r="BF58" s="301"/>
      <c r="BG58" s="322"/>
      <c r="BH58" s="330"/>
      <c r="BI58" s="301"/>
      <c r="BJ58" s="301"/>
      <c r="BK58" s="301"/>
      <c r="BL58" s="322"/>
      <c r="BM58" s="330"/>
      <c r="BN58" s="301"/>
      <c r="BO58" s="301"/>
      <c r="BP58" s="301"/>
      <c r="BQ58" s="322"/>
      <c r="BR58" s="330"/>
      <c r="BS58" s="301"/>
      <c r="BT58" s="301"/>
      <c r="BU58" s="301"/>
      <c r="BV58" s="301"/>
      <c r="BW58" s="301"/>
      <c r="BX58" s="301"/>
      <c r="BY58" s="302"/>
      <c r="BZ58" s="302"/>
      <c r="CA58" s="302"/>
      <c r="CB58" s="302"/>
      <c r="CC58" s="302"/>
      <c r="CD58" s="302"/>
      <c r="CE58" s="2118"/>
      <c r="CF58" s="2118"/>
      <c r="CG58" s="2118"/>
      <c r="CH58" s="2118"/>
      <c r="CI58" s="2118"/>
      <c r="CJ58" s="2118"/>
      <c r="CK58" s="2118"/>
      <c r="CL58" s="2118"/>
      <c r="CM58" s="2118"/>
      <c r="CN58" s="2118"/>
      <c r="CO58" s="2118"/>
      <c r="CP58" s="2118"/>
      <c r="CQ58" s="2118"/>
      <c r="CR58" s="2118"/>
      <c r="CS58" s="2118"/>
      <c r="CT58" s="2118"/>
      <c r="CU58" s="2118"/>
      <c r="CV58" s="2118"/>
      <c r="CW58" s="2118"/>
      <c r="CX58" s="2118"/>
      <c r="CY58" s="2118"/>
      <c r="CZ58" s="2118"/>
    </row>
    <row r="59" s="135" customFormat="true" ht="15" customHeight="true" x14ac:dyDescent="0.2">
      <c r="A59" s="2578"/>
      <c r="B59" s="1446" t="s">
        <v>262</v>
      </c>
      <c r="C59" s="1352">
        <v>2.1950665916399168</v>
      </c>
      <c r="D59" s="1353">
        <v>5.8374834297733145</v>
      </c>
      <c r="E59" s="1353">
        <v>18.356772579305311</v>
      </c>
      <c r="F59" s="1353">
        <v>18.633715246598783</v>
      </c>
      <c r="G59" s="1354">
        <v>16.230606883279737</v>
      </c>
      <c r="H59" s="1355">
        <v>18.071541699553631</v>
      </c>
      <c r="I59" s="1353">
        <v>19.125079802821933</v>
      </c>
      <c r="J59" s="1353">
        <v>15.904034031154671</v>
      </c>
      <c r="K59" s="1353">
        <v>18.272579694701747</v>
      </c>
      <c r="L59" s="1356">
        <v>14.523747359668537</v>
      </c>
      <c r="M59" s="1357">
        <v>1.5805813342317894</v>
      </c>
      <c r="N59" s="1353">
        <v>2.076583913705059</v>
      </c>
      <c r="O59" s="1353">
        <v>3.4768872586660517</v>
      </c>
      <c r="P59" s="1353">
        <v>10.878328573769439</v>
      </c>
      <c r="Q59" s="1354">
        <v>22.831173516376364</v>
      </c>
      <c r="R59" s="1355">
        <v>26.09503807480667</v>
      </c>
      <c r="S59" s="1353">
        <v>18.45723614734354</v>
      </c>
      <c r="T59" s="1353">
        <v>22.4176011626136</v>
      </c>
      <c r="U59" s="1353">
        <v>8.8896656979544932</v>
      </c>
      <c r="V59" s="1353">
        <v>3.4251672864731768</v>
      </c>
      <c r="W59" s="1353">
        <v>3.1189454215231152</v>
      </c>
      <c r="X59" s="1353">
        <v>15.07349898706031</v>
      </c>
      <c r="Y59" s="1353">
        <v>32.960917135752119</v>
      </c>
      <c r="Z59" s="1353">
        <v>12.211050331225193</v>
      </c>
      <c r="AA59" s="1353">
        <v>5.5731005015790265</v>
      </c>
      <c r="AB59" s="1353">
        <v>20.551146049364025</v>
      </c>
      <c r="AC59" s="1353">
        <v>3.8061200342786297</v>
      </c>
      <c r="AD59" s="2080">
        <v>25.416475393789277</v>
      </c>
      <c r="AE59" s="312"/>
      <c r="AF59" s="312"/>
      <c r="AG59" s="312"/>
      <c r="AH59" s="312"/>
      <c r="AI59" s="312"/>
      <c r="AJ59" s="312"/>
      <c r="AK59" s="312"/>
      <c r="AL59" s="312"/>
      <c r="AM59" s="312"/>
      <c r="AN59" s="312"/>
      <c r="AO59" s="312"/>
      <c r="AP59" s="312"/>
      <c r="AQ59" s="312"/>
      <c r="AR59" s="312"/>
      <c r="AS59" s="312"/>
      <c r="AT59" s="312"/>
      <c r="AU59" s="312"/>
      <c r="AV59" s="312"/>
      <c r="AW59" s="312"/>
      <c r="AX59" s="312"/>
      <c r="AY59" s="312"/>
      <c r="AZ59" s="707"/>
      <c r="BA59" s="237"/>
      <c r="BB59" s="154"/>
      <c r="BC59" s="323"/>
      <c r="BD59" s="303"/>
      <c r="BE59" s="303"/>
      <c r="BF59" s="303"/>
      <c r="BG59" s="324"/>
      <c r="BH59" s="331"/>
      <c r="BI59" s="303"/>
      <c r="BJ59" s="303"/>
      <c r="BK59" s="303"/>
      <c r="BL59" s="324"/>
      <c r="BM59" s="331"/>
      <c r="BN59" s="303"/>
      <c r="BO59" s="303"/>
      <c r="BP59" s="303"/>
      <c r="BQ59" s="324"/>
      <c r="BR59" s="331"/>
      <c r="BS59" s="303"/>
      <c r="BT59" s="303"/>
      <c r="BU59" s="303"/>
      <c r="BV59" s="303"/>
      <c r="BW59" s="303"/>
      <c r="BX59" s="303"/>
      <c r="BY59" s="304"/>
      <c r="BZ59" s="304"/>
      <c r="CA59" s="304"/>
      <c r="CB59" s="304"/>
      <c r="CC59" s="304"/>
      <c r="CD59" s="304"/>
      <c r="CE59" s="2119"/>
      <c r="CF59" s="2119"/>
      <c r="CG59" s="2119"/>
      <c r="CH59" s="2119"/>
      <c r="CI59" s="2119"/>
      <c r="CJ59" s="2119"/>
      <c r="CK59" s="2119"/>
      <c r="CL59" s="2119"/>
      <c r="CM59" s="2119"/>
      <c r="CN59" s="2119"/>
      <c r="CO59" s="2119"/>
      <c r="CP59" s="2119"/>
      <c r="CQ59" s="2119"/>
      <c r="CR59" s="2119"/>
      <c r="CS59" s="2119"/>
      <c r="CT59" s="2119"/>
      <c r="CU59" s="2119"/>
      <c r="CV59" s="2119"/>
      <c r="CW59" s="2119"/>
      <c r="CX59" s="2119"/>
      <c r="CY59" s="2119"/>
      <c r="CZ59" s="2119"/>
    </row>
    <row r="60" s="135" customFormat="true" ht="15" customHeight="true" x14ac:dyDescent="0.2">
      <c r="A60" s="2578"/>
      <c r="B60" s="1446" t="s">
        <v>263</v>
      </c>
      <c r="C60" s="1352">
        <v>7.3548640724113312</v>
      </c>
      <c r="D60" s="1353">
        <v>8.0452550365983555</v>
      </c>
      <c r="E60" s="1353">
        <v>11.540905568908395</v>
      </c>
      <c r="F60" s="1353">
        <v>11.77471637023655</v>
      </c>
      <c r="G60" s="1354">
        <v>11.022083150778068</v>
      </c>
      <c r="H60" s="1355">
        <v>23.663841893500738</v>
      </c>
      <c r="I60" s="1353">
        <v>15.351336430211418</v>
      </c>
      <c r="J60" s="1353">
        <v>11.845994773406781</v>
      </c>
      <c r="K60" s="1353">
        <v>14.258259619931875</v>
      </c>
      <c r="L60" s="1356">
        <v>7.3344418808611787</v>
      </c>
      <c r="M60" s="1357">
        <v>6.2738102753137861</v>
      </c>
      <c r="N60" s="1353">
        <v>6.8811825615859856</v>
      </c>
      <c r="O60" s="1353">
        <v>4.2598517543392651</v>
      </c>
      <c r="P60" s="1353">
        <v>7.7356187828613852</v>
      </c>
      <c r="Q60" s="1354">
        <v>5.7539703412654992</v>
      </c>
      <c r="R60" s="1355">
        <v>7.7346246265087917</v>
      </c>
      <c r="S60" s="1353">
        <v>5.0417194125521316</v>
      </c>
      <c r="T60" s="1353">
        <v>4.5206643679942298</v>
      </c>
      <c r="U60" s="1353">
        <v>13.325533957946757</v>
      </c>
      <c r="V60" s="1353">
        <v>8.2559191639523704</v>
      </c>
      <c r="W60" s="1353">
        <v>13.28006589190748</v>
      </c>
      <c r="X60" s="1353">
        <v>2.1842091694290762</v>
      </c>
      <c r="Y60" s="1353">
        <v>23.195189094318664</v>
      </c>
      <c r="Z60" s="1353">
        <v>43.52039451752777</v>
      </c>
      <c r="AA60" s="1353">
        <v>12.093628088426483</v>
      </c>
      <c r="AB60" s="1353">
        <v>6.0889233949400916</v>
      </c>
      <c r="AC60" s="1353">
        <v>2.1793623975370831</v>
      </c>
      <c r="AD60" s="2080">
        <v>5.1184723499853213</v>
      </c>
      <c r="AE60" s="312"/>
      <c r="AF60" s="312"/>
      <c r="AG60" s="312"/>
      <c r="AH60" s="312"/>
      <c r="AI60" s="312"/>
      <c r="AJ60" s="312"/>
      <c r="AK60" s="312"/>
      <c r="AL60" s="312"/>
      <c r="AM60" s="312"/>
      <c r="AN60" s="312"/>
      <c r="AO60" s="312"/>
      <c r="AP60" s="312"/>
      <c r="AQ60" s="312"/>
      <c r="AR60" s="312"/>
      <c r="AS60" s="312"/>
      <c r="AT60" s="312"/>
      <c r="AU60" s="312"/>
      <c r="AV60" s="312"/>
      <c r="AW60" s="312"/>
      <c r="AX60" s="312"/>
      <c r="AY60" s="312"/>
      <c r="AZ60" s="707"/>
      <c r="BA60" s="237"/>
      <c r="BB60" s="154"/>
      <c r="BC60" s="323"/>
      <c r="BD60" s="303"/>
      <c r="BE60" s="303"/>
      <c r="BF60" s="303"/>
      <c r="BG60" s="324"/>
      <c r="BH60" s="331"/>
      <c r="BI60" s="303"/>
      <c r="BJ60" s="303"/>
      <c r="BK60" s="303"/>
      <c r="BL60" s="324"/>
      <c r="BM60" s="331"/>
      <c r="BN60" s="303"/>
      <c r="BO60" s="303"/>
      <c r="BP60" s="303"/>
      <c r="BQ60" s="324"/>
      <c r="BR60" s="331"/>
      <c r="BS60" s="303"/>
      <c r="BT60" s="303"/>
      <c r="BU60" s="303"/>
      <c r="BV60" s="303"/>
      <c r="BW60" s="303"/>
      <c r="BX60" s="303"/>
      <c r="BY60" s="304"/>
      <c r="BZ60" s="304"/>
      <c r="CA60" s="304"/>
      <c r="CB60" s="304"/>
      <c r="CC60" s="304"/>
      <c r="CD60" s="304"/>
      <c r="CE60" s="2119"/>
      <c r="CF60" s="2119"/>
      <c r="CG60" s="2119"/>
      <c r="CH60" s="2119"/>
      <c r="CI60" s="2119"/>
      <c r="CJ60" s="2119"/>
      <c r="CK60" s="2119"/>
      <c r="CL60" s="2119"/>
      <c r="CM60" s="2119"/>
      <c r="CN60" s="2119"/>
      <c r="CO60" s="2119"/>
      <c r="CP60" s="2119"/>
      <c r="CQ60" s="2119"/>
      <c r="CR60" s="2119"/>
      <c r="CS60" s="2119"/>
      <c r="CT60" s="2119"/>
      <c r="CU60" s="2119"/>
      <c r="CV60" s="2119"/>
      <c r="CW60" s="2119"/>
      <c r="CX60" s="2119"/>
      <c r="CY60" s="2119"/>
      <c r="CZ60" s="2119"/>
    </row>
    <row r="61" s="135" customFormat="true" ht="15" customHeight="true" x14ac:dyDescent="0.2">
      <c r="A61" s="2578"/>
      <c r="B61" s="1446" t="s">
        <v>264</v>
      </c>
      <c r="C61" s="1352">
        <v>7.8806671285837115</v>
      </c>
      <c r="D61" s="1353">
        <v>8.6942557483306508</v>
      </c>
      <c r="E61" s="1353">
        <v>10.948778883370082</v>
      </c>
      <c r="F61" s="1353">
        <v>7.1408629599019084</v>
      </c>
      <c r="G61" s="1354">
        <v>0.84556104830720913</v>
      </c>
      <c r="H61" s="1355">
        <v>1.33223715007729</v>
      </c>
      <c r="I61" s="1353">
        <v>0.21958631935875911</v>
      </c>
      <c r="J61" s="1353">
        <v>8.2081731199349597E-2</v>
      </c>
      <c r="K61" s="1353">
        <v>0.37207107670585099</v>
      </c>
      <c r="L61" s="1356">
        <v>0.17996198448472389</v>
      </c>
      <c r="M61" s="1357">
        <v>8.1503354320549981</v>
      </c>
      <c r="N61" s="1353">
        <v>7.712511260739868</v>
      </c>
      <c r="O61" s="1353">
        <v>11.60731065873366</v>
      </c>
      <c r="P61" s="1353">
        <v>9.6582493807913075</v>
      </c>
      <c r="Q61" s="1354">
        <v>26.008529103439237</v>
      </c>
      <c r="R61" s="1355">
        <v>2.8256328447709866</v>
      </c>
      <c r="S61" s="1353">
        <v>8.3974536729627172</v>
      </c>
      <c r="T61" s="1353">
        <v>8.9325513467496407</v>
      </c>
      <c r="U61" s="1353">
        <v>14.595445525974649</v>
      </c>
      <c r="V61" s="1353">
        <v>2.6922569571234534</v>
      </c>
      <c r="W61" s="1353">
        <v>2.5400785523762757</v>
      </c>
      <c r="X61" s="1353">
        <v>3.775496808974419</v>
      </c>
      <c r="Y61" s="1353">
        <v>4.8500787719392733</v>
      </c>
      <c r="Z61" s="1353">
        <v>0.36560732249133632</v>
      </c>
      <c r="AA61" s="1353">
        <v>4.6442504179825199E-2</v>
      </c>
      <c r="AB61" s="1353">
        <v>2.8713759362936178</v>
      </c>
      <c r="AC61" s="1353">
        <v>0.68701484778359101</v>
      </c>
      <c r="AD61" s="2080">
        <v>31.101511453463271</v>
      </c>
      <c r="AE61" s="312"/>
      <c r="AF61" s="312"/>
      <c r="AG61" s="312"/>
      <c r="AH61" s="312"/>
      <c r="AI61" s="312"/>
      <c r="AJ61" s="312"/>
      <c r="AK61" s="312"/>
      <c r="AL61" s="312"/>
      <c r="AM61" s="312"/>
      <c r="AN61" s="312"/>
      <c r="AO61" s="312"/>
      <c r="AP61" s="312"/>
      <c r="AQ61" s="312"/>
      <c r="AR61" s="312"/>
      <c r="AS61" s="312"/>
      <c r="AT61" s="312"/>
      <c r="AU61" s="312"/>
      <c r="AV61" s="312"/>
      <c r="AW61" s="312"/>
      <c r="AX61" s="312"/>
      <c r="AY61" s="312"/>
      <c r="AZ61" s="707"/>
      <c r="BA61" s="237"/>
      <c r="BB61" s="154"/>
      <c r="BC61" s="323"/>
      <c r="BD61" s="303"/>
      <c r="BE61" s="303"/>
      <c r="BF61" s="303"/>
      <c r="BG61" s="324"/>
      <c r="BH61" s="331"/>
      <c r="BI61" s="303"/>
      <c r="BJ61" s="303"/>
      <c r="BK61" s="303"/>
      <c r="BL61" s="324"/>
      <c r="BM61" s="331"/>
      <c r="BN61" s="303"/>
      <c r="BO61" s="303"/>
      <c r="BP61" s="303"/>
      <c r="BQ61" s="324"/>
      <c r="BR61" s="331"/>
      <c r="BS61" s="303"/>
      <c r="BT61" s="303"/>
      <c r="BU61" s="303"/>
      <c r="BV61" s="303"/>
      <c r="BW61" s="303"/>
      <c r="BX61" s="303"/>
      <c r="BY61" s="304"/>
      <c r="BZ61" s="304"/>
      <c r="CA61" s="304"/>
      <c r="CB61" s="304"/>
      <c r="CC61" s="304"/>
      <c r="CD61" s="304"/>
      <c r="CE61" s="2119"/>
      <c r="CF61" s="2119"/>
      <c r="CG61" s="2119"/>
      <c r="CH61" s="2119"/>
      <c r="CI61" s="2119"/>
      <c r="CJ61" s="2119"/>
      <c r="CK61" s="2119"/>
      <c r="CL61" s="2119"/>
      <c r="CM61" s="2119"/>
      <c r="CN61" s="2119"/>
      <c r="CO61" s="2119"/>
      <c r="CP61" s="2119"/>
      <c r="CQ61" s="2119"/>
      <c r="CR61" s="2119"/>
      <c r="CS61" s="2119"/>
      <c r="CT61" s="2119"/>
      <c r="CU61" s="2119"/>
      <c r="CV61" s="2119"/>
      <c r="CW61" s="2119"/>
      <c r="CX61" s="2119"/>
      <c r="CY61" s="2119"/>
      <c r="CZ61" s="2119"/>
    </row>
    <row r="62" s="135" customFormat="true" ht="15" customHeight="true" x14ac:dyDescent="0.2">
      <c r="A62" s="2578"/>
      <c r="B62" s="1446" t="s">
        <v>265</v>
      </c>
      <c r="C62" s="1352">
        <v>10.836022683668794</v>
      </c>
      <c r="D62" s="1353">
        <v>12.459886970683932</v>
      </c>
      <c r="E62" s="1353">
        <v>13.708766256888088</v>
      </c>
      <c r="F62" s="1353">
        <v>2.3645809894772469</v>
      </c>
      <c r="G62" s="1354">
        <v>0.28792348420354857</v>
      </c>
      <c r="H62" s="1355">
        <v>5.7072202041644688</v>
      </c>
      <c r="I62" s="1353">
        <v>0.97452661445658062</v>
      </c>
      <c r="J62" s="1353">
        <v>0.34532932984783526</v>
      </c>
      <c r="K62" s="1353">
        <v>0.30018093920728434</v>
      </c>
      <c r="L62" s="1356">
        <v>8.0063463108507774E-2</v>
      </c>
      <c r="M62" s="1357">
        <v>10.969065489989882</v>
      </c>
      <c r="N62" s="1353">
        <v>11.910992442374868</v>
      </c>
      <c r="O62" s="1353">
        <v>11.381897208274893</v>
      </c>
      <c r="P62" s="1353">
        <v>18.861965990351539</v>
      </c>
      <c r="Q62" s="1354">
        <v>13.242012070655454</v>
      </c>
      <c r="R62" s="1355">
        <v>3.8072599817738966</v>
      </c>
      <c r="S62" s="1353">
        <v>4.5182296031828315</v>
      </c>
      <c r="T62" s="1353">
        <v>26.614922034450959</v>
      </c>
      <c r="U62" s="1353">
        <v>6.587464786908054</v>
      </c>
      <c r="V62" s="1353">
        <v>28.868585773381174</v>
      </c>
      <c r="W62" s="1353">
        <v>4.227277241965715</v>
      </c>
      <c r="X62" s="1353">
        <v>7.5635457063125022</v>
      </c>
      <c r="Y62" s="1353">
        <v>0.78876095204002228</v>
      </c>
      <c r="Z62" s="1353">
        <v>0</v>
      </c>
      <c r="AA62" s="1353">
        <v>0</v>
      </c>
      <c r="AB62" s="1353">
        <v>1.6605547583384777</v>
      </c>
      <c r="AC62" s="1353">
        <v>5.4961187822687274E-2</v>
      </c>
      <c r="AD62" s="2080">
        <v>18.66090687207798</v>
      </c>
      <c r="AE62" s="312"/>
      <c r="AF62" s="312"/>
      <c r="AG62" s="312"/>
      <c r="AH62" s="312"/>
      <c r="AI62" s="312"/>
      <c r="AJ62" s="312"/>
      <c r="AK62" s="312"/>
      <c r="AL62" s="312"/>
      <c r="AM62" s="312"/>
      <c r="AN62" s="312"/>
      <c r="AO62" s="312"/>
      <c r="AP62" s="312"/>
      <c r="AQ62" s="312"/>
      <c r="AR62" s="312"/>
      <c r="AS62" s="312"/>
      <c r="AT62" s="312"/>
      <c r="AU62" s="312"/>
      <c r="AV62" s="312"/>
      <c r="AW62" s="312"/>
      <c r="AX62" s="312"/>
      <c r="AY62" s="312"/>
      <c r="AZ62" s="707"/>
      <c r="BA62" s="237"/>
      <c r="BB62" s="154"/>
      <c r="BC62" s="323"/>
      <c r="BD62" s="303"/>
      <c r="BE62" s="303"/>
      <c r="BF62" s="303"/>
      <c r="BG62" s="324"/>
      <c r="BH62" s="331"/>
      <c r="BI62" s="303"/>
      <c r="BJ62" s="303"/>
      <c r="BK62" s="303"/>
      <c r="BL62" s="324"/>
      <c r="BM62" s="331"/>
      <c r="BN62" s="303"/>
      <c r="BO62" s="303"/>
      <c r="BP62" s="303"/>
      <c r="BQ62" s="324"/>
      <c r="BR62" s="331"/>
      <c r="BS62" s="303"/>
      <c r="BT62" s="303"/>
      <c r="BU62" s="303"/>
      <c r="BV62" s="303"/>
      <c r="BW62" s="303"/>
      <c r="BX62" s="303"/>
      <c r="BY62" s="304"/>
      <c r="BZ62" s="304"/>
      <c r="CA62" s="304"/>
      <c r="CB62" s="304"/>
      <c r="CC62" s="304"/>
      <c r="CD62" s="304"/>
      <c r="CE62" s="2119"/>
      <c r="CF62" s="2119"/>
      <c r="CG62" s="2119"/>
      <c r="CH62" s="2119"/>
      <c r="CI62" s="2119"/>
      <c r="CJ62" s="2119"/>
      <c r="CK62" s="2119"/>
      <c r="CL62" s="2119"/>
      <c r="CM62" s="2119"/>
      <c r="CN62" s="2119"/>
      <c r="CO62" s="2119"/>
      <c r="CP62" s="2119"/>
      <c r="CQ62" s="2119"/>
      <c r="CR62" s="2119"/>
      <c r="CS62" s="2119"/>
      <c r="CT62" s="2119"/>
      <c r="CU62" s="2119"/>
      <c r="CV62" s="2119"/>
      <c r="CW62" s="2119"/>
      <c r="CX62" s="2119"/>
      <c r="CY62" s="2119"/>
      <c r="CZ62" s="2119"/>
    </row>
    <row r="63" s="135" customFormat="true" ht="15" customHeight="true" x14ac:dyDescent="0.2">
      <c r="A63" s="2578"/>
      <c r="B63" s="1446" t="s">
        <v>266</v>
      </c>
      <c r="C63" s="1352">
        <v>41.90007507806974</v>
      </c>
      <c r="D63" s="1353">
        <v>41.180476612094857</v>
      </c>
      <c r="E63" s="1353">
        <v>21.728409976009875</v>
      </c>
      <c r="F63" s="1353">
        <v>2.5602450798938863</v>
      </c>
      <c r="G63" s="1354">
        <v>0.45030095295771078</v>
      </c>
      <c r="H63" s="1355">
        <v>12.075854958822156</v>
      </c>
      <c r="I63" s="1353">
        <v>2.2715366835795199</v>
      </c>
      <c r="J63" s="1353">
        <v>0.11326433394240625</v>
      </c>
      <c r="K63" s="1353">
        <v>0.221055917164907</v>
      </c>
      <c r="L63" s="1356">
        <v>6.4130598392161231E-2</v>
      </c>
      <c r="M63" s="1357">
        <v>44.080805329315979</v>
      </c>
      <c r="N63" s="1353">
        <v>41.044215893729088</v>
      </c>
      <c r="O63" s="1353">
        <v>45.012478534200206</v>
      </c>
      <c r="P63" s="1353">
        <v>37.533048264076527</v>
      </c>
      <c r="Q63" s="1354">
        <v>17.241861908587225</v>
      </c>
      <c r="R63" s="1355">
        <v>20.447778917929533</v>
      </c>
      <c r="S63" s="1353">
        <v>30.649439826864395</v>
      </c>
      <c r="T63" s="1353">
        <v>18.805388062628094</v>
      </c>
      <c r="U63" s="1353">
        <v>29.612935971802262</v>
      </c>
      <c r="V63" s="1353">
        <v>32.095071840378267</v>
      </c>
      <c r="W63" s="1353">
        <v>50.469101333668796</v>
      </c>
      <c r="X63" s="1353">
        <v>59.612178315145684</v>
      </c>
      <c r="Y63" s="1353">
        <v>4.8903179026481389</v>
      </c>
      <c r="Z63" s="1353">
        <v>0</v>
      </c>
      <c r="AA63" s="1353">
        <v>0</v>
      </c>
      <c r="AB63" s="1353">
        <v>32.173248442807939</v>
      </c>
      <c r="AC63" s="1353">
        <v>1.5938744468579311</v>
      </c>
      <c r="AD63" s="2080">
        <v>3.3753578321588082</v>
      </c>
      <c r="AE63" s="312"/>
      <c r="AF63" s="312"/>
      <c r="AG63" s="312"/>
      <c r="AH63" s="312"/>
      <c r="AI63" s="312"/>
      <c r="AJ63" s="312"/>
      <c r="AK63" s="312"/>
      <c r="AL63" s="312"/>
      <c r="AM63" s="312"/>
      <c r="AN63" s="312"/>
      <c r="AO63" s="312"/>
      <c r="AP63" s="312"/>
      <c r="AQ63" s="312"/>
      <c r="AR63" s="312"/>
      <c r="AS63" s="312"/>
      <c r="AT63" s="312"/>
      <c r="AU63" s="312"/>
      <c r="AV63" s="312"/>
      <c r="AW63" s="312"/>
      <c r="AX63" s="312"/>
      <c r="AY63" s="312"/>
      <c r="AZ63" s="707"/>
      <c r="BA63" s="237"/>
      <c r="BB63" s="154"/>
      <c r="BC63" s="323"/>
      <c r="BD63" s="303"/>
      <c r="BE63" s="303"/>
      <c r="BF63" s="303"/>
      <c r="BG63" s="324"/>
      <c r="BH63" s="331"/>
      <c r="BI63" s="303"/>
      <c r="BJ63" s="303"/>
      <c r="BK63" s="303"/>
      <c r="BL63" s="324"/>
      <c r="BM63" s="331"/>
      <c r="BN63" s="303"/>
      <c r="BO63" s="303"/>
      <c r="BP63" s="303"/>
      <c r="BQ63" s="324"/>
      <c r="BR63" s="331"/>
      <c r="BS63" s="303"/>
      <c r="BT63" s="303"/>
      <c r="BU63" s="303"/>
      <c r="BV63" s="303"/>
      <c r="BW63" s="303"/>
      <c r="BX63" s="303"/>
      <c r="BY63" s="304"/>
      <c r="BZ63" s="304"/>
      <c r="CA63" s="304"/>
      <c r="CB63" s="304"/>
      <c r="CC63" s="304"/>
      <c r="CD63" s="304"/>
      <c r="CE63" s="2119"/>
      <c r="CF63" s="2119"/>
      <c r="CG63" s="2119"/>
      <c r="CH63" s="2119"/>
      <c r="CI63" s="2119"/>
      <c r="CJ63" s="2119"/>
      <c r="CK63" s="2119"/>
      <c r="CL63" s="2119"/>
      <c r="CM63" s="2119"/>
      <c r="CN63" s="2119"/>
      <c r="CO63" s="2119"/>
      <c r="CP63" s="2119"/>
      <c r="CQ63" s="2119"/>
      <c r="CR63" s="2119"/>
      <c r="CS63" s="2119"/>
      <c r="CT63" s="2119"/>
      <c r="CU63" s="2119"/>
      <c r="CV63" s="2119"/>
      <c r="CW63" s="2119"/>
      <c r="CX63" s="2119"/>
      <c r="CY63" s="2119"/>
      <c r="CZ63" s="2119"/>
    </row>
    <row r="64" s="135" customFormat="true" ht="15" customHeight="true" x14ac:dyDescent="0.2">
      <c r="A64" s="2578"/>
      <c r="B64" s="1446" t="s">
        <v>267</v>
      </c>
      <c r="C64" s="1352">
        <v>0.2148340130816816</v>
      </c>
      <c r="D64" s="1353">
        <v>0.61303821043747408</v>
      </c>
      <c r="E64" s="1353">
        <v>0.26350502196210979</v>
      </c>
      <c r="F64" s="1353">
        <v>0.13516468371178231</v>
      </c>
      <c r="G64" s="1354">
        <v>0</v>
      </c>
      <c r="H64" s="1355">
        <v>0.10989424181386007</v>
      </c>
      <c r="I64" s="1353">
        <v>0</v>
      </c>
      <c r="J64" s="1353">
        <v>0.29828317791589959</v>
      </c>
      <c r="K64" s="1353">
        <v>0</v>
      </c>
      <c r="L64" s="1356">
        <v>0</v>
      </c>
      <c r="M64" s="1357">
        <v>9.0537719474714937E-2</v>
      </c>
      <c r="N64" s="1353">
        <v>0.40662564220538794</v>
      </c>
      <c r="O64" s="1353">
        <v>0.7541677456792184</v>
      </c>
      <c r="P64" s="1353">
        <v>0.41307800713502146</v>
      </c>
      <c r="Q64" s="1354">
        <v>0.24012098277306609</v>
      </c>
      <c r="R64" s="1355">
        <v>0</v>
      </c>
      <c r="S64" s="1353">
        <v>6.925783318392946E-2</v>
      </c>
      <c r="T64" s="1353">
        <v>0.443603001418718</v>
      </c>
      <c r="U64" s="1353">
        <v>1.581173265313919</v>
      </c>
      <c r="V64" s="1353">
        <v>0.48938477810861364</v>
      </c>
      <c r="W64" s="1353">
        <v>0</v>
      </c>
      <c r="X64" s="1353">
        <v>0</v>
      </c>
      <c r="Y64" s="1353">
        <v>0.31550438081600896</v>
      </c>
      <c r="Z64" s="1353">
        <v>0</v>
      </c>
      <c r="AA64" s="1353">
        <v>0.10217350919561545</v>
      </c>
      <c r="AB64" s="1353">
        <v>0</v>
      </c>
      <c r="AC64" s="1353">
        <v>0</v>
      </c>
      <c r="AD64" s="2080">
        <v>0</v>
      </c>
      <c r="AE64" s="312"/>
      <c r="AF64" s="312"/>
      <c r="AG64" s="312"/>
      <c r="AH64" s="312"/>
      <c r="AI64" s="312"/>
      <c r="AJ64" s="312"/>
      <c r="AK64" s="312"/>
      <c r="AL64" s="312"/>
      <c r="AM64" s="312"/>
      <c r="AN64" s="312"/>
      <c r="AO64" s="312"/>
      <c r="AP64" s="312"/>
      <c r="AQ64" s="312"/>
      <c r="AR64" s="312"/>
      <c r="AS64" s="312"/>
      <c r="AT64" s="312"/>
      <c r="AU64" s="312"/>
      <c r="AV64" s="312"/>
      <c r="AW64" s="312"/>
      <c r="AX64" s="312"/>
      <c r="AY64" s="312"/>
      <c r="AZ64" s="707"/>
      <c r="BA64" s="237"/>
      <c r="BB64" s="154"/>
      <c r="BC64" s="323"/>
      <c r="BD64" s="303"/>
      <c r="BE64" s="303"/>
      <c r="BF64" s="303"/>
      <c r="BG64" s="324"/>
      <c r="BH64" s="331"/>
      <c r="BI64" s="303"/>
      <c r="BJ64" s="303"/>
      <c r="BK64" s="303"/>
      <c r="BL64" s="324"/>
      <c r="BM64" s="331"/>
      <c r="BN64" s="303"/>
      <c r="BO64" s="303"/>
      <c r="BP64" s="303"/>
      <c r="BQ64" s="324"/>
      <c r="BR64" s="331"/>
      <c r="BS64" s="303"/>
      <c r="BT64" s="303"/>
      <c r="BU64" s="303"/>
      <c r="BV64" s="303"/>
      <c r="BW64" s="303"/>
      <c r="BX64" s="303"/>
      <c r="BY64" s="304"/>
      <c r="BZ64" s="304"/>
      <c r="CA64" s="304"/>
      <c r="CB64" s="304"/>
      <c r="CC64" s="304"/>
      <c r="CD64" s="304"/>
      <c r="CE64" s="2119"/>
      <c r="CF64" s="2119"/>
      <c r="CG64" s="2119"/>
      <c r="CH64" s="2119"/>
      <c r="CI64" s="2119"/>
      <c r="CJ64" s="2119"/>
      <c r="CK64" s="2119"/>
      <c r="CL64" s="2119"/>
      <c r="CM64" s="2119"/>
      <c r="CN64" s="2119"/>
      <c r="CO64" s="2119"/>
      <c r="CP64" s="2119"/>
      <c r="CQ64" s="2119"/>
      <c r="CR64" s="2119"/>
      <c r="CS64" s="2119"/>
      <c r="CT64" s="2119"/>
      <c r="CU64" s="2119"/>
      <c r="CV64" s="2119"/>
      <c r="CW64" s="2119"/>
      <c r="CX64" s="2119"/>
      <c r="CY64" s="2119"/>
      <c r="CZ64" s="2119"/>
    </row>
    <row r="65" s="135" customFormat="true" ht="15" customHeight="true" x14ac:dyDescent="0.2">
      <c r="A65" s="2578"/>
      <c r="B65" s="1446" t="s">
        <v>268</v>
      </c>
      <c r="C65" s="1352">
        <v>2.3513103808080484</v>
      </c>
      <c r="D65" s="1353">
        <v>1.164872879374717</v>
      </c>
      <c r="E65" s="1353">
        <v>0.68953203943570074</v>
      </c>
      <c r="F65" s="1353">
        <v>8.30274134579157E-2</v>
      </c>
      <c r="G65" s="1354">
        <v>3.946575190855077E-2</v>
      </c>
      <c r="H65" s="1355">
        <v>0.15993867348161958</v>
      </c>
      <c r="I65" s="1353">
        <v>0</v>
      </c>
      <c r="J65" s="1353">
        <v>0.1832259733849812</v>
      </c>
      <c r="K65" s="1353">
        <v>0</v>
      </c>
      <c r="L65" s="1356">
        <v>0</v>
      </c>
      <c r="M65" s="1357">
        <v>2.8054792219741995</v>
      </c>
      <c r="N65" s="1353">
        <v>1.6510274053110092</v>
      </c>
      <c r="O65" s="1353">
        <v>1.7890623470852896</v>
      </c>
      <c r="P65" s="1353">
        <v>0.62331264992627644</v>
      </c>
      <c r="Q65" s="1354">
        <v>0.76189160441767823</v>
      </c>
      <c r="R65" s="1355">
        <v>0.87253378034011664</v>
      </c>
      <c r="S65" s="1353">
        <v>1.5236723300464483</v>
      </c>
      <c r="T65" s="1353">
        <v>0.52425809258575762</v>
      </c>
      <c r="U65" s="1353">
        <v>4.0463219003396311</v>
      </c>
      <c r="V65" s="1353">
        <v>0.89482532499837908</v>
      </c>
      <c r="W65" s="1353">
        <v>0.45346307132962521</v>
      </c>
      <c r="X65" s="1353">
        <v>9.0431061292800471E-2</v>
      </c>
      <c r="Y65" s="1353">
        <v>0</v>
      </c>
      <c r="Z65" s="1353">
        <v>0</v>
      </c>
      <c r="AA65" s="1353">
        <v>0</v>
      </c>
      <c r="AB65" s="1353">
        <v>1.4395036402117563</v>
      </c>
      <c r="AC65" s="1353">
        <v>8.2441781734030911E-2</v>
      </c>
      <c r="AD65" s="2080">
        <v>1.1813752412555827</v>
      </c>
      <c r="AE65" s="312"/>
      <c r="AF65" s="312"/>
      <c r="AG65" s="312"/>
      <c r="AH65" s="312"/>
      <c r="AI65" s="312"/>
      <c r="AJ65" s="312"/>
      <c r="AK65" s="312"/>
      <c r="AL65" s="312"/>
      <c r="AM65" s="312"/>
      <c r="AN65" s="312"/>
      <c r="AO65" s="312"/>
      <c r="AP65" s="312"/>
      <c r="AQ65" s="312"/>
      <c r="AR65" s="312"/>
      <c r="AS65" s="312"/>
      <c r="AT65" s="312"/>
      <c r="AU65" s="312"/>
      <c r="AV65" s="312"/>
      <c r="AW65" s="312"/>
      <c r="AX65" s="312"/>
      <c r="AY65" s="312"/>
      <c r="AZ65" s="707"/>
      <c r="BA65" s="237"/>
      <c r="BB65" s="154"/>
      <c r="BC65" s="323"/>
      <c r="BD65" s="303"/>
      <c r="BE65" s="303"/>
      <c r="BF65" s="303"/>
      <c r="BG65" s="324"/>
      <c r="BH65" s="331"/>
      <c r="BI65" s="303"/>
      <c r="BJ65" s="303"/>
      <c r="BK65" s="303"/>
      <c r="BL65" s="324"/>
      <c r="BM65" s="331"/>
      <c r="BN65" s="303"/>
      <c r="BO65" s="303"/>
      <c r="BP65" s="303"/>
      <c r="BQ65" s="324"/>
      <c r="BR65" s="331"/>
      <c r="BS65" s="303"/>
      <c r="BT65" s="303"/>
      <c r="BU65" s="303"/>
      <c r="BV65" s="303"/>
      <c r="BW65" s="303"/>
      <c r="BX65" s="303"/>
      <c r="BY65" s="304"/>
      <c r="BZ65" s="304"/>
      <c r="CA65" s="304"/>
      <c r="CB65" s="304"/>
      <c r="CC65" s="304"/>
      <c r="CD65" s="304"/>
      <c r="CE65" s="2119"/>
      <c r="CF65" s="2119"/>
      <c r="CG65" s="2119"/>
      <c r="CH65" s="2119"/>
      <c r="CI65" s="2119"/>
      <c r="CJ65" s="2119"/>
      <c r="CK65" s="2119"/>
      <c r="CL65" s="2119"/>
      <c r="CM65" s="2119"/>
      <c r="CN65" s="2119"/>
      <c r="CO65" s="2119"/>
      <c r="CP65" s="2119"/>
      <c r="CQ65" s="2119"/>
      <c r="CR65" s="2119"/>
      <c r="CS65" s="2119"/>
      <c r="CT65" s="2119"/>
      <c r="CU65" s="2119"/>
      <c r="CV65" s="2119"/>
      <c r="CW65" s="2119"/>
      <c r="CX65" s="2119"/>
      <c r="CY65" s="2119"/>
      <c r="CZ65" s="2119"/>
    </row>
    <row r="66" s="135" customFormat="true" ht="15" customHeight="true" x14ac:dyDescent="0.2">
      <c r="A66" s="2578"/>
      <c r="B66" s="1446" t="s">
        <v>269</v>
      </c>
      <c r="C66" s="1352">
        <v>15.355412733252194</v>
      </c>
      <c r="D66" s="1353">
        <v>7.3489182721954993</v>
      </c>
      <c r="E66" s="1353">
        <v>1.5133876150690633</v>
      </c>
      <c r="F66" s="1353">
        <v>7.8540390187880962E-2</v>
      </c>
      <c r="G66" s="1354">
        <v>0</v>
      </c>
      <c r="H66" s="1355">
        <v>0</v>
      </c>
      <c r="I66" s="1353">
        <v>0</v>
      </c>
      <c r="J66" s="1353">
        <v>0</v>
      </c>
      <c r="K66" s="1353">
        <v>0</v>
      </c>
      <c r="L66" s="1356">
        <v>0</v>
      </c>
      <c r="M66" s="1357">
        <v>15.085376657474844</v>
      </c>
      <c r="N66" s="1353">
        <v>16.324076626506276</v>
      </c>
      <c r="O66" s="1353">
        <v>8.7714689973557753</v>
      </c>
      <c r="P66" s="1353">
        <v>3.5067052068782814</v>
      </c>
      <c r="Q66" s="1354">
        <v>0.73391726970531568</v>
      </c>
      <c r="R66" s="1355">
        <v>0.99718146324584755</v>
      </c>
      <c r="S66" s="1353">
        <v>22.324209831238811</v>
      </c>
      <c r="T66" s="1353">
        <v>3.2060398738898268</v>
      </c>
      <c r="U66" s="1353">
        <v>6.2378154093153508</v>
      </c>
      <c r="V66" s="1353">
        <v>4.5332856116269893</v>
      </c>
      <c r="W66" s="1353">
        <v>7.7542185197365905</v>
      </c>
      <c r="X66" s="1353">
        <v>3.5946346863888201</v>
      </c>
      <c r="Y66" s="1353">
        <v>0</v>
      </c>
      <c r="Z66" s="1353">
        <v>0</v>
      </c>
      <c r="AA66" s="1353">
        <v>0</v>
      </c>
      <c r="AB66" s="1353">
        <v>10.55144169360908</v>
      </c>
      <c r="AC66" s="1353">
        <v>0.16488356346806182</v>
      </c>
      <c r="AD66" s="2080">
        <v>0.21698728921020904</v>
      </c>
      <c r="AE66" s="312"/>
      <c r="AF66" s="312"/>
      <c r="AG66" s="312"/>
      <c r="AH66" s="312"/>
      <c r="AI66" s="312"/>
      <c r="AJ66" s="312"/>
      <c r="AK66" s="312"/>
      <c r="AL66" s="312"/>
      <c r="AM66" s="312"/>
      <c r="AN66" s="312"/>
      <c r="AO66" s="312"/>
      <c r="AP66" s="312"/>
      <c r="AQ66" s="312"/>
      <c r="AR66" s="312"/>
      <c r="AS66" s="312"/>
      <c r="AT66" s="312"/>
      <c r="AU66" s="312"/>
      <c r="AV66" s="312"/>
      <c r="AW66" s="312"/>
      <c r="AX66" s="312"/>
      <c r="AY66" s="312"/>
      <c r="AZ66" s="707"/>
      <c r="BA66" s="237"/>
      <c r="BB66" s="154"/>
      <c r="BC66" s="323"/>
      <c r="BD66" s="303"/>
      <c r="BE66" s="303"/>
      <c r="BF66" s="303"/>
      <c r="BG66" s="324"/>
      <c r="BH66" s="331"/>
      <c r="BI66" s="303"/>
      <c r="BJ66" s="303"/>
      <c r="BK66" s="303"/>
      <c r="BL66" s="324"/>
      <c r="BM66" s="331"/>
      <c r="BN66" s="303"/>
      <c r="BO66" s="303"/>
      <c r="BP66" s="303"/>
      <c r="BQ66" s="324"/>
      <c r="BR66" s="331"/>
      <c r="BS66" s="303"/>
      <c r="BT66" s="303"/>
      <c r="BU66" s="303"/>
      <c r="BV66" s="303"/>
      <c r="BW66" s="303"/>
      <c r="BX66" s="303"/>
      <c r="BY66" s="304"/>
      <c r="BZ66" s="304"/>
      <c r="CA66" s="304"/>
      <c r="CB66" s="304"/>
      <c r="CC66" s="304"/>
      <c r="CD66" s="304"/>
      <c r="CE66" s="2119"/>
      <c r="CF66" s="2119"/>
      <c r="CG66" s="2119"/>
      <c r="CH66" s="2119"/>
      <c r="CI66" s="2119"/>
      <c r="CJ66" s="2119"/>
      <c r="CK66" s="2119"/>
      <c r="CL66" s="2119"/>
      <c r="CM66" s="2119"/>
      <c r="CN66" s="2119"/>
      <c r="CO66" s="2119"/>
      <c r="CP66" s="2119"/>
      <c r="CQ66" s="2119"/>
      <c r="CR66" s="2119"/>
      <c r="CS66" s="2119"/>
      <c r="CT66" s="2119"/>
      <c r="CU66" s="2119"/>
      <c r="CV66" s="2119"/>
      <c r="CW66" s="2119"/>
      <c r="CX66" s="2119"/>
      <c r="CY66" s="2119"/>
      <c r="CZ66" s="2119"/>
    </row>
    <row r="67" s="135" customFormat="true" ht="15" customHeight="true" x14ac:dyDescent="0.2">
      <c r="A67" s="2578"/>
      <c r="B67" s="1446" t="s">
        <v>270</v>
      </c>
      <c r="C67" s="1352">
        <v>6.863904015344581E-2</v>
      </c>
      <c r="D67" s="1353">
        <v>0.14367499909553169</v>
      </c>
      <c r="E67" s="1353">
        <v>3.219910318996102</v>
      </c>
      <c r="F67" s="1353">
        <v>7.3415841522636898</v>
      </c>
      <c r="G67" s="1354">
        <v>9.8231001251337808</v>
      </c>
      <c r="H67" s="1355">
        <v>3.7324291285000935</v>
      </c>
      <c r="I67" s="1353">
        <v>6.9384077629219858</v>
      </c>
      <c r="J67" s="1353">
        <v>9.9901492538513459</v>
      </c>
      <c r="K67" s="1353">
        <v>6.7932220900653038</v>
      </c>
      <c r="L67" s="1356">
        <v>12.415862160252955</v>
      </c>
      <c r="M67" s="1357">
        <v>7.5189743276808246E-2</v>
      </c>
      <c r="N67" s="1353">
        <v>5.6306222530348886E-2</v>
      </c>
      <c r="O67" s="1353">
        <v>4.0086720284486371E-3</v>
      </c>
      <c r="P67" s="1353">
        <v>1.1471025821081127</v>
      </c>
      <c r="Q67" s="1354">
        <v>3.3545868875106049</v>
      </c>
      <c r="R67" s="1355">
        <v>16.753622630357583</v>
      </c>
      <c r="S67" s="1353">
        <v>8.693569692546646E-2</v>
      </c>
      <c r="T67" s="1353">
        <v>8.9575655196315204E-2</v>
      </c>
      <c r="U67" s="1353">
        <v>6.9502121552260182E-2</v>
      </c>
      <c r="V67" s="1353">
        <v>0</v>
      </c>
      <c r="W67" s="1353">
        <v>8.0920258427655267E-2</v>
      </c>
      <c r="X67" s="1353">
        <v>0.13302337186280011</v>
      </c>
      <c r="Y67" s="1353">
        <v>8.9812948426892767</v>
      </c>
      <c r="Z67" s="1353">
        <v>6.622576770044299</v>
      </c>
      <c r="AA67" s="1353">
        <v>7.5515511796395804</v>
      </c>
      <c r="AB67" s="1353">
        <v>0.34594890798718286</v>
      </c>
      <c r="AC67" s="1353">
        <v>76.636367601577248</v>
      </c>
      <c r="AD67" s="2080">
        <v>1.1813752412555822</v>
      </c>
      <c r="AE67" s="312"/>
      <c r="AF67" s="312"/>
      <c r="AG67" s="312"/>
      <c r="AH67" s="312"/>
      <c r="AI67" s="312"/>
      <c r="AJ67" s="312"/>
      <c r="AK67" s="312"/>
      <c r="AL67" s="312"/>
      <c r="AM67" s="312"/>
      <c r="AN67" s="312"/>
      <c r="AO67" s="312"/>
      <c r="AP67" s="312"/>
      <c r="AQ67" s="312"/>
      <c r="AR67" s="312"/>
      <c r="AS67" s="312"/>
      <c r="AT67" s="312"/>
      <c r="AU67" s="312"/>
      <c r="AV67" s="312"/>
      <c r="AW67" s="312"/>
      <c r="AX67" s="312"/>
      <c r="AY67" s="312"/>
      <c r="AZ67" s="707"/>
      <c r="BA67" s="237"/>
      <c r="BB67" s="154"/>
      <c r="BC67" s="323"/>
      <c r="BD67" s="303"/>
      <c r="BE67" s="303"/>
      <c r="BF67" s="303"/>
      <c r="BG67" s="324"/>
      <c r="BH67" s="331"/>
      <c r="BI67" s="303"/>
      <c r="BJ67" s="303"/>
      <c r="BK67" s="303"/>
      <c r="BL67" s="324"/>
      <c r="BM67" s="331"/>
      <c r="BN67" s="303"/>
      <c r="BO67" s="303"/>
      <c r="BP67" s="303"/>
      <c r="BQ67" s="324"/>
      <c r="BR67" s="331"/>
      <c r="BS67" s="303"/>
      <c r="BT67" s="303"/>
      <c r="BU67" s="303"/>
      <c r="BV67" s="303"/>
      <c r="BW67" s="303"/>
      <c r="BX67" s="303"/>
      <c r="BY67" s="304"/>
      <c r="BZ67" s="304"/>
      <c r="CA67" s="304"/>
      <c r="CB67" s="304"/>
      <c r="CC67" s="304"/>
      <c r="CD67" s="304"/>
      <c r="CE67" s="2119"/>
      <c r="CF67" s="2119"/>
      <c r="CG67" s="2119"/>
      <c r="CH67" s="2119"/>
      <c r="CI67" s="2119"/>
      <c r="CJ67" s="2119"/>
      <c r="CK67" s="2119"/>
      <c r="CL67" s="2119"/>
      <c r="CM67" s="2119"/>
      <c r="CN67" s="2119"/>
      <c r="CO67" s="2119"/>
      <c r="CP67" s="2119"/>
      <c r="CQ67" s="2119"/>
      <c r="CR67" s="2119"/>
      <c r="CS67" s="2119"/>
      <c r="CT67" s="2119"/>
      <c r="CU67" s="2119"/>
      <c r="CV67" s="2119"/>
      <c r="CW67" s="2119"/>
      <c r="CX67" s="2119"/>
      <c r="CY67" s="2119"/>
      <c r="CZ67" s="2119"/>
    </row>
    <row r="68" s="135" customFormat="true" ht="15" customHeight="true" x14ac:dyDescent="0.2">
      <c r="A68" s="2578"/>
      <c r="B68" s="1446" t="s">
        <v>271</v>
      </c>
      <c r="C68" s="1352">
        <v>3.0879956288867798</v>
      </c>
      <c r="D68" s="1353">
        <v>5.2456691096835684</v>
      </c>
      <c r="E68" s="1353">
        <v>10.009727204350254</v>
      </c>
      <c r="F68" s="1353">
        <v>42.149829190100803</v>
      </c>
      <c r="G68" s="1354">
        <v>34.626089110949934</v>
      </c>
      <c r="H68" s="1355">
        <v>25.079018107929219</v>
      </c>
      <c r="I68" s="1353">
        <v>47.796650458403569</v>
      </c>
      <c r="J68" s="1353">
        <v>51.96840035337965</v>
      </c>
      <c r="K68" s="1353">
        <v>42.479267579096927</v>
      </c>
      <c r="L68" s="1356">
        <v>26.428952188200128</v>
      </c>
      <c r="M68" s="1357">
        <v>3.5921400274160167</v>
      </c>
      <c r="N68" s="1353">
        <v>1.7357427381315416</v>
      </c>
      <c r="O68" s="1353">
        <v>2.5511870233150726</v>
      </c>
      <c r="P68" s="1353">
        <v>3.0918171576276849</v>
      </c>
      <c r="Q68" s="1354">
        <v>2.4235156703203362</v>
      </c>
      <c r="R68" s="1355">
        <v>10.888659979194198</v>
      </c>
      <c r="S68" s="1353">
        <v>3.3817118488111531</v>
      </c>
      <c r="T68" s="1353">
        <v>1.0078186246844358</v>
      </c>
      <c r="U68" s="1353">
        <v>0.12162871271645531</v>
      </c>
      <c r="V68" s="1353">
        <v>0.93014925062704612</v>
      </c>
      <c r="W68" s="1353">
        <v>15.655562515706947</v>
      </c>
      <c r="X68" s="1353">
        <v>1.130698660833801</v>
      </c>
      <c r="Y68" s="1353">
        <v>0.28504417756725975</v>
      </c>
      <c r="Z68" s="1353">
        <v>0.42678597521559736</v>
      </c>
      <c r="AA68" s="1353">
        <v>59.985138398662215</v>
      </c>
      <c r="AB68" s="1353">
        <v>0.52610947737932467</v>
      </c>
      <c r="AC68" s="1353">
        <v>4.9716933396646628</v>
      </c>
      <c r="AD68" s="2080">
        <v>4.8562266321062291</v>
      </c>
      <c r="AE68" s="312"/>
      <c r="AF68" s="312"/>
      <c r="AG68" s="312"/>
      <c r="AH68" s="312"/>
      <c r="AI68" s="312"/>
      <c r="AJ68" s="312"/>
      <c r="AK68" s="312"/>
      <c r="AL68" s="312"/>
      <c r="AM68" s="312"/>
      <c r="AN68" s="312"/>
      <c r="AO68" s="312"/>
      <c r="AP68" s="312"/>
      <c r="AQ68" s="312"/>
      <c r="AR68" s="312"/>
      <c r="AS68" s="312"/>
      <c r="AT68" s="312"/>
      <c r="AU68" s="312"/>
      <c r="AV68" s="312"/>
      <c r="AW68" s="312"/>
      <c r="AX68" s="312"/>
      <c r="AY68" s="312"/>
      <c r="AZ68" s="707"/>
      <c r="BA68" s="237"/>
      <c r="BB68" s="154"/>
      <c r="BC68" s="323"/>
      <c r="BD68" s="303"/>
      <c r="BE68" s="303"/>
      <c r="BF68" s="303"/>
      <c r="BG68" s="324"/>
      <c r="BH68" s="331"/>
      <c r="BI68" s="303"/>
      <c r="BJ68" s="303"/>
      <c r="BK68" s="303"/>
      <c r="BL68" s="324"/>
      <c r="BM68" s="331"/>
      <c r="BN68" s="303"/>
      <c r="BO68" s="303"/>
      <c r="BP68" s="303"/>
      <c r="BQ68" s="324"/>
      <c r="BR68" s="331"/>
      <c r="BS68" s="303"/>
      <c r="BT68" s="303"/>
      <c r="BU68" s="303"/>
      <c r="BV68" s="303"/>
      <c r="BW68" s="303"/>
      <c r="BX68" s="303"/>
      <c r="BY68" s="304"/>
      <c r="BZ68" s="304"/>
      <c r="CA68" s="304"/>
      <c r="CB68" s="304"/>
      <c r="CC68" s="304"/>
      <c r="CD68" s="304"/>
      <c r="CE68" s="2119"/>
      <c r="CF68" s="2119"/>
      <c r="CG68" s="2119"/>
      <c r="CH68" s="2119"/>
      <c r="CI68" s="2119"/>
      <c r="CJ68" s="2119"/>
      <c r="CK68" s="2119"/>
      <c r="CL68" s="2119"/>
      <c r="CM68" s="2119"/>
      <c r="CN68" s="2119"/>
      <c r="CO68" s="2119"/>
      <c r="CP68" s="2119"/>
      <c r="CQ68" s="2119"/>
      <c r="CR68" s="2119"/>
      <c r="CS68" s="2119"/>
      <c r="CT68" s="2119"/>
      <c r="CU68" s="2119"/>
      <c r="CV68" s="2119"/>
      <c r="CW68" s="2119"/>
      <c r="CX68" s="2119"/>
      <c r="CY68" s="2119"/>
      <c r="CZ68" s="2119"/>
    </row>
    <row r="69" s="135" customFormat="true" ht="15" customHeight="true" x14ac:dyDescent="0.2">
      <c r="A69" s="2578"/>
      <c r="B69" s="1446" t="s">
        <v>272</v>
      </c>
      <c r="C69" s="1352">
        <v>4.6461935055727199</v>
      </c>
      <c r="D69" s="1353">
        <v>4.8159895090660303</v>
      </c>
      <c r="E69" s="1353">
        <v>0.39493057368010787</v>
      </c>
      <c r="F69" s="1353">
        <v>0</v>
      </c>
      <c r="G69" s="1354">
        <v>3.2666662122907517E-2</v>
      </c>
      <c r="H69" s="1355">
        <v>0</v>
      </c>
      <c r="I69" s="1353">
        <v>0</v>
      </c>
      <c r="J69" s="1353">
        <v>0</v>
      </c>
      <c r="K69" s="1353">
        <v>0</v>
      </c>
      <c r="L69" s="1356">
        <v>0</v>
      </c>
      <c r="M69" s="1357">
        <v>4.3401803990405856</v>
      </c>
      <c r="N69" s="1353">
        <v>5.4725784332119387</v>
      </c>
      <c r="O69" s="1353">
        <v>6.7245652244537091</v>
      </c>
      <c r="P69" s="1353">
        <v>1.2518496329801554</v>
      </c>
      <c r="Q69" s="1354">
        <v>0.29561510425844706</v>
      </c>
      <c r="R69" s="1355">
        <v>0</v>
      </c>
      <c r="S69" s="1353">
        <v>0</v>
      </c>
      <c r="T69" s="1353">
        <v>0.62507695654455719</v>
      </c>
      <c r="U69" s="1353">
        <v>9.3306598183909273</v>
      </c>
      <c r="V69" s="1353">
        <v>11.461888074812347</v>
      </c>
      <c r="W69" s="1353">
        <v>0.88425298909276895</v>
      </c>
      <c r="X69" s="1353">
        <v>1.0625649701904056</v>
      </c>
      <c r="Y69" s="1353">
        <v>0</v>
      </c>
      <c r="Z69" s="1353">
        <v>0</v>
      </c>
      <c r="AA69" s="1353">
        <v>0</v>
      </c>
      <c r="AB69" s="1353">
        <v>1.2108211779551397</v>
      </c>
      <c r="AC69" s="1353">
        <v>0</v>
      </c>
      <c r="AD69" s="2080">
        <v>2.2663116873066276</v>
      </c>
      <c r="AE69" s="312"/>
      <c r="AF69" s="312"/>
      <c r="AG69" s="312"/>
      <c r="AH69" s="312"/>
      <c r="AI69" s="312"/>
      <c r="AJ69" s="312"/>
      <c r="AK69" s="312"/>
      <c r="AL69" s="312"/>
      <c r="AM69" s="312"/>
      <c r="AN69" s="312"/>
      <c r="AO69" s="312"/>
      <c r="AP69" s="312"/>
      <c r="AQ69" s="312"/>
      <c r="AR69" s="312"/>
      <c r="AS69" s="312"/>
      <c r="AT69" s="312"/>
      <c r="AU69" s="312"/>
      <c r="AV69" s="312"/>
      <c r="AW69" s="312"/>
      <c r="AX69" s="312"/>
      <c r="AY69" s="312"/>
      <c r="AZ69" s="707"/>
      <c r="BA69" s="237"/>
      <c r="BB69" s="154"/>
      <c r="BC69" s="323"/>
      <c r="BD69" s="303"/>
      <c r="BE69" s="303"/>
      <c r="BF69" s="303"/>
      <c r="BG69" s="324"/>
      <c r="BH69" s="331"/>
      <c r="BI69" s="303"/>
      <c r="BJ69" s="303"/>
      <c r="BK69" s="303"/>
      <c r="BL69" s="324"/>
      <c r="BM69" s="331"/>
      <c r="BN69" s="303"/>
      <c r="BO69" s="303"/>
      <c r="BP69" s="303"/>
      <c r="BQ69" s="324"/>
      <c r="BR69" s="331"/>
      <c r="BS69" s="303"/>
      <c r="BT69" s="303"/>
      <c r="BU69" s="303"/>
      <c r="BV69" s="303"/>
      <c r="BW69" s="303"/>
      <c r="BX69" s="303"/>
      <c r="BY69" s="304"/>
      <c r="BZ69" s="304"/>
      <c r="CA69" s="304"/>
      <c r="CB69" s="304"/>
      <c r="CC69" s="304"/>
      <c r="CD69" s="304"/>
      <c r="CE69" s="2119"/>
      <c r="CF69" s="2119"/>
      <c r="CG69" s="2119"/>
      <c r="CH69" s="2119"/>
      <c r="CI69" s="2119"/>
      <c r="CJ69" s="2119"/>
      <c r="CK69" s="2119"/>
      <c r="CL69" s="2119"/>
      <c r="CM69" s="2119"/>
      <c r="CN69" s="2119"/>
      <c r="CO69" s="2119"/>
      <c r="CP69" s="2119"/>
      <c r="CQ69" s="2119"/>
      <c r="CR69" s="2119"/>
      <c r="CS69" s="2119"/>
      <c r="CT69" s="2119"/>
      <c r="CU69" s="2119"/>
      <c r="CV69" s="2119"/>
      <c r="CW69" s="2119"/>
      <c r="CX69" s="2119"/>
      <c r="CY69" s="2119"/>
      <c r="CZ69" s="2119"/>
    </row>
    <row r="70" s="135" customFormat="true" ht="15" customHeight="true" x14ac:dyDescent="0.2">
      <c r="A70" s="2578"/>
      <c r="B70" s="1446" t="s">
        <v>273</v>
      </c>
      <c r="C70" s="1352">
        <v>5.9405080528663355E-2</v>
      </c>
      <c r="D70" s="1353">
        <v>0.10258850645526792</v>
      </c>
      <c r="E70" s="1353">
        <v>0</v>
      </c>
      <c r="F70" s="1353">
        <v>0</v>
      </c>
      <c r="G70" s="1354">
        <v>1.6678573103348492E-2</v>
      </c>
      <c r="H70" s="1355">
        <v>0.11322173992038823</v>
      </c>
      <c r="I70" s="1353">
        <v>0</v>
      </c>
      <c r="J70" s="1353">
        <v>0</v>
      </c>
      <c r="K70" s="1353">
        <v>3.6769035914208881E-2</v>
      </c>
      <c r="L70" s="1356">
        <v>0</v>
      </c>
      <c r="M70" s="1357">
        <v>6.1793204513383215E-2</v>
      </c>
      <c r="N70" s="1353">
        <v>4.6815248712189297E-2</v>
      </c>
      <c r="O70" s="1353">
        <v>9.3794017809545452E-2</v>
      </c>
      <c r="P70" s="1353">
        <v>0</v>
      </c>
      <c r="Q70" s="1354">
        <v>0</v>
      </c>
      <c r="R70" s="1355">
        <v>0</v>
      </c>
      <c r="S70" s="1353">
        <v>0</v>
      </c>
      <c r="T70" s="1353">
        <v>0.12540591727484129</v>
      </c>
      <c r="U70" s="1353">
        <v>0</v>
      </c>
      <c r="V70" s="1353">
        <v>0.29694010556508682</v>
      </c>
      <c r="W70" s="1353">
        <v>0</v>
      </c>
      <c r="X70" s="1353">
        <v>0</v>
      </c>
      <c r="Y70" s="1353">
        <v>0</v>
      </c>
      <c r="Z70" s="1353">
        <v>2.4345924473627576E-2</v>
      </c>
      <c r="AA70" s="1353">
        <v>9.2885008359650401E-3</v>
      </c>
      <c r="AB70" s="1353">
        <v>0.24216423559102795</v>
      </c>
      <c r="AC70" s="1353">
        <v>0</v>
      </c>
      <c r="AD70" s="2080">
        <v>0</v>
      </c>
      <c r="AE70" s="312"/>
      <c r="AF70" s="312"/>
      <c r="AG70" s="312"/>
      <c r="AH70" s="312"/>
      <c r="AI70" s="312"/>
      <c r="AJ70" s="312"/>
      <c r="AK70" s="312"/>
      <c r="AL70" s="312"/>
      <c r="AM70" s="312"/>
      <c r="AN70" s="312"/>
      <c r="AO70" s="312"/>
      <c r="AP70" s="312"/>
      <c r="AQ70" s="312"/>
      <c r="AR70" s="312"/>
      <c r="AS70" s="312"/>
      <c r="AT70" s="312"/>
      <c r="AU70" s="312"/>
      <c r="AV70" s="312"/>
      <c r="AW70" s="312"/>
      <c r="AX70" s="312"/>
      <c r="AY70" s="312"/>
      <c r="AZ70" s="707"/>
      <c r="BA70" s="237"/>
      <c r="BB70" s="154"/>
      <c r="BC70" s="323"/>
      <c r="BD70" s="303"/>
      <c r="BE70" s="303"/>
      <c r="BF70" s="303"/>
      <c r="BG70" s="324"/>
      <c r="BH70" s="331"/>
      <c r="BI70" s="303"/>
      <c r="BJ70" s="303"/>
      <c r="BK70" s="303"/>
      <c r="BL70" s="324"/>
      <c r="BM70" s="331"/>
      <c r="BN70" s="303"/>
      <c r="BO70" s="303"/>
      <c r="BP70" s="303"/>
      <c r="BQ70" s="324"/>
      <c r="BR70" s="331"/>
      <c r="BS70" s="303"/>
      <c r="BT70" s="303"/>
      <c r="BU70" s="303"/>
      <c r="BV70" s="303"/>
      <c r="BW70" s="303"/>
      <c r="BX70" s="303"/>
      <c r="BY70" s="304"/>
      <c r="BZ70" s="304"/>
      <c r="CA70" s="304"/>
      <c r="CB70" s="304"/>
      <c r="CC70" s="304"/>
      <c r="CD70" s="304"/>
      <c r="CE70" s="2119"/>
      <c r="CF70" s="2119"/>
      <c r="CG70" s="2119"/>
      <c r="CH70" s="2119"/>
      <c r="CI70" s="2119"/>
      <c r="CJ70" s="2119"/>
      <c r="CK70" s="2119"/>
      <c r="CL70" s="2119"/>
      <c r="CM70" s="2119"/>
      <c r="CN70" s="2119"/>
      <c r="CO70" s="2119"/>
      <c r="CP70" s="2119"/>
      <c r="CQ70" s="2119"/>
      <c r="CR70" s="2119"/>
      <c r="CS70" s="2119"/>
      <c r="CT70" s="2119"/>
      <c r="CU70" s="2119"/>
      <c r="CV70" s="2119"/>
      <c r="CW70" s="2119"/>
      <c r="CX70" s="2119"/>
      <c r="CY70" s="2119"/>
      <c r="CZ70" s="2119"/>
    </row>
    <row r="71" s="135" customFormat="true" ht="15" customHeight="true" x14ac:dyDescent="0.2">
      <c r="A71" s="2578"/>
      <c r="B71" s="1446" t="s">
        <v>274</v>
      </c>
      <c r="C71" s="1352">
        <v>3.248813361806572</v>
      </c>
      <c r="D71" s="1353">
        <v>1.8741288818061781</v>
      </c>
      <c r="E71" s="1353">
        <v>2.1009119079923932</v>
      </c>
      <c r="F71" s="1353">
        <v>1.5950317659625628</v>
      </c>
      <c r="G71" s="1354">
        <v>0.68065649779016391</v>
      </c>
      <c r="H71" s="1355">
        <v>3.9262589519560147</v>
      </c>
      <c r="I71" s="1353">
        <v>2.1361595807786999</v>
      </c>
      <c r="J71" s="1353">
        <v>1.2168204098147584</v>
      </c>
      <c r="K71" s="1353">
        <v>0.95092288559594884</v>
      </c>
      <c r="L71" s="1356">
        <v>0.45363466437259176</v>
      </c>
      <c r="M71" s="1357">
        <v>2.2788908253386366</v>
      </c>
      <c r="N71" s="1353">
        <v>3.6935751947726967</v>
      </c>
      <c r="O71" s="1353">
        <v>1.4970359434262341</v>
      </c>
      <c r="P71" s="1353">
        <v>2.0222886167130518</v>
      </c>
      <c r="Q71" s="1354">
        <v>0.68007093889612891</v>
      </c>
      <c r="R71" s="1355">
        <v>1.1618640338052451</v>
      </c>
      <c r="S71" s="1353">
        <v>4.3300681957778098</v>
      </c>
      <c r="T71" s="1353">
        <v>0.55544306519786624</v>
      </c>
      <c r="U71" s="1353">
        <v>9.2577220806028454E-2</v>
      </c>
      <c r="V71" s="1353">
        <v>1.7420486193151754</v>
      </c>
      <c r="W71" s="1353">
        <v>0.20230064606913817</v>
      </c>
      <c r="X71" s="1353">
        <v>5.3806481469216294</v>
      </c>
      <c r="Y71" s="1353">
        <v>8.5817855302665418</v>
      </c>
      <c r="Z71" s="1353">
        <v>3.2518169827609196</v>
      </c>
      <c r="AA71" s="1353">
        <v>1.8762771688649382</v>
      </c>
      <c r="AB71" s="1353">
        <v>1.4257992525116725</v>
      </c>
      <c r="AC71" s="1353">
        <v>0.40385194850090916</v>
      </c>
      <c r="AD71" s="2080">
        <v>1.079906631511018</v>
      </c>
      <c r="AE71" s="312"/>
      <c r="AF71" s="312"/>
      <c r="AG71" s="312"/>
      <c r="AH71" s="312"/>
      <c r="AI71" s="312"/>
      <c r="AJ71" s="312"/>
      <c r="AK71" s="312"/>
      <c r="AL71" s="312"/>
      <c r="AM71" s="312"/>
      <c r="AN71" s="312"/>
      <c r="AO71" s="312"/>
      <c r="AP71" s="312"/>
      <c r="AQ71" s="312"/>
      <c r="AR71" s="312"/>
      <c r="AS71" s="312"/>
      <c r="AT71" s="312"/>
      <c r="AU71" s="312"/>
      <c r="AV71" s="312"/>
      <c r="AW71" s="312"/>
      <c r="AX71" s="312"/>
      <c r="AY71" s="312"/>
      <c r="AZ71" s="707"/>
      <c r="BA71" s="237"/>
      <c r="BB71" s="154"/>
      <c r="BC71" s="323"/>
      <c r="BD71" s="303"/>
      <c r="BE71" s="303"/>
      <c r="BF71" s="303"/>
      <c r="BG71" s="324"/>
      <c r="BH71" s="331"/>
      <c r="BI71" s="303"/>
      <c r="BJ71" s="303"/>
      <c r="BK71" s="303"/>
      <c r="BL71" s="324"/>
      <c r="BM71" s="331"/>
      <c r="BN71" s="303"/>
      <c r="BO71" s="303"/>
      <c r="BP71" s="303"/>
      <c r="BQ71" s="324"/>
      <c r="BR71" s="331"/>
      <c r="BS71" s="303"/>
      <c r="BT71" s="303"/>
      <c r="BU71" s="303"/>
      <c r="BV71" s="303"/>
      <c r="BW71" s="303"/>
      <c r="BX71" s="303"/>
      <c r="BY71" s="304"/>
      <c r="BZ71" s="304"/>
      <c r="CA71" s="304"/>
      <c r="CB71" s="304"/>
      <c r="CC71" s="304"/>
      <c r="CD71" s="304"/>
      <c r="CE71" s="2119"/>
      <c r="CF71" s="2119"/>
      <c r="CG71" s="2119"/>
      <c r="CH71" s="2119"/>
      <c r="CI71" s="2119"/>
      <c r="CJ71" s="2119"/>
      <c r="CK71" s="2119"/>
      <c r="CL71" s="2119"/>
      <c r="CM71" s="2119"/>
      <c r="CN71" s="2119"/>
      <c r="CO71" s="2119"/>
      <c r="CP71" s="2119"/>
      <c r="CQ71" s="2119"/>
      <c r="CR71" s="2119"/>
      <c r="CS71" s="2119"/>
      <c r="CT71" s="2119"/>
      <c r="CU71" s="2119"/>
      <c r="CV71" s="2119"/>
      <c r="CW71" s="2119"/>
      <c r="CX71" s="2119"/>
      <c r="CY71" s="2119"/>
      <c r="CZ71" s="2119"/>
    </row>
    <row r="72" s="135" customFormat="true" ht="15" customHeight="true" x14ac:dyDescent="0.2">
      <c r="A72" s="2578"/>
      <c r="B72" s="1446" t="s">
        <v>275</v>
      </c>
      <c r="C72" s="1352">
        <v>4.9304888309718346E-2</v>
      </c>
      <c r="D72" s="1353">
        <v>0.13563043566922389</v>
      </c>
      <c r="E72" s="1353">
        <v>0</v>
      </c>
      <c r="F72" s="1353">
        <v>0</v>
      </c>
      <c r="G72" s="1354">
        <v>0.11036501505028351</v>
      </c>
      <c r="H72" s="1355">
        <v>0.16263873053145828</v>
      </c>
      <c r="I72" s="1353">
        <v>0</v>
      </c>
      <c r="J72" s="1353">
        <v>0</v>
      </c>
      <c r="K72" s="1353">
        <v>0.18955725484140504</v>
      </c>
      <c r="L72" s="1356">
        <v>0</v>
      </c>
      <c r="M72" s="1357">
        <v>9.0171587893685984E-2</v>
      </c>
      <c r="N72" s="1353">
        <v>6.8008740193176292E-2</v>
      </c>
      <c r="O72" s="1353">
        <v>0</v>
      </c>
      <c r="P72" s="1353">
        <v>4.5023716597189234E-2</v>
      </c>
      <c r="Q72" s="1354">
        <v>4.4634388673899753E-2</v>
      </c>
      <c r="R72" s="1355">
        <v>0</v>
      </c>
      <c r="S72" s="1353">
        <v>0</v>
      </c>
      <c r="T72" s="1353">
        <v>0</v>
      </c>
      <c r="U72" s="1353">
        <v>0</v>
      </c>
      <c r="V72" s="1353">
        <v>0</v>
      </c>
      <c r="W72" s="1353">
        <v>0.13603892139888754</v>
      </c>
      <c r="X72" s="1353">
        <v>0</v>
      </c>
      <c r="Y72" s="1353">
        <v>0</v>
      </c>
      <c r="Z72" s="1353">
        <v>0.13505333691898919</v>
      </c>
      <c r="AA72" s="1353">
        <v>0.12075051086754551</v>
      </c>
      <c r="AB72" s="1353">
        <v>0</v>
      </c>
      <c r="AC72" s="1353">
        <v>0</v>
      </c>
      <c r="AD72" s="2080">
        <v>7.2329096403403015E-2</v>
      </c>
      <c r="AE72" s="312"/>
      <c r="AF72" s="312"/>
      <c r="AG72" s="312"/>
      <c r="AH72" s="312"/>
      <c r="AI72" s="312"/>
      <c r="AJ72" s="312"/>
      <c r="AK72" s="312"/>
      <c r="AL72" s="312"/>
      <c r="AM72" s="312"/>
      <c r="AN72" s="312"/>
      <c r="AO72" s="312"/>
      <c r="AP72" s="312"/>
      <c r="AQ72" s="312"/>
      <c r="AR72" s="312"/>
      <c r="AS72" s="312"/>
      <c r="AT72" s="312"/>
      <c r="AU72" s="312"/>
      <c r="AV72" s="312"/>
      <c r="AW72" s="312"/>
      <c r="AX72" s="312"/>
      <c r="AY72" s="312"/>
      <c r="AZ72" s="707"/>
      <c r="BA72" s="237"/>
      <c r="BB72" s="154"/>
      <c r="BC72" s="323"/>
      <c r="BD72" s="303"/>
      <c r="BE72" s="303"/>
      <c r="BF72" s="303"/>
      <c r="BG72" s="324"/>
      <c r="BH72" s="331"/>
      <c r="BI72" s="303"/>
      <c r="BJ72" s="303"/>
      <c r="BK72" s="303"/>
      <c r="BL72" s="324"/>
      <c r="BM72" s="331"/>
      <c r="BN72" s="303"/>
      <c r="BO72" s="303"/>
      <c r="BP72" s="303"/>
      <c r="BQ72" s="324"/>
      <c r="BR72" s="331"/>
      <c r="BS72" s="303"/>
      <c r="BT72" s="303"/>
      <c r="BU72" s="303"/>
      <c r="BV72" s="303"/>
      <c r="BW72" s="303"/>
      <c r="BX72" s="303"/>
      <c r="BY72" s="304"/>
      <c r="BZ72" s="304"/>
      <c r="CA72" s="304"/>
      <c r="CB72" s="304"/>
      <c r="CC72" s="304"/>
      <c r="CD72" s="304"/>
      <c r="CE72" s="2119"/>
      <c r="CF72" s="2119"/>
      <c r="CG72" s="2119"/>
      <c r="CH72" s="2119"/>
      <c r="CI72" s="2119"/>
      <c r="CJ72" s="2119"/>
      <c r="CK72" s="2119"/>
      <c r="CL72" s="2119"/>
      <c r="CM72" s="2119"/>
      <c r="CN72" s="2119"/>
      <c r="CO72" s="2119"/>
      <c r="CP72" s="2119"/>
      <c r="CQ72" s="2119"/>
      <c r="CR72" s="2119"/>
      <c r="CS72" s="2119"/>
      <c r="CT72" s="2119"/>
      <c r="CU72" s="2119"/>
      <c r="CV72" s="2119"/>
      <c r="CW72" s="2119"/>
      <c r="CX72" s="2119"/>
      <c r="CY72" s="2119"/>
      <c r="CZ72" s="2119"/>
    </row>
    <row r="73" s="135" customFormat="true" ht="15" customHeight="true" x14ac:dyDescent="0.2">
      <c r="A73" s="1296"/>
      <c r="B73" s="1447"/>
      <c r="C73" s="1352"/>
      <c r="D73" s="1353"/>
      <c r="E73" s="1353"/>
      <c r="F73" s="1353"/>
      <c r="G73" s="1354"/>
      <c r="H73" s="1355"/>
      <c r="I73" s="1353"/>
      <c r="J73" s="1353"/>
      <c r="K73" s="1353"/>
      <c r="L73" s="1356"/>
      <c r="M73" s="1357"/>
      <c r="N73" s="1353"/>
      <c r="O73" s="1353"/>
      <c r="P73" s="1353"/>
      <c r="Q73" s="1354"/>
      <c r="R73" s="1355"/>
      <c r="S73" s="1353"/>
      <c r="T73" s="1353"/>
      <c r="U73" s="1353"/>
      <c r="V73" s="1353"/>
      <c r="W73" s="1353"/>
      <c r="X73" s="1353"/>
      <c r="Y73" s="1353"/>
      <c r="Z73" s="1353"/>
      <c r="AA73" s="1353"/>
      <c r="AB73" s="1353"/>
      <c r="AC73" s="1353"/>
      <c r="AD73" s="2080"/>
      <c r="AE73" s="312"/>
      <c r="AF73" s="312"/>
      <c r="AG73" s="312"/>
      <c r="AH73" s="312"/>
      <c r="AI73" s="312"/>
      <c r="AJ73" s="312"/>
      <c r="AK73" s="312"/>
      <c r="AL73" s="312"/>
      <c r="AM73" s="312"/>
      <c r="AN73" s="312"/>
      <c r="AO73" s="312"/>
      <c r="AP73" s="312"/>
      <c r="AQ73" s="312"/>
      <c r="AR73" s="312"/>
      <c r="AS73" s="312"/>
      <c r="AT73" s="312"/>
      <c r="AU73" s="312"/>
      <c r="AV73" s="312"/>
      <c r="AW73" s="312"/>
      <c r="AX73" s="312"/>
      <c r="AY73" s="312"/>
      <c r="AZ73" s="707"/>
      <c r="BA73" s="237"/>
      <c r="BB73" s="154"/>
      <c r="BC73" s="323"/>
      <c r="BD73" s="303"/>
      <c r="BE73" s="303"/>
      <c r="BF73" s="303"/>
      <c r="BG73" s="324"/>
      <c r="BH73" s="331"/>
      <c r="BI73" s="303"/>
      <c r="BJ73" s="303"/>
      <c r="BK73" s="303"/>
      <c r="BL73" s="324"/>
      <c r="BM73" s="331"/>
      <c r="BN73" s="303"/>
      <c r="BO73" s="303"/>
      <c r="BP73" s="303"/>
      <c r="BQ73" s="324"/>
      <c r="BR73" s="331"/>
      <c r="BS73" s="303"/>
      <c r="BT73" s="303"/>
      <c r="BU73" s="303"/>
      <c r="BV73" s="303"/>
      <c r="BW73" s="303"/>
      <c r="BX73" s="303"/>
      <c r="BY73" s="304"/>
      <c r="BZ73" s="304"/>
      <c r="CA73" s="304"/>
      <c r="CB73" s="304"/>
      <c r="CC73" s="304"/>
      <c r="CD73" s="304"/>
      <c r="CE73" s="2119"/>
      <c r="CF73" s="2119"/>
      <c r="CG73" s="2119"/>
      <c r="CH73" s="2119"/>
      <c r="CI73" s="2119"/>
      <c r="CJ73" s="2119"/>
      <c r="CK73" s="2119"/>
      <c r="CL73" s="2119"/>
      <c r="CM73" s="2119"/>
      <c r="CN73" s="2119"/>
      <c r="CO73" s="2119"/>
      <c r="CP73" s="2119"/>
      <c r="CQ73" s="2119"/>
      <c r="CR73" s="2119"/>
      <c r="CS73" s="2119"/>
      <c r="CT73" s="2119"/>
      <c r="CU73" s="2119"/>
      <c r="CV73" s="2119"/>
      <c r="CW73" s="2119"/>
      <c r="CX73" s="2119"/>
      <c r="CY73" s="2119"/>
      <c r="CZ73" s="2119"/>
    </row>
    <row r="74" s="135" customFormat="true" ht="15" customHeight="true" x14ac:dyDescent="0.2">
      <c r="A74" s="1296"/>
      <c r="B74" s="1447"/>
      <c r="C74" s="1352"/>
      <c r="D74" s="1353"/>
      <c r="E74" s="1353"/>
      <c r="F74" s="1353"/>
      <c r="G74" s="1354"/>
      <c r="H74" s="1355"/>
      <c r="I74" s="1353"/>
      <c r="J74" s="1353"/>
      <c r="K74" s="1353"/>
      <c r="L74" s="1356"/>
      <c r="M74" s="1357"/>
      <c r="N74" s="1353"/>
      <c r="O74" s="1353"/>
      <c r="P74" s="1353"/>
      <c r="Q74" s="1354"/>
      <c r="R74" s="1355"/>
      <c r="S74" s="1353"/>
      <c r="T74" s="1353"/>
      <c r="U74" s="1353"/>
      <c r="V74" s="1353"/>
      <c r="W74" s="1353"/>
      <c r="X74" s="1353"/>
      <c r="Y74" s="1353"/>
      <c r="Z74" s="1353"/>
      <c r="AA74" s="1353"/>
      <c r="AB74" s="1353"/>
      <c r="AC74" s="1353"/>
      <c r="AD74" s="2080"/>
      <c r="AE74" s="312"/>
      <c r="AF74" s="312"/>
      <c r="AG74" s="312"/>
      <c r="AH74" s="312"/>
      <c r="AI74" s="312"/>
      <c r="AJ74" s="312"/>
      <c r="AK74" s="312"/>
      <c r="AL74" s="312"/>
      <c r="AM74" s="312"/>
      <c r="AN74" s="312"/>
      <c r="AO74" s="312"/>
      <c r="AP74" s="312"/>
      <c r="AQ74" s="312"/>
      <c r="AR74" s="312"/>
      <c r="AS74" s="312"/>
      <c r="AT74" s="312"/>
      <c r="AU74" s="312"/>
      <c r="AV74" s="312"/>
      <c r="AW74" s="312"/>
      <c r="AX74" s="312"/>
      <c r="AY74" s="312"/>
      <c r="AZ74" s="707"/>
      <c r="BA74" s="237"/>
      <c r="BB74" s="154"/>
      <c r="BC74" s="323"/>
      <c r="BD74" s="303"/>
      <c r="BE74" s="303"/>
      <c r="BF74" s="303"/>
      <c r="BG74" s="324"/>
      <c r="BH74" s="331"/>
      <c r="BI74" s="303"/>
      <c r="BJ74" s="303"/>
      <c r="BK74" s="303"/>
      <c r="BL74" s="324"/>
      <c r="BM74" s="331"/>
      <c r="BN74" s="303"/>
      <c r="BO74" s="303"/>
      <c r="BP74" s="303"/>
      <c r="BQ74" s="324"/>
      <c r="BR74" s="331"/>
      <c r="BS74" s="303"/>
      <c r="BT74" s="303"/>
      <c r="BU74" s="303"/>
      <c r="BV74" s="303"/>
      <c r="BW74" s="303"/>
      <c r="BX74" s="303"/>
      <c r="BY74" s="304"/>
      <c r="BZ74" s="304"/>
      <c r="CA74" s="304"/>
      <c r="CB74" s="304"/>
      <c r="CC74" s="304"/>
      <c r="CD74" s="304"/>
      <c r="CE74" s="2119"/>
      <c r="CF74" s="2119"/>
      <c r="CG74" s="2119"/>
      <c r="CH74" s="2119"/>
      <c r="CI74" s="2119"/>
      <c r="CJ74" s="2119"/>
      <c r="CK74" s="2119"/>
      <c r="CL74" s="2119"/>
      <c r="CM74" s="2119"/>
      <c r="CN74" s="2119"/>
      <c r="CO74" s="2119"/>
      <c r="CP74" s="2119"/>
      <c r="CQ74" s="2119"/>
      <c r="CR74" s="2119"/>
      <c r="CS74" s="2119"/>
      <c r="CT74" s="2119"/>
      <c r="CU74" s="2119"/>
      <c r="CV74" s="2119"/>
      <c r="CW74" s="2119"/>
      <c r="CX74" s="2119"/>
      <c r="CY74" s="2119"/>
      <c r="CZ74" s="2119"/>
    </row>
    <row r="75" s="135" customFormat="true" ht="15" customHeight="true" x14ac:dyDescent="0.2">
      <c r="A75" s="1296"/>
      <c r="B75" s="1447"/>
      <c r="C75" s="1352"/>
      <c r="D75" s="1353"/>
      <c r="E75" s="1353"/>
      <c r="F75" s="1353"/>
      <c r="G75" s="1354"/>
      <c r="H75" s="1355"/>
      <c r="I75" s="1353"/>
      <c r="J75" s="1353"/>
      <c r="K75" s="1353"/>
      <c r="L75" s="1356"/>
      <c r="M75" s="1357"/>
      <c r="N75" s="1353"/>
      <c r="O75" s="1353"/>
      <c r="P75" s="1353"/>
      <c r="Q75" s="1354"/>
      <c r="R75" s="1355"/>
      <c r="S75" s="1353"/>
      <c r="T75" s="1353"/>
      <c r="U75" s="1353"/>
      <c r="V75" s="1353"/>
      <c r="W75" s="1353"/>
      <c r="X75" s="1353"/>
      <c r="Y75" s="1353"/>
      <c r="Z75" s="1353"/>
      <c r="AA75" s="1353"/>
      <c r="AB75" s="1353"/>
      <c r="AC75" s="1353"/>
      <c r="AD75" s="2080"/>
      <c r="AE75" s="312"/>
      <c r="AF75" s="312"/>
      <c r="AG75" s="312"/>
      <c r="AH75" s="312"/>
      <c r="AI75" s="312"/>
      <c r="AJ75" s="312"/>
      <c r="AK75" s="312"/>
      <c r="AL75" s="312"/>
      <c r="AM75" s="312"/>
      <c r="AN75" s="312"/>
      <c r="AO75" s="312"/>
      <c r="AP75" s="312"/>
      <c r="AQ75" s="312"/>
      <c r="AR75" s="312"/>
      <c r="AS75" s="312"/>
      <c r="AT75" s="312"/>
      <c r="AU75" s="312"/>
      <c r="AV75" s="312"/>
      <c r="AW75" s="312"/>
      <c r="AX75" s="312"/>
      <c r="AY75" s="312"/>
      <c r="AZ75" s="707"/>
      <c r="BA75" s="237"/>
      <c r="BB75" s="154"/>
      <c r="BC75" s="323"/>
      <c r="BD75" s="303"/>
      <c r="BE75" s="303"/>
      <c r="BF75" s="303"/>
      <c r="BG75" s="324"/>
      <c r="BH75" s="331"/>
      <c r="BI75" s="303"/>
      <c r="BJ75" s="303"/>
      <c r="BK75" s="303"/>
      <c r="BL75" s="324"/>
      <c r="BM75" s="331"/>
      <c r="BN75" s="303"/>
      <c r="BO75" s="303"/>
      <c r="BP75" s="303"/>
      <c r="BQ75" s="324"/>
      <c r="BR75" s="331"/>
      <c r="BS75" s="303"/>
      <c r="BT75" s="303"/>
      <c r="BU75" s="303"/>
      <c r="BV75" s="303"/>
      <c r="BW75" s="303"/>
      <c r="BX75" s="303"/>
      <c r="BY75" s="304"/>
      <c r="BZ75" s="304"/>
      <c r="CA75" s="304"/>
      <c r="CB75" s="304"/>
      <c r="CC75" s="304"/>
      <c r="CD75" s="304"/>
      <c r="CE75" s="2119"/>
      <c r="CF75" s="2119"/>
      <c r="CG75" s="2119"/>
      <c r="CH75" s="2119"/>
      <c r="CI75" s="2119"/>
      <c r="CJ75" s="2119"/>
      <c r="CK75" s="2119"/>
      <c r="CL75" s="2119"/>
      <c r="CM75" s="2119"/>
      <c r="CN75" s="2119"/>
      <c r="CO75" s="2119"/>
      <c r="CP75" s="2119"/>
      <c r="CQ75" s="2119"/>
      <c r="CR75" s="2119"/>
      <c r="CS75" s="2119"/>
      <c r="CT75" s="2119"/>
      <c r="CU75" s="2119"/>
      <c r="CV75" s="2119"/>
      <c r="CW75" s="2119"/>
      <c r="CX75" s="2119"/>
      <c r="CY75" s="2119"/>
      <c r="CZ75" s="2119"/>
    </row>
    <row r="76" s="135" customFormat="true" ht="15" customHeight="true" x14ac:dyDescent="0.2">
      <c r="A76" s="1296"/>
      <c r="B76" s="1447"/>
      <c r="C76" s="1352"/>
      <c r="D76" s="1353"/>
      <c r="E76" s="1353"/>
      <c r="F76" s="1353"/>
      <c r="G76" s="1354"/>
      <c r="H76" s="1355"/>
      <c r="I76" s="1353"/>
      <c r="J76" s="1353"/>
      <c r="K76" s="1353"/>
      <c r="L76" s="1356"/>
      <c r="M76" s="1357"/>
      <c r="N76" s="1353"/>
      <c r="O76" s="1353"/>
      <c r="P76" s="1353"/>
      <c r="Q76" s="1354"/>
      <c r="R76" s="1355"/>
      <c r="S76" s="1353"/>
      <c r="T76" s="1353"/>
      <c r="U76" s="1353"/>
      <c r="V76" s="1353"/>
      <c r="W76" s="1353"/>
      <c r="X76" s="1353"/>
      <c r="Y76" s="1353"/>
      <c r="Z76" s="1353"/>
      <c r="AA76" s="1353"/>
      <c r="AB76" s="1353"/>
      <c r="AC76" s="1353"/>
      <c r="AD76" s="2080"/>
      <c r="AE76" s="312"/>
      <c r="AF76" s="312"/>
      <c r="AG76" s="312"/>
      <c r="AH76" s="312"/>
      <c r="AI76" s="312"/>
      <c r="AJ76" s="312"/>
      <c r="AK76" s="312"/>
      <c r="AL76" s="312"/>
      <c r="AM76" s="312"/>
      <c r="AN76" s="312"/>
      <c r="AO76" s="312"/>
      <c r="AP76" s="312"/>
      <c r="AQ76" s="312"/>
      <c r="AR76" s="312"/>
      <c r="AS76" s="312"/>
      <c r="AT76" s="312"/>
      <c r="AU76" s="312"/>
      <c r="AV76" s="312"/>
      <c r="AW76" s="312"/>
      <c r="AX76" s="312"/>
      <c r="AY76" s="312"/>
      <c r="AZ76" s="707"/>
      <c r="BA76" s="237"/>
      <c r="BB76" s="154"/>
      <c r="BC76" s="323"/>
      <c r="BD76" s="303"/>
      <c r="BE76" s="303"/>
      <c r="BF76" s="303"/>
      <c r="BG76" s="324"/>
      <c r="BH76" s="331"/>
      <c r="BI76" s="303"/>
      <c r="BJ76" s="303"/>
      <c r="BK76" s="303"/>
      <c r="BL76" s="324"/>
      <c r="BM76" s="331"/>
      <c r="BN76" s="303"/>
      <c r="BO76" s="303"/>
      <c r="BP76" s="303"/>
      <c r="BQ76" s="324"/>
      <c r="BR76" s="331"/>
      <c r="BS76" s="303"/>
      <c r="BT76" s="303"/>
      <c r="BU76" s="303"/>
      <c r="BV76" s="303"/>
      <c r="BW76" s="303"/>
      <c r="BX76" s="303"/>
      <c r="BY76" s="304"/>
      <c r="BZ76" s="304"/>
      <c r="CA76" s="304"/>
      <c r="CB76" s="304"/>
      <c r="CC76" s="304"/>
      <c r="CD76" s="304"/>
      <c r="CE76" s="2119"/>
      <c r="CF76" s="2119"/>
      <c r="CG76" s="2119"/>
      <c r="CH76" s="2119"/>
      <c r="CI76" s="2119"/>
      <c r="CJ76" s="2119"/>
      <c r="CK76" s="2119"/>
      <c r="CL76" s="2119"/>
      <c r="CM76" s="2119"/>
      <c r="CN76" s="2119"/>
      <c r="CO76" s="2119"/>
      <c r="CP76" s="2119"/>
      <c r="CQ76" s="2119"/>
      <c r="CR76" s="2119"/>
      <c r="CS76" s="2119"/>
      <c r="CT76" s="2119"/>
      <c r="CU76" s="2119"/>
      <c r="CV76" s="2119"/>
      <c r="CW76" s="2119"/>
      <c r="CX76" s="2119"/>
      <c r="CY76" s="2119"/>
      <c r="CZ76" s="2119"/>
    </row>
    <row r="77" s="135" customFormat="true" ht="15" customHeight="true" x14ac:dyDescent="0.2">
      <c r="A77" s="1296"/>
      <c r="B77" s="1447"/>
      <c r="C77" s="1352"/>
      <c r="D77" s="1353"/>
      <c r="E77" s="1353"/>
      <c r="F77" s="1353"/>
      <c r="G77" s="1354"/>
      <c r="H77" s="1355"/>
      <c r="I77" s="1353"/>
      <c r="J77" s="1353"/>
      <c r="K77" s="1353"/>
      <c r="L77" s="1356"/>
      <c r="M77" s="1357"/>
      <c r="N77" s="1353"/>
      <c r="O77" s="1353"/>
      <c r="P77" s="1353"/>
      <c r="Q77" s="1354"/>
      <c r="R77" s="1355"/>
      <c r="S77" s="1353"/>
      <c r="T77" s="1353"/>
      <c r="U77" s="1353"/>
      <c r="V77" s="1353"/>
      <c r="W77" s="1353"/>
      <c r="X77" s="1353"/>
      <c r="Y77" s="1353"/>
      <c r="Z77" s="1353"/>
      <c r="AA77" s="1353"/>
      <c r="AB77" s="1353"/>
      <c r="AC77" s="1353"/>
      <c r="AD77" s="2080"/>
      <c r="AE77" s="312"/>
      <c r="AF77" s="312"/>
      <c r="AG77" s="312"/>
      <c r="AH77" s="312"/>
      <c r="AI77" s="312"/>
      <c r="AJ77" s="312"/>
      <c r="AK77" s="312"/>
      <c r="AL77" s="312"/>
      <c r="AM77" s="312"/>
      <c r="AN77" s="312"/>
      <c r="AO77" s="312"/>
      <c r="AP77" s="312"/>
      <c r="AQ77" s="312"/>
      <c r="AR77" s="312"/>
      <c r="AS77" s="312"/>
      <c r="AT77" s="312"/>
      <c r="AU77" s="312"/>
      <c r="AV77" s="312"/>
      <c r="AW77" s="312"/>
      <c r="AX77" s="312"/>
      <c r="AY77" s="312"/>
      <c r="AZ77" s="707"/>
      <c r="BA77" s="237"/>
      <c r="BB77" s="154"/>
      <c r="BC77" s="323"/>
      <c r="BD77" s="303"/>
      <c r="BE77" s="303"/>
      <c r="BF77" s="303"/>
      <c r="BG77" s="324"/>
      <c r="BH77" s="331"/>
      <c r="BI77" s="303"/>
      <c r="BJ77" s="303"/>
      <c r="BK77" s="303"/>
      <c r="BL77" s="324"/>
      <c r="BM77" s="331"/>
      <c r="BN77" s="303"/>
      <c r="BO77" s="303"/>
      <c r="BP77" s="303"/>
      <c r="BQ77" s="324"/>
      <c r="BR77" s="331"/>
      <c r="BS77" s="303"/>
      <c r="BT77" s="303"/>
      <c r="BU77" s="303"/>
      <c r="BV77" s="303"/>
      <c r="BW77" s="303"/>
      <c r="BX77" s="303"/>
      <c r="BY77" s="304"/>
      <c r="BZ77" s="304"/>
      <c r="CA77" s="304"/>
      <c r="CB77" s="304"/>
      <c r="CC77" s="304"/>
      <c r="CD77" s="304"/>
      <c r="CE77" s="2119"/>
      <c r="CF77" s="2119"/>
      <c r="CG77" s="2119"/>
      <c r="CH77" s="2119"/>
      <c r="CI77" s="2119"/>
      <c r="CJ77" s="2119"/>
      <c r="CK77" s="2119"/>
      <c r="CL77" s="2119"/>
      <c r="CM77" s="2119"/>
      <c r="CN77" s="2119"/>
      <c r="CO77" s="2119"/>
      <c r="CP77" s="2119"/>
      <c r="CQ77" s="2119"/>
      <c r="CR77" s="2119"/>
      <c r="CS77" s="2119"/>
      <c r="CT77" s="2119"/>
      <c r="CU77" s="2119"/>
      <c r="CV77" s="2119"/>
      <c r="CW77" s="2119"/>
      <c r="CX77" s="2119"/>
      <c r="CY77" s="2119"/>
      <c r="CZ77" s="2119"/>
    </row>
    <row r="78" s="135" customFormat="true" ht="15" customHeight="true" x14ac:dyDescent="0.2">
      <c r="A78" s="1296"/>
      <c r="B78" s="1447"/>
      <c r="C78" s="1352"/>
      <c r="D78" s="1353"/>
      <c r="E78" s="1353"/>
      <c r="F78" s="1353"/>
      <c r="G78" s="1354"/>
      <c r="H78" s="1355"/>
      <c r="I78" s="1353"/>
      <c r="J78" s="1353"/>
      <c r="K78" s="1353"/>
      <c r="L78" s="1356"/>
      <c r="M78" s="1357"/>
      <c r="N78" s="1353"/>
      <c r="O78" s="1353"/>
      <c r="P78" s="1353"/>
      <c r="Q78" s="1354"/>
      <c r="R78" s="1355"/>
      <c r="S78" s="1353"/>
      <c r="T78" s="1353"/>
      <c r="U78" s="1353"/>
      <c r="V78" s="1353"/>
      <c r="W78" s="1353"/>
      <c r="X78" s="1353"/>
      <c r="Y78" s="1353"/>
      <c r="Z78" s="1353"/>
      <c r="AA78" s="1353"/>
      <c r="AB78" s="1353"/>
      <c r="AC78" s="1353"/>
      <c r="AD78" s="2080"/>
      <c r="AE78" s="312"/>
      <c r="AF78" s="312"/>
      <c r="AG78" s="312"/>
      <c r="AH78" s="312"/>
      <c r="AI78" s="312"/>
      <c r="AJ78" s="312"/>
      <c r="AK78" s="312"/>
      <c r="AL78" s="312"/>
      <c r="AM78" s="312"/>
      <c r="AN78" s="312"/>
      <c r="AO78" s="312"/>
      <c r="AP78" s="312"/>
      <c r="AQ78" s="312"/>
      <c r="AR78" s="312"/>
      <c r="AS78" s="312"/>
      <c r="AT78" s="312"/>
      <c r="AU78" s="312"/>
      <c r="AV78" s="312"/>
      <c r="AW78" s="312"/>
      <c r="AX78" s="312"/>
      <c r="AY78" s="312"/>
      <c r="AZ78" s="707"/>
      <c r="BA78" s="237"/>
      <c r="BB78" s="154"/>
      <c r="BC78" s="323"/>
      <c r="BD78" s="303"/>
      <c r="BE78" s="303"/>
      <c r="BF78" s="303"/>
      <c r="BG78" s="324"/>
      <c r="BH78" s="331"/>
      <c r="BI78" s="303"/>
      <c r="BJ78" s="303"/>
      <c r="BK78" s="303"/>
      <c r="BL78" s="324"/>
      <c r="BM78" s="331"/>
      <c r="BN78" s="303"/>
      <c r="BO78" s="303"/>
      <c r="BP78" s="303"/>
      <c r="BQ78" s="324"/>
      <c r="BR78" s="331"/>
      <c r="BS78" s="303"/>
      <c r="BT78" s="303"/>
      <c r="BU78" s="303"/>
      <c r="BV78" s="303"/>
      <c r="BW78" s="303"/>
      <c r="BX78" s="303"/>
      <c r="BY78" s="304"/>
      <c r="BZ78" s="304"/>
      <c r="CA78" s="304"/>
      <c r="CB78" s="304"/>
      <c r="CC78" s="304"/>
      <c r="CD78" s="304"/>
      <c r="CE78" s="2119"/>
      <c r="CF78" s="2119"/>
      <c r="CG78" s="2119"/>
      <c r="CH78" s="2119"/>
      <c r="CI78" s="2119"/>
      <c r="CJ78" s="2119"/>
      <c r="CK78" s="2119"/>
      <c r="CL78" s="2119"/>
      <c r="CM78" s="2119"/>
      <c r="CN78" s="2119"/>
      <c r="CO78" s="2119"/>
      <c r="CP78" s="2119"/>
      <c r="CQ78" s="2119"/>
      <c r="CR78" s="2119"/>
      <c r="CS78" s="2119"/>
      <c r="CT78" s="2119"/>
      <c r="CU78" s="2119"/>
      <c r="CV78" s="2119"/>
      <c r="CW78" s="2119"/>
      <c r="CX78" s="2119"/>
      <c r="CY78" s="2119"/>
      <c r="CZ78" s="2119"/>
    </row>
    <row r="79" s="135" customFormat="true" ht="15" customHeight="true" x14ac:dyDescent="0.2">
      <c r="A79" s="1296"/>
      <c r="B79" s="1447"/>
      <c r="C79" s="1352"/>
      <c r="D79" s="1353"/>
      <c r="E79" s="1353"/>
      <c r="F79" s="1353"/>
      <c r="G79" s="1354"/>
      <c r="H79" s="1355"/>
      <c r="I79" s="1353"/>
      <c r="J79" s="1353"/>
      <c r="K79" s="1353"/>
      <c r="L79" s="1356"/>
      <c r="M79" s="1357"/>
      <c r="N79" s="1353"/>
      <c r="O79" s="1353"/>
      <c r="P79" s="1353"/>
      <c r="Q79" s="1354"/>
      <c r="R79" s="1355"/>
      <c r="S79" s="1353"/>
      <c r="T79" s="1353"/>
      <c r="U79" s="1353"/>
      <c r="V79" s="1353"/>
      <c r="W79" s="1353"/>
      <c r="X79" s="1353"/>
      <c r="Y79" s="1353"/>
      <c r="Z79" s="1353"/>
      <c r="AA79" s="1353"/>
      <c r="AB79" s="1353"/>
      <c r="AC79" s="1353"/>
      <c r="AD79" s="2080"/>
      <c r="AE79" s="312"/>
      <c r="AF79" s="312"/>
      <c r="AG79" s="312"/>
      <c r="AH79" s="312"/>
      <c r="AI79" s="312"/>
      <c r="AJ79" s="312"/>
      <c r="AK79" s="312"/>
      <c r="AL79" s="312"/>
      <c r="AM79" s="312"/>
      <c r="AN79" s="312"/>
      <c r="AO79" s="312"/>
      <c r="AP79" s="312"/>
      <c r="AQ79" s="312"/>
      <c r="AR79" s="312"/>
      <c r="AS79" s="312"/>
      <c r="AT79" s="312"/>
      <c r="AU79" s="312"/>
      <c r="AV79" s="312"/>
      <c r="AW79" s="312"/>
      <c r="AX79" s="312"/>
      <c r="AY79" s="312"/>
      <c r="AZ79" s="707"/>
      <c r="BA79" s="237"/>
      <c r="BB79" s="154"/>
      <c r="BC79" s="323"/>
      <c r="BD79" s="303"/>
      <c r="BE79" s="303"/>
      <c r="BF79" s="303"/>
      <c r="BG79" s="324"/>
      <c r="BH79" s="331"/>
      <c r="BI79" s="303"/>
      <c r="BJ79" s="303"/>
      <c r="BK79" s="303"/>
      <c r="BL79" s="324"/>
      <c r="BM79" s="331"/>
      <c r="BN79" s="303"/>
      <c r="BO79" s="303"/>
      <c r="BP79" s="303"/>
      <c r="BQ79" s="324"/>
      <c r="BR79" s="331"/>
      <c r="BS79" s="303"/>
      <c r="BT79" s="303"/>
      <c r="BU79" s="303"/>
      <c r="BV79" s="303"/>
      <c r="BW79" s="303"/>
      <c r="BX79" s="303"/>
      <c r="BY79" s="304"/>
      <c r="BZ79" s="304"/>
      <c r="CA79" s="304"/>
      <c r="CB79" s="304"/>
      <c r="CC79" s="304"/>
      <c r="CD79" s="304"/>
      <c r="CE79" s="2119"/>
      <c r="CF79" s="2119"/>
      <c r="CG79" s="2119"/>
      <c r="CH79" s="2119"/>
      <c r="CI79" s="2119"/>
      <c r="CJ79" s="2119"/>
      <c r="CK79" s="2119"/>
      <c r="CL79" s="2119"/>
      <c r="CM79" s="2119"/>
      <c r="CN79" s="2119"/>
      <c r="CO79" s="2119"/>
      <c r="CP79" s="2119"/>
      <c r="CQ79" s="2119"/>
      <c r="CR79" s="2119"/>
      <c r="CS79" s="2119"/>
      <c r="CT79" s="2119"/>
      <c r="CU79" s="2119"/>
      <c r="CV79" s="2119"/>
      <c r="CW79" s="2119"/>
      <c r="CX79" s="2119"/>
      <c r="CY79" s="2119"/>
      <c r="CZ79" s="2119"/>
    </row>
    <row r="80" s="135" customFormat="true" ht="15" customHeight="true" x14ac:dyDescent="0.2">
      <c r="A80" s="1296"/>
      <c r="B80" s="1447"/>
      <c r="C80" s="1352"/>
      <c r="D80" s="1353"/>
      <c r="E80" s="1353"/>
      <c r="F80" s="1353"/>
      <c r="G80" s="1354"/>
      <c r="H80" s="1355"/>
      <c r="I80" s="1353"/>
      <c r="J80" s="1353"/>
      <c r="K80" s="1353"/>
      <c r="L80" s="1356"/>
      <c r="M80" s="1357"/>
      <c r="N80" s="1353"/>
      <c r="O80" s="1353"/>
      <c r="P80" s="1353"/>
      <c r="Q80" s="1354"/>
      <c r="R80" s="1355"/>
      <c r="S80" s="1353"/>
      <c r="T80" s="1353"/>
      <c r="U80" s="1353"/>
      <c r="V80" s="1353"/>
      <c r="W80" s="1353"/>
      <c r="X80" s="1353"/>
      <c r="Y80" s="1353"/>
      <c r="Z80" s="1353"/>
      <c r="AA80" s="1353"/>
      <c r="AB80" s="1353"/>
      <c r="AC80" s="1353"/>
      <c r="AD80" s="2080"/>
      <c r="AE80" s="312"/>
      <c r="AF80" s="312"/>
      <c r="AG80" s="312"/>
      <c r="AH80" s="312"/>
      <c r="AI80" s="312"/>
      <c r="AJ80" s="312"/>
      <c r="AK80" s="312"/>
      <c r="AL80" s="312"/>
      <c r="AM80" s="312"/>
      <c r="AN80" s="312"/>
      <c r="AO80" s="312"/>
      <c r="AP80" s="312"/>
      <c r="AQ80" s="312"/>
      <c r="AR80" s="312"/>
      <c r="AS80" s="312"/>
      <c r="AT80" s="312"/>
      <c r="AU80" s="312"/>
      <c r="AV80" s="312"/>
      <c r="AW80" s="312"/>
      <c r="AX80" s="312"/>
      <c r="AY80" s="312"/>
      <c r="AZ80" s="707"/>
      <c r="BA80" s="237"/>
      <c r="BB80" s="154"/>
      <c r="BC80" s="323"/>
      <c r="BD80" s="303"/>
      <c r="BE80" s="303"/>
      <c r="BF80" s="303"/>
      <c r="BG80" s="324"/>
      <c r="BH80" s="331"/>
      <c r="BI80" s="303"/>
      <c r="BJ80" s="303"/>
      <c r="BK80" s="303"/>
      <c r="BL80" s="324"/>
      <c r="BM80" s="331"/>
      <c r="BN80" s="303"/>
      <c r="BO80" s="303"/>
      <c r="BP80" s="303"/>
      <c r="BQ80" s="324"/>
      <c r="BR80" s="331"/>
      <c r="BS80" s="303"/>
      <c r="BT80" s="303"/>
      <c r="BU80" s="303"/>
      <c r="BV80" s="303"/>
      <c r="BW80" s="303"/>
      <c r="BX80" s="303"/>
      <c r="BY80" s="304"/>
      <c r="BZ80" s="304"/>
      <c r="CA80" s="304"/>
      <c r="CB80" s="304"/>
      <c r="CC80" s="304"/>
      <c r="CD80" s="304"/>
      <c r="CE80" s="2119"/>
      <c r="CF80" s="2119"/>
      <c r="CG80" s="2119"/>
      <c r="CH80" s="2119"/>
      <c r="CI80" s="2119"/>
      <c r="CJ80" s="2119"/>
      <c r="CK80" s="2119"/>
      <c r="CL80" s="2119"/>
      <c r="CM80" s="2119"/>
      <c r="CN80" s="2119"/>
      <c r="CO80" s="2119"/>
      <c r="CP80" s="2119"/>
      <c r="CQ80" s="2119"/>
      <c r="CR80" s="2119"/>
      <c r="CS80" s="2119"/>
      <c r="CT80" s="2119"/>
      <c r="CU80" s="2119"/>
      <c r="CV80" s="2119"/>
      <c r="CW80" s="2119"/>
      <c r="CX80" s="2119"/>
      <c r="CY80" s="2119"/>
      <c r="CZ80" s="2119"/>
    </row>
    <row r="81" s="135" customFormat="true" ht="15" customHeight="true" x14ac:dyDescent="0.2">
      <c r="A81" s="1296"/>
      <c r="B81" s="1447"/>
      <c r="C81" s="1352"/>
      <c r="D81" s="1353"/>
      <c r="E81" s="1353"/>
      <c r="F81" s="1353"/>
      <c r="G81" s="1354"/>
      <c r="H81" s="1355"/>
      <c r="I81" s="1353"/>
      <c r="J81" s="1353"/>
      <c r="K81" s="1353"/>
      <c r="L81" s="1356"/>
      <c r="M81" s="1357"/>
      <c r="N81" s="1353"/>
      <c r="O81" s="1353"/>
      <c r="P81" s="1353"/>
      <c r="Q81" s="1354"/>
      <c r="R81" s="1355"/>
      <c r="S81" s="1353"/>
      <c r="T81" s="1353"/>
      <c r="U81" s="1353"/>
      <c r="V81" s="1353"/>
      <c r="W81" s="1353"/>
      <c r="X81" s="1353"/>
      <c r="Y81" s="1353"/>
      <c r="Z81" s="1353"/>
      <c r="AA81" s="1353"/>
      <c r="AB81" s="1353"/>
      <c r="AC81" s="1353"/>
      <c r="AD81" s="2080"/>
      <c r="AE81" s="312"/>
      <c r="AF81" s="312"/>
      <c r="AG81" s="312"/>
      <c r="AH81" s="312"/>
      <c r="AI81" s="312"/>
      <c r="AJ81" s="312"/>
      <c r="AK81" s="312"/>
      <c r="AL81" s="312"/>
      <c r="AM81" s="312"/>
      <c r="AN81" s="312"/>
      <c r="AO81" s="312"/>
      <c r="AP81" s="312"/>
      <c r="AQ81" s="312"/>
      <c r="AR81" s="312"/>
      <c r="AS81" s="312"/>
      <c r="AT81" s="312"/>
      <c r="AU81" s="312"/>
      <c r="AV81" s="312"/>
      <c r="AW81" s="312"/>
      <c r="AX81" s="312"/>
      <c r="AY81" s="312"/>
      <c r="AZ81" s="707"/>
      <c r="BA81" s="237"/>
      <c r="BB81" s="154"/>
      <c r="BC81" s="323"/>
      <c r="BD81" s="303"/>
      <c r="BE81" s="303"/>
      <c r="BF81" s="303"/>
      <c r="BG81" s="324"/>
      <c r="BH81" s="331"/>
      <c r="BI81" s="303"/>
      <c r="BJ81" s="303"/>
      <c r="BK81" s="303"/>
      <c r="BL81" s="324"/>
      <c r="BM81" s="331"/>
      <c r="BN81" s="303"/>
      <c r="BO81" s="303"/>
      <c r="BP81" s="303"/>
      <c r="BQ81" s="324"/>
      <c r="BR81" s="331"/>
      <c r="BS81" s="303"/>
      <c r="BT81" s="303"/>
      <c r="BU81" s="303"/>
      <c r="BV81" s="303"/>
      <c r="BW81" s="303"/>
      <c r="BX81" s="303"/>
      <c r="BY81" s="304"/>
      <c r="BZ81" s="304"/>
      <c r="CA81" s="304"/>
      <c r="CB81" s="304"/>
      <c r="CC81" s="304"/>
      <c r="CD81" s="304"/>
      <c r="CE81" s="2119"/>
      <c r="CF81" s="2119"/>
      <c r="CG81" s="2119"/>
      <c r="CH81" s="2119"/>
      <c r="CI81" s="2119"/>
      <c r="CJ81" s="2119"/>
      <c r="CK81" s="2119"/>
      <c r="CL81" s="2119"/>
      <c r="CM81" s="2119"/>
      <c r="CN81" s="2119"/>
      <c r="CO81" s="2119"/>
      <c r="CP81" s="2119"/>
      <c r="CQ81" s="2119"/>
      <c r="CR81" s="2119"/>
      <c r="CS81" s="2119"/>
      <c r="CT81" s="2119"/>
      <c r="CU81" s="2119"/>
      <c r="CV81" s="2119"/>
      <c r="CW81" s="2119"/>
      <c r="CX81" s="2119"/>
      <c r="CY81" s="2119"/>
      <c r="CZ81" s="2119"/>
    </row>
    <row r="82" s="135" customFormat="true" ht="15" customHeight="true" x14ac:dyDescent="0.2">
      <c r="A82" s="1296"/>
      <c r="B82" s="1447"/>
      <c r="C82" s="1352"/>
      <c r="D82" s="1353"/>
      <c r="E82" s="1353"/>
      <c r="F82" s="1353"/>
      <c r="G82" s="1354"/>
      <c r="H82" s="1355"/>
      <c r="I82" s="1353"/>
      <c r="J82" s="1353"/>
      <c r="K82" s="1353"/>
      <c r="L82" s="1356"/>
      <c r="M82" s="1357"/>
      <c r="N82" s="1353"/>
      <c r="O82" s="1353"/>
      <c r="P82" s="1353"/>
      <c r="Q82" s="1354"/>
      <c r="R82" s="1355"/>
      <c r="S82" s="1353"/>
      <c r="T82" s="1353"/>
      <c r="U82" s="1353"/>
      <c r="V82" s="1353"/>
      <c r="W82" s="1353"/>
      <c r="X82" s="1353"/>
      <c r="Y82" s="1353"/>
      <c r="Z82" s="1353"/>
      <c r="AA82" s="1353"/>
      <c r="AB82" s="1353"/>
      <c r="AC82" s="1353"/>
      <c r="AD82" s="2080"/>
      <c r="AE82" s="312"/>
      <c r="AF82" s="312"/>
      <c r="AG82" s="312"/>
      <c r="AH82" s="312"/>
      <c r="AI82" s="312"/>
      <c r="AJ82" s="312"/>
      <c r="AK82" s="312"/>
      <c r="AL82" s="312"/>
      <c r="AM82" s="312"/>
      <c r="AN82" s="312"/>
      <c r="AO82" s="312"/>
      <c r="AP82" s="312"/>
      <c r="AQ82" s="312"/>
      <c r="AR82" s="312"/>
      <c r="AS82" s="312"/>
      <c r="AT82" s="312"/>
      <c r="AU82" s="312"/>
      <c r="AV82" s="312"/>
      <c r="AW82" s="312"/>
      <c r="AX82" s="312"/>
      <c r="AY82" s="312"/>
      <c r="AZ82" s="707"/>
      <c r="BA82" s="237"/>
      <c r="BB82" s="154"/>
      <c r="BC82" s="323"/>
      <c r="BD82" s="303"/>
      <c r="BE82" s="303"/>
      <c r="BF82" s="303"/>
      <c r="BG82" s="324"/>
      <c r="BH82" s="331"/>
      <c r="BI82" s="303"/>
      <c r="BJ82" s="303"/>
      <c r="BK82" s="303"/>
      <c r="BL82" s="324"/>
      <c r="BM82" s="331"/>
      <c r="BN82" s="303"/>
      <c r="BO82" s="303"/>
      <c r="BP82" s="303"/>
      <c r="BQ82" s="324"/>
      <c r="BR82" s="331"/>
      <c r="BS82" s="303"/>
      <c r="BT82" s="303"/>
      <c r="BU82" s="303"/>
      <c r="BV82" s="303"/>
      <c r="BW82" s="303"/>
      <c r="BX82" s="303"/>
      <c r="BY82" s="304"/>
      <c r="BZ82" s="304"/>
      <c r="CA82" s="304"/>
      <c r="CB82" s="304"/>
      <c r="CC82" s="304"/>
      <c r="CD82" s="304"/>
      <c r="CE82" s="2119"/>
      <c r="CF82" s="2119"/>
      <c r="CG82" s="2119"/>
      <c r="CH82" s="2119"/>
      <c r="CI82" s="2119"/>
      <c r="CJ82" s="2119"/>
      <c r="CK82" s="2119"/>
      <c r="CL82" s="2119"/>
      <c r="CM82" s="2119"/>
      <c r="CN82" s="2119"/>
      <c r="CO82" s="2119"/>
      <c r="CP82" s="2119"/>
      <c r="CQ82" s="2119"/>
      <c r="CR82" s="2119"/>
      <c r="CS82" s="2119"/>
      <c r="CT82" s="2119"/>
      <c r="CU82" s="2119"/>
      <c r="CV82" s="2119"/>
      <c r="CW82" s="2119"/>
      <c r="CX82" s="2119"/>
      <c r="CY82" s="2119"/>
      <c r="CZ82" s="2119"/>
    </row>
    <row r="83" s="135" customFormat="true" ht="15" customHeight="true" x14ac:dyDescent="0.2">
      <c r="A83" s="1296"/>
      <c r="B83" s="1447"/>
      <c r="C83" s="1352"/>
      <c r="D83" s="1353"/>
      <c r="E83" s="1353"/>
      <c r="F83" s="1353"/>
      <c r="G83" s="1354"/>
      <c r="H83" s="1355"/>
      <c r="I83" s="1353"/>
      <c r="J83" s="1353"/>
      <c r="K83" s="1353"/>
      <c r="L83" s="1356"/>
      <c r="M83" s="1357"/>
      <c r="N83" s="1353"/>
      <c r="O83" s="1353"/>
      <c r="P83" s="1353"/>
      <c r="Q83" s="1354"/>
      <c r="R83" s="1355"/>
      <c r="S83" s="1353"/>
      <c r="T83" s="1353"/>
      <c r="U83" s="1353"/>
      <c r="V83" s="1353"/>
      <c r="W83" s="1353"/>
      <c r="X83" s="1353"/>
      <c r="Y83" s="1353"/>
      <c r="Z83" s="1353"/>
      <c r="AA83" s="1353"/>
      <c r="AB83" s="1353"/>
      <c r="AC83" s="1353"/>
      <c r="AD83" s="2080"/>
      <c r="AE83" s="312"/>
      <c r="AF83" s="312"/>
      <c r="AG83" s="312"/>
      <c r="AH83" s="312"/>
      <c r="AI83" s="312"/>
      <c r="AJ83" s="312"/>
      <c r="AK83" s="312"/>
      <c r="AL83" s="312"/>
      <c r="AM83" s="312"/>
      <c r="AN83" s="312"/>
      <c r="AO83" s="312"/>
      <c r="AP83" s="312"/>
      <c r="AQ83" s="312"/>
      <c r="AR83" s="312"/>
      <c r="AS83" s="312"/>
      <c r="AT83" s="312"/>
      <c r="AU83" s="312"/>
      <c r="AV83" s="312"/>
      <c r="AW83" s="312"/>
      <c r="AX83" s="312"/>
      <c r="AY83" s="312"/>
      <c r="AZ83" s="707"/>
      <c r="BA83" s="237"/>
      <c r="BB83" s="154"/>
      <c r="BC83" s="323"/>
      <c r="BD83" s="303"/>
      <c r="BE83" s="303"/>
      <c r="BF83" s="303"/>
      <c r="BG83" s="324"/>
      <c r="BH83" s="331"/>
      <c r="BI83" s="303"/>
      <c r="BJ83" s="303"/>
      <c r="BK83" s="303"/>
      <c r="BL83" s="324"/>
      <c r="BM83" s="331"/>
      <c r="BN83" s="303"/>
      <c r="BO83" s="303"/>
      <c r="BP83" s="303"/>
      <c r="BQ83" s="324"/>
      <c r="BR83" s="331"/>
      <c r="BS83" s="303"/>
      <c r="BT83" s="303"/>
      <c r="BU83" s="303"/>
      <c r="BV83" s="303"/>
      <c r="BW83" s="303"/>
      <c r="BX83" s="303"/>
      <c r="BY83" s="304"/>
      <c r="BZ83" s="304"/>
      <c r="CA83" s="304"/>
      <c r="CB83" s="304"/>
      <c r="CC83" s="304"/>
      <c r="CD83" s="304"/>
      <c r="CE83" s="2119"/>
      <c r="CF83" s="2119"/>
      <c r="CG83" s="2119"/>
      <c r="CH83" s="2119"/>
      <c r="CI83" s="2119"/>
      <c r="CJ83" s="2119"/>
      <c r="CK83" s="2119"/>
      <c r="CL83" s="2119"/>
      <c r="CM83" s="2119"/>
      <c r="CN83" s="2119"/>
      <c r="CO83" s="2119"/>
      <c r="CP83" s="2119"/>
      <c r="CQ83" s="2119"/>
      <c r="CR83" s="2119"/>
      <c r="CS83" s="2119"/>
      <c r="CT83" s="2119"/>
      <c r="CU83" s="2119"/>
      <c r="CV83" s="2119"/>
      <c r="CW83" s="2119"/>
      <c r="CX83" s="2119"/>
      <c r="CY83" s="2119"/>
      <c r="CZ83" s="2119"/>
    </row>
    <row r="84" s="135" customFormat="true" ht="15" customHeight="true" x14ac:dyDescent="0.2">
      <c r="A84" s="1296"/>
      <c r="B84" s="1447"/>
      <c r="C84" s="1352"/>
      <c r="D84" s="1353"/>
      <c r="E84" s="1353"/>
      <c r="F84" s="1353"/>
      <c r="G84" s="1354"/>
      <c r="H84" s="1355"/>
      <c r="I84" s="1353"/>
      <c r="J84" s="1353"/>
      <c r="K84" s="1353"/>
      <c r="L84" s="1356"/>
      <c r="M84" s="1357"/>
      <c r="N84" s="1353"/>
      <c r="O84" s="1353"/>
      <c r="P84" s="1353"/>
      <c r="Q84" s="1354"/>
      <c r="R84" s="1355"/>
      <c r="S84" s="1353"/>
      <c r="T84" s="1353"/>
      <c r="U84" s="1353"/>
      <c r="V84" s="1353"/>
      <c r="W84" s="1353"/>
      <c r="X84" s="1353"/>
      <c r="Y84" s="1353"/>
      <c r="Z84" s="1353"/>
      <c r="AA84" s="1353"/>
      <c r="AB84" s="1353"/>
      <c r="AC84" s="1353"/>
      <c r="AD84" s="2080"/>
      <c r="AE84" s="312"/>
      <c r="AF84" s="312"/>
      <c r="AG84" s="312"/>
      <c r="AH84" s="312"/>
      <c r="AI84" s="312"/>
      <c r="AJ84" s="312"/>
      <c r="AK84" s="312"/>
      <c r="AL84" s="312"/>
      <c r="AM84" s="312"/>
      <c r="AN84" s="312"/>
      <c r="AO84" s="312"/>
      <c r="AP84" s="312"/>
      <c r="AQ84" s="312"/>
      <c r="AR84" s="312"/>
      <c r="AS84" s="312"/>
      <c r="AT84" s="312"/>
      <c r="AU84" s="312"/>
      <c r="AV84" s="312"/>
      <c r="AW84" s="312"/>
      <c r="AX84" s="312"/>
      <c r="AY84" s="312"/>
      <c r="AZ84" s="707"/>
      <c r="BA84" s="237"/>
      <c r="BB84" s="154"/>
      <c r="BC84" s="323"/>
      <c r="BD84" s="303"/>
      <c r="BE84" s="303"/>
      <c r="BF84" s="303"/>
      <c r="BG84" s="324"/>
      <c r="BH84" s="331"/>
      <c r="BI84" s="303"/>
      <c r="BJ84" s="303"/>
      <c r="BK84" s="303"/>
      <c r="BL84" s="324"/>
      <c r="BM84" s="331"/>
      <c r="BN84" s="303"/>
      <c r="BO84" s="303"/>
      <c r="BP84" s="303"/>
      <c r="BQ84" s="324"/>
      <c r="BR84" s="331"/>
      <c r="BS84" s="303"/>
      <c r="BT84" s="303"/>
      <c r="BU84" s="303"/>
      <c r="BV84" s="303"/>
      <c r="BW84" s="303"/>
      <c r="BX84" s="303"/>
      <c r="BY84" s="304"/>
      <c r="BZ84" s="304"/>
      <c r="CA84" s="304"/>
      <c r="CB84" s="304"/>
      <c r="CC84" s="304"/>
      <c r="CD84" s="304"/>
      <c r="CE84" s="2119"/>
      <c r="CF84" s="2119"/>
      <c r="CG84" s="2119"/>
      <c r="CH84" s="2119"/>
      <c r="CI84" s="2119"/>
      <c r="CJ84" s="2119"/>
      <c r="CK84" s="2119"/>
      <c r="CL84" s="2119"/>
      <c r="CM84" s="2119"/>
      <c r="CN84" s="2119"/>
      <c r="CO84" s="2119"/>
      <c r="CP84" s="2119"/>
      <c r="CQ84" s="2119"/>
      <c r="CR84" s="2119"/>
      <c r="CS84" s="2119"/>
      <c r="CT84" s="2119"/>
      <c r="CU84" s="2119"/>
      <c r="CV84" s="2119"/>
      <c r="CW84" s="2119"/>
      <c r="CX84" s="2119"/>
      <c r="CY84" s="2119"/>
      <c r="CZ84" s="2119"/>
    </row>
    <row r="85" s="135" customFormat="true" ht="15" customHeight="true" x14ac:dyDescent="0.2">
      <c r="A85" s="1296"/>
      <c r="B85" s="1447"/>
      <c r="C85" s="1352"/>
      <c r="D85" s="1353"/>
      <c r="E85" s="1353"/>
      <c r="F85" s="1353"/>
      <c r="G85" s="1354"/>
      <c r="H85" s="1355"/>
      <c r="I85" s="1353"/>
      <c r="J85" s="1353"/>
      <c r="K85" s="1353"/>
      <c r="L85" s="1356"/>
      <c r="M85" s="1357"/>
      <c r="N85" s="1353"/>
      <c r="O85" s="1353"/>
      <c r="P85" s="1353"/>
      <c r="Q85" s="1354"/>
      <c r="R85" s="1355"/>
      <c r="S85" s="1353"/>
      <c r="T85" s="1353"/>
      <c r="U85" s="1353"/>
      <c r="V85" s="1353"/>
      <c r="W85" s="1353"/>
      <c r="X85" s="1353"/>
      <c r="Y85" s="1353"/>
      <c r="Z85" s="1353"/>
      <c r="AA85" s="1353"/>
      <c r="AB85" s="1353"/>
      <c r="AC85" s="1353"/>
      <c r="AD85" s="2080"/>
      <c r="AE85" s="312"/>
      <c r="AF85" s="312"/>
      <c r="AG85" s="312"/>
      <c r="AH85" s="312"/>
      <c r="AI85" s="312"/>
      <c r="AJ85" s="312"/>
      <c r="AK85" s="312"/>
      <c r="AL85" s="312"/>
      <c r="AM85" s="312"/>
      <c r="AN85" s="312"/>
      <c r="AO85" s="312"/>
      <c r="AP85" s="312"/>
      <c r="AQ85" s="312"/>
      <c r="AR85" s="312"/>
      <c r="AS85" s="312"/>
      <c r="AT85" s="312"/>
      <c r="AU85" s="312"/>
      <c r="AV85" s="312"/>
      <c r="AW85" s="312"/>
      <c r="AX85" s="312"/>
      <c r="AY85" s="312"/>
      <c r="AZ85" s="707"/>
      <c r="BA85" s="237"/>
      <c r="BB85" s="154"/>
      <c r="BC85" s="323"/>
      <c r="BD85" s="303"/>
      <c r="BE85" s="303"/>
      <c r="BF85" s="303"/>
      <c r="BG85" s="324"/>
      <c r="BH85" s="331"/>
      <c r="BI85" s="303"/>
      <c r="BJ85" s="303"/>
      <c r="BK85" s="303"/>
      <c r="BL85" s="324"/>
      <c r="BM85" s="331"/>
      <c r="BN85" s="303"/>
      <c r="BO85" s="303"/>
      <c r="BP85" s="303"/>
      <c r="BQ85" s="324"/>
      <c r="BR85" s="331"/>
      <c r="BS85" s="303"/>
      <c r="BT85" s="303"/>
      <c r="BU85" s="303"/>
      <c r="BV85" s="303"/>
      <c r="BW85" s="303"/>
      <c r="BX85" s="303"/>
      <c r="BY85" s="304"/>
      <c r="BZ85" s="304"/>
      <c r="CA85" s="304"/>
      <c r="CB85" s="304"/>
      <c r="CC85" s="304"/>
      <c r="CD85" s="304"/>
      <c r="CE85" s="2119"/>
      <c r="CF85" s="2119"/>
      <c r="CG85" s="2119"/>
      <c r="CH85" s="2119"/>
      <c r="CI85" s="2119"/>
      <c r="CJ85" s="2119"/>
      <c r="CK85" s="2119"/>
      <c r="CL85" s="2119"/>
      <c r="CM85" s="2119"/>
      <c r="CN85" s="2119"/>
      <c r="CO85" s="2119"/>
      <c r="CP85" s="2119"/>
      <c r="CQ85" s="2119"/>
      <c r="CR85" s="2119"/>
      <c r="CS85" s="2119"/>
      <c r="CT85" s="2119"/>
      <c r="CU85" s="2119"/>
      <c r="CV85" s="2119"/>
      <c r="CW85" s="2119"/>
      <c r="CX85" s="2119"/>
      <c r="CY85" s="2119"/>
      <c r="CZ85" s="2119"/>
    </row>
    <row r="86" s="135" customFormat="true" ht="15" customHeight="true" x14ac:dyDescent="0.2">
      <c r="A86" s="1296"/>
      <c r="B86" s="1447"/>
      <c r="C86" s="1352"/>
      <c r="D86" s="1353"/>
      <c r="E86" s="1353"/>
      <c r="F86" s="1353"/>
      <c r="G86" s="1354"/>
      <c r="H86" s="1355"/>
      <c r="I86" s="1353"/>
      <c r="J86" s="1353"/>
      <c r="K86" s="1353"/>
      <c r="L86" s="1356"/>
      <c r="M86" s="1357"/>
      <c r="N86" s="1353"/>
      <c r="O86" s="1353"/>
      <c r="P86" s="1353"/>
      <c r="Q86" s="1354"/>
      <c r="R86" s="1355"/>
      <c r="S86" s="1353"/>
      <c r="T86" s="1353"/>
      <c r="U86" s="1353"/>
      <c r="V86" s="1353"/>
      <c r="W86" s="1353"/>
      <c r="X86" s="1353"/>
      <c r="Y86" s="1353"/>
      <c r="Z86" s="1353"/>
      <c r="AA86" s="1353"/>
      <c r="AB86" s="1353"/>
      <c r="AC86" s="1353"/>
      <c r="AD86" s="2080"/>
      <c r="AE86" s="312"/>
      <c r="AF86" s="312"/>
      <c r="AG86" s="312"/>
      <c r="AH86" s="312"/>
      <c r="AI86" s="312"/>
      <c r="AJ86" s="312"/>
      <c r="AK86" s="312"/>
      <c r="AL86" s="312"/>
      <c r="AM86" s="312"/>
      <c r="AN86" s="312"/>
      <c r="AO86" s="312"/>
      <c r="AP86" s="312"/>
      <c r="AQ86" s="312"/>
      <c r="AR86" s="312"/>
      <c r="AS86" s="312"/>
      <c r="AT86" s="312"/>
      <c r="AU86" s="312"/>
      <c r="AV86" s="312"/>
      <c r="AW86" s="312"/>
      <c r="AX86" s="312"/>
      <c r="AY86" s="312"/>
      <c r="AZ86" s="707"/>
      <c r="BA86" s="237"/>
      <c r="BB86" s="154"/>
      <c r="BC86" s="323"/>
      <c r="BD86" s="303"/>
      <c r="BE86" s="303"/>
      <c r="BF86" s="303"/>
      <c r="BG86" s="324"/>
      <c r="BH86" s="331"/>
      <c r="BI86" s="303"/>
      <c r="BJ86" s="303"/>
      <c r="BK86" s="303"/>
      <c r="BL86" s="324"/>
      <c r="BM86" s="331"/>
      <c r="BN86" s="303"/>
      <c r="BO86" s="303"/>
      <c r="BP86" s="303"/>
      <c r="BQ86" s="324"/>
      <c r="BR86" s="331"/>
      <c r="BS86" s="303"/>
      <c r="BT86" s="303"/>
      <c r="BU86" s="303"/>
      <c r="BV86" s="303"/>
      <c r="BW86" s="303"/>
      <c r="BX86" s="303"/>
      <c r="BY86" s="304"/>
      <c r="BZ86" s="304"/>
      <c r="CA86" s="304"/>
      <c r="CB86" s="304"/>
      <c r="CC86" s="304"/>
      <c r="CD86" s="304"/>
      <c r="CE86" s="2119"/>
      <c r="CF86" s="2119"/>
      <c r="CG86" s="2119"/>
      <c r="CH86" s="2119"/>
      <c r="CI86" s="2119"/>
      <c r="CJ86" s="2119"/>
      <c r="CK86" s="2119"/>
      <c r="CL86" s="2119"/>
      <c r="CM86" s="2119"/>
      <c r="CN86" s="2119"/>
      <c r="CO86" s="2119"/>
      <c r="CP86" s="2119"/>
      <c r="CQ86" s="2119"/>
      <c r="CR86" s="2119"/>
      <c r="CS86" s="2119"/>
      <c r="CT86" s="2119"/>
      <c r="CU86" s="2119"/>
      <c r="CV86" s="2119"/>
      <c r="CW86" s="2119"/>
      <c r="CX86" s="2119"/>
      <c r="CY86" s="2119"/>
      <c r="CZ86" s="2119"/>
    </row>
    <row r="87" s="135" customFormat="true" ht="15" customHeight="true" x14ac:dyDescent="0.2">
      <c r="A87" s="1297"/>
      <c r="B87" s="1448"/>
      <c r="C87" s="1358"/>
      <c r="D87" s="1359"/>
      <c r="E87" s="1359"/>
      <c r="F87" s="1359"/>
      <c r="G87" s="1360"/>
      <c r="H87" s="1361"/>
      <c r="I87" s="1359"/>
      <c r="J87" s="1359"/>
      <c r="K87" s="1359"/>
      <c r="L87" s="1362"/>
      <c r="M87" s="1363"/>
      <c r="N87" s="1359"/>
      <c r="O87" s="1359"/>
      <c r="P87" s="1359"/>
      <c r="Q87" s="1360"/>
      <c r="R87" s="1361"/>
      <c r="S87" s="1359"/>
      <c r="T87" s="1359"/>
      <c r="U87" s="1359"/>
      <c r="V87" s="1359"/>
      <c r="W87" s="1359"/>
      <c r="X87" s="1359"/>
      <c r="Y87" s="1359"/>
      <c r="Z87" s="1359"/>
      <c r="AA87" s="1359"/>
      <c r="AB87" s="1359"/>
      <c r="AC87" s="1359"/>
      <c r="AD87" s="2081"/>
      <c r="AE87" s="312"/>
      <c r="AF87" s="312"/>
      <c r="AG87" s="312"/>
      <c r="AH87" s="312"/>
      <c r="AI87" s="312"/>
      <c r="AJ87" s="312"/>
      <c r="AK87" s="312"/>
      <c r="AL87" s="312"/>
      <c r="AM87" s="312"/>
      <c r="AN87" s="312"/>
      <c r="AO87" s="312"/>
      <c r="AP87" s="312"/>
      <c r="AQ87" s="312"/>
      <c r="AR87" s="312"/>
      <c r="AS87" s="312"/>
      <c r="AT87" s="312"/>
      <c r="AU87" s="312"/>
      <c r="AV87" s="312"/>
      <c r="AW87" s="312"/>
      <c r="AX87" s="312"/>
      <c r="AY87" s="312"/>
      <c r="AZ87" s="707"/>
      <c r="BA87" s="237"/>
      <c r="BB87" s="154"/>
      <c r="BC87" s="323"/>
      <c r="BD87" s="303"/>
      <c r="BE87" s="303"/>
      <c r="BF87" s="303"/>
      <c r="BG87" s="324"/>
      <c r="BH87" s="331"/>
      <c r="BI87" s="303"/>
      <c r="BJ87" s="303"/>
      <c r="BK87" s="303"/>
      <c r="BL87" s="324"/>
      <c r="BM87" s="331"/>
      <c r="BN87" s="303"/>
      <c r="BO87" s="303"/>
      <c r="BP87" s="303"/>
      <c r="BQ87" s="324"/>
      <c r="BR87" s="331"/>
      <c r="BS87" s="303"/>
      <c r="BT87" s="303"/>
      <c r="BU87" s="303"/>
      <c r="BV87" s="303"/>
      <c r="BW87" s="303"/>
      <c r="BX87" s="303"/>
      <c r="BY87" s="304"/>
      <c r="BZ87" s="304"/>
      <c r="CA87" s="304"/>
      <c r="CB87" s="304"/>
      <c r="CC87" s="304"/>
      <c r="CD87" s="304"/>
      <c r="CE87" s="2119"/>
      <c r="CF87" s="2119"/>
      <c r="CG87" s="2119"/>
      <c r="CH87" s="2119"/>
      <c r="CI87" s="2119"/>
      <c r="CJ87" s="2119"/>
      <c r="CK87" s="2119"/>
      <c r="CL87" s="2119"/>
      <c r="CM87" s="2119"/>
      <c r="CN87" s="2119"/>
      <c r="CO87" s="2119"/>
      <c r="CP87" s="2119"/>
      <c r="CQ87" s="2119"/>
      <c r="CR87" s="2119"/>
      <c r="CS87" s="2119"/>
      <c r="CT87" s="2119"/>
      <c r="CU87" s="2119"/>
      <c r="CV87" s="2119"/>
      <c r="CW87" s="2119"/>
      <c r="CX87" s="2119"/>
      <c r="CY87" s="2119"/>
      <c r="CZ87" s="2119"/>
    </row>
    <row r="88" s="439" customFormat="true" ht="15" customHeight="true" x14ac:dyDescent="0.2">
      <c r="A88" s="841"/>
      <c r="B88" s="860"/>
      <c r="C88" s="936"/>
      <c r="D88" s="937"/>
      <c r="E88" s="937"/>
      <c r="F88" s="937"/>
      <c r="G88" s="938"/>
      <c r="H88" s="939"/>
      <c r="I88" s="937"/>
      <c r="J88" s="937"/>
      <c r="K88" s="937"/>
      <c r="L88" s="940"/>
      <c r="M88" s="941"/>
      <c r="N88" s="937"/>
      <c r="O88" s="937"/>
      <c r="P88" s="937"/>
      <c r="Q88" s="938"/>
      <c r="R88" s="939"/>
      <c r="S88" s="937"/>
      <c r="T88" s="937"/>
      <c r="U88" s="937"/>
      <c r="V88" s="937"/>
      <c r="W88" s="937"/>
      <c r="X88" s="937"/>
      <c r="Y88" s="937"/>
      <c r="Z88" s="937"/>
      <c r="AA88" s="937"/>
      <c r="AB88" s="1364"/>
      <c r="AC88" s="943"/>
      <c r="AD88" s="952"/>
      <c r="AE88" s="665"/>
      <c r="AF88" s="665"/>
      <c r="AG88" s="665"/>
      <c r="AH88" s="665"/>
      <c r="AI88" s="665"/>
      <c r="AJ88" s="665"/>
      <c r="AK88" s="665"/>
      <c r="AL88" s="665"/>
      <c r="AM88" s="665"/>
      <c r="AN88" s="665"/>
      <c r="AO88" s="665"/>
      <c r="AP88" s="665"/>
      <c r="AQ88" s="665"/>
      <c r="AR88" s="665"/>
      <c r="AS88" s="665"/>
      <c r="AT88" s="665"/>
      <c r="AU88" s="665"/>
      <c r="AV88" s="665"/>
      <c r="AW88" s="665"/>
      <c r="AX88" s="665"/>
      <c r="AY88" s="665"/>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303"/>
      <c r="BV88" s="303"/>
      <c r="BW88" s="303"/>
      <c r="BX88" s="303"/>
      <c r="BY88" s="304"/>
      <c r="BZ88" s="304"/>
      <c r="CA88" s="304"/>
      <c r="CB88" s="304"/>
      <c r="CC88" s="304"/>
      <c r="CD88" s="304"/>
      <c r="CE88" s="2119"/>
      <c r="CF88" s="2119"/>
      <c r="CG88" s="2119"/>
      <c r="CH88" s="2119"/>
      <c r="CI88" s="2119"/>
      <c r="CJ88" s="2119"/>
      <c r="CK88" s="2119"/>
      <c r="CL88" s="2119"/>
      <c r="CM88" s="2119"/>
      <c r="CN88" s="2119"/>
      <c r="CO88" s="2119"/>
      <c r="CP88" s="2119"/>
      <c r="CQ88" s="2119"/>
      <c r="CR88" s="2119"/>
      <c r="CS88" s="2119"/>
      <c r="CT88" s="2119"/>
      <c r="CU88" s="2119"/>
      <c r="CV88" s="2119"/>
      <c r="CW88" s="2119"/>
      <c r="CX88" s="2119"/>
      <c r="CY88" s="2119"/>
      <c r="CZ88" s="2119"/>
    </row>
    <row r="89" s="439" customFormat="true" ht="15" customHeight="true" x14ac:dyDescent="0.2">
      <c r="A89" s="841"/>
      <c r="B89" s="860"/>
      <c r="C89" s="936"/>
      <c r="D89" s="937"/>
      <c r="E89" s="937"/>
      <c r="F89" s="937"/>
      <c r="G89" s="938"/>
      <c r="H89" s="939"/>
      <c r="I89" s="937"/>
      <c r="J89" s="937"/>
      <c r="K89" s="937"/>
      <c r="L89" s="940"/>
      <c r="M89" s="941"/>
      <c r="N89" s="937"/>
      <c r="O89" s="937"/>
      <c r="P89" s="937"/>
      <c r="Q89" s="938"/>
      <c r="R89" s="939"/>
      <c r="S89" s="937"/>
      <c r="T89" s="937"/>
      <c r="U89" s="937"/>
      <c r="V89" s="937"/>
      <c r="W89" s="937"/>
      <c r="X89" s="937"/>
      <c r="Y89" s="937"/>
      <c r="Z89" s="937"/>
      <c r="AA89" s="937"/>
      <c r="AB89" s="1364"/>
      <c r="AC89" s="943"/>
      <c r="AD89" s="952"/>
      <c r="AE89" s="665"/>
      <c r="AF89" s="665"/>
      <c r="AG89" s="665"/>
      <c r="AH89" s="665"/>
      <c r="AI89" s="665"/>
      <c r="AJ89" s="665"/>
      <c r="AK89" s="665"/>
      <c r="AL89" s="665"/>
      <c r="AM89" s="665"/>
      <c r="AN89" s="665"/>
      <c r="AO89" s="665"/>
      <c r="AP89" s="665"/>
      <c r="AQ89" s="665"/>
      <c r="AR89" s="665"/>
      <c r="AS89" s="665"/>
      <c r="AT89" s="665"/>
      <c r="AU89" s="665"/>
      <c r="AV89" s="665"/>
      <c r="AW89" s="665"/>
      <c r="AX89" s="665"/>
      <c r="AY89" s="665"/>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303"/>
      <c r="BV89" s="303"/>
      <c r="BW89" s="303"/>
      <c r="BX89" s="303"/>
      <c r="BY89" s="304"/>
      <c r="BZ89" s="304"/>
      <c r="CA89" s="304"/>
      <c r="CB89" s="304"/>
      <c r="CC89" s="304"/>
      <c r="CD89" s="304"/>
      <c r="CE89" s="2119"/>
      <c r="CF89" s="2119"/>
      <c r="CG89" s="2119"/>
      <c r="CH89" s="2119"/>
      <c r="CI89" s="2119"/>
      <c r="CJ89" s="2119"/>
      <c r="CK89" s="2119"/>
      <c r="CL89" s="2119"/>
      <c r="CM89" s="2119"/>
      <c r="CN89" s="2119"/>
      <c r="CO89" s="2119"/>
      <c r="CP89" s="2119"/>
      <c r="CQ89" s="2119"/>
      <c r="CR89" s="2119"/>
      <c r="CS89" s="2119"/>
      <c r="CT89" s="2119"/>
      <c r="CU89" s="2119"/>
      <c r="CV89" s="2119"/>
      <c r="CW89" s="2119"/>
      <c r="CX89" s="2119"/>
      <c r="CY89" s="2119"/>
      <c r="CZ89" s="2119"/>
    </row>
    <row r="90" s="439" customFormat="true" ht="15" customHeight="true" x14ac:dyDescent="0.2">
      <c r="A90" s="842"/>
      <c r="B90" s="861"/>
      <c r="C90" s="945"/>
      <c r="D90" s="946"/>
      <c r="E90" s="946"/>
      <c r="F90" s="946"/>
      <c r="G90" s="947"/>
      <c r="H90" s="948"/>
      <c r="I90" s="946"/>
      <c r="J90" s="946"/>
      <c r="K90" s="946"/>
      <c r="L90" s="949"/>
      <c r="M90" s="950"/>
      <c r="N90" s="946"/>
      <c r="O90" s="946"/>
      <c r="P90" s="946"/>
      <c r="Q90" s="947"/>
      <c r="R90" s="948"/>
      <c r="S90" s="946"/>
      <c r="T90" s="946"/>
      <c r="U90" s="946"/>
      <c r="V90" s="946"/>
      <c r="W90" s="946"/>
      <c r="X90" s="946"/>
      <c r="Y90" s="946"/>
      <c r="Z90" s="946"/>
      <c r="AA90" s="946"/>
      <c r="AB90" s="1365"/>
      <c r="AC90" s="943"/>
      <c r="AD90" s="952"/>
      <c r="AE90" s="665"/>
      <c r="AF90" s="665"/>
      <c r="AG90" s="665"/>
      <c r="AH90" s="665"/>
      <c r="AI90" s="665"/>
      <c r="AJ90" s="665"/>
      <c r="AK90" s="665"/>
      <c r="AL90" s="665"/>
      <c r="AM90" s="665"/>
      <c r="AN90" s="665"/>
      <c r="AO90" s="665"/>
      <c r="AP90" s="665"/>
      <c r="AQ90" s="665"/>
      <c r="AR90" s="665"/>
      <c r="AS90" s="665"/>
      <c r="AT90" s="665"/>
      <c r="AU90" s="665"/>
      <c r="AV90" s="665"/>
      <c r="AW90" s="665"/>
      <c r="AX90" s="665"/>
      <c r="AY90" s="665"/>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303"/>
      <c r="BV90" s="303"/>
      <c r="BW90" s="303"/>
      <c r="BX90" s="303"/>
      <c r="BY90" s="304"/>
      <c r="BZ90" s="304"/>
      <c r="CA90" s="304"/>
      <c r="CB90" s="304"/>
      <c r="CC90" s="304"/>
      <c r="CD90" s="304"/>
      <c r="CE90" s="2119"/>
      <c r="CF90" s="2119"/>
      <c r="CG90" s="2119"/>
      <c r="CH90" s="2119"/>
      <c r="CI90" s="2119"/>
      <c r="CJ90" s="2119"/>
      <c r="CK90" s="2119"/>
      <c r="CL90" s="2119"/>
      <c r="CM90" s="2119"/>
      <c r="CN90" s="2119"/>
      <c r="CO90" s="2119"/>
      <c r="CP90" s="2119"/>
      <c r="CQ90" s="2119"/>
      <c r="CR90" s="2119"/>
      <c r="CS90" s="2119"/>
      <c r="CT90" s="2119"/>
      <c r="CU90" s="2119"/>
      <c r="CV90" s="2119"/>
      <c r="CW90" s="2119"/>
      <c r="CX90" s="2119"/>
      <c r="CY90" s="2119"/>
      <c r="CZ90" s="2119"/>
    </row>
    <row r="91" s="439" customFormat="true" ht="15" customHeight="true" x14ac:dyDescent="0.2">
      <c r="A91" s="779"/>
      <c r="B91" s="862"/>
      <c r="C91" s="951"/>
      <c r="D91" s="943"/>
      <c r="E91" s="943"/>
      <c r="F91" s="943"/>
      <c r="G91" s="944"/>
      <c r="H91" s="942"/>
      <c r="I91" s="943"/>
      <c r="J91" s="943"/>
      <c r="K91" s="943"/>
      <c r="L91" s="952"/>
      <c r="M91" s="951"/>
      <c r="N91" s="943"/>
      <c r="O91" s="943"/>
      <c r="P91" s="943"/>
      <c r="Q91" s="944"/>
      <c r="R91" s="942"/>
      <c r="S91" s="943"/>
      <c r="T91" s="943"/>
      <c r="U91" s="943"/>
      <c r="V91" s="943"/>
      <c r="W91" s="943"/>
      <c r="X91" s="943"/>
      <c r="Y91" s="943"/>
      <c r="Z91" s="943"/>
      <c r="AA91" s="943"/>
      <c r="AB91" s="943"/>
      <c r="AC91" s="943"/>
      <c r="AD91" s="952"/>
      <c r="AE91" s="665"/>
      <c r="AF91" s="665"/>
      <c r="AG91" s="665"/>
      <c r="AH91" s="665"/>
      <c r="AI91" s="665"/>
      <c r="AJ91" s="665"/>
      <c r="AK91" s="665"/>
      <c r="AL91" s="665"/>
      <c r="AM91" s="665"/>
      <c r="AN91" s="665"/>
      <c r="AO91" s="665"/>
      <c r="AP91" s="665"/>
      <c r="AQ91" s="665"/>
      <c r="AR91" s="665"/>
      <c r="AS91" s="665"/>
      <c r="AT91" s="665"/>
      <c r="AU91" s="665"/>
      <c r="AV91" s="665"/>
      <c r="AW91" s="665"/>
      <c r="AX91" s="665"/>
      <c r="AY91" s="665"/>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303"/>
      <c r="BV91" s="303"/>
      <c r="BW91" s="303"/>
      <c r="BX91" s="303"/>
      <c r="BY91" s="304"/>
      <c r="BZ91" s="304"/>
      <c r="CA91" s="304"/>
      <c r="CB91" s="304"/>
      <c r="CC91" s="304"/>
      <c r="CD91" s="304"/>
      <c r="CE91" s="2119"/>
      <c r="CF91" s="2119"/>
      <c r="CG91" s="2119"/>
      <c r="CH91" s="2119"/>
      <c r="CI91" s="2119"/>
      <c r="CJ91" s="2119"/>
      <c r="CK91" s="2119"/>
      <c r="CL91" s="2119"/>
      <c r="CM91" s="2119"/>
      <c r="CN91" s="2119"/>
      <c r="CO91" s="2119"/>
      <c r="CP91" s="2119"/>
      <c r="CQ91" s="2119"/>
      <c r="CR91" s="2119"/>
      <c r="CS91" s="2119"/>
      <c r="CT91" s="2119"/>
      <c r="CU91" s="2119"/>
      <c r="CV91" s="2119"/>
      <c r="CW91" s="2119"/>
      <c r="CX91" s="2119"/>
      <c r="CY91" s="2119"/>
      <c r="CZ91" s="2119"/>
    </row>
    <row r="92" s="439" customFormat="true" ht="15" customHeight="true" x14ac:dyDescent="0.2">
      <c r="A92" s="779"/>
      <c r="B92" s="862"/>
      <c r="C92" s="951"/>
      <c r="D92" s="943"/>
      <c r="E92" s="943"/>
      <c r="F92" s="943"/>
      <c r="G92" s="944"/>
      <c r="H92" s="942"/>
      <c r="I92" s="943"/>
      <c r="J92" s="943"/>
      <c r="K92" s="943"/>
      <c r="L92" s="952"/>
      <c r="M92" s="951"/>
      <c r="N92" s="943"/>
      <c r="O92" s="943"/>
      <c r="P92" s="943"/>
      <c r="Q92" s="944"/>
      <c r="R92" s="942"/>
      <c r="S92" s="943"/>
      <c r="T92" s="943"/>
      <c r="U92" s="943"/>
      <c r="V92" s="943"/>
      <c r="W92" s="943"/>
      <c r="X92" s="943"/>
      <c r="Y92" s="943"/>
      <c r="Z92" s="943"/>
      <c r="AA92" s="943"/>
      <c r="AB92" s="943"/>
      <c r="AC92" s="943"/>
      <c r="AD92" s="952"/>
      <c r="AE92" s="665"/>
      <c r="AF92" s="665"/>
      <c r="AG92" s="665"/>
      <c r="AH92" s="665"/>
      <c r="AI92" s="665"/>
      <c r="AJ92" s="665"/>
      <c r="AK92" s="665"/>
      <c r="AL92" s="665"/>
      <c r="AM92" s="665"/>
      <c r="AN92" s="665"/>
      <c r="AO92" s="665"/>
      <c r="AP92" s="665"/>
      <c r="AQ92" s="665"/>
      <c r="AR92" s="665"/>
      <c r="AS92" s="665"/>
      <c r="AT92" s="665"/>
      <c r="AU92" s="665"/>
      <c r="AV92" s="665"/>
      <c r="AW92" s="665"/>
      <c r="AX92" s="665"/>
      <c r="AY92" s="665"/>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303"/>
      <c r="BV92" s="303"/>
      <c r="BW92" s="303"/>
      <c r="BX92" s="303"/>
      <c r="BY92" s="304"/>
      <c r="BZ92" s="304"/>
      <c r="CA92" s="304"/>
      <c r="CB92" s="304"/>
      <c r="CC92" s="304"/>
      <c r="CD92" s="304"/>
      <c r="CE92" s="2119"/>
      <c r="CF92" s="2119"/>
      <c r="CG92" s="2119"/>
      <c r="CH92" s="2119"/>
      <c r="CI92" s="2119"/>
      <c r="CJ92" s="2119"/>
      <c r="CK92" s="2119"/>
      <c r="CL92" s="2119"/>
      <c r="CM92" s="2119"/>
      <c r="CN92" s="2119"/>
      <c r="CO92" s="2119"/>
      <c r="CP92" s="2119"/>
      <c r="CQ92" s="2119"/>
      <c r="CR92" s="2119"/>
      <c r="CS92" s="2119"/>
      <c r="CT92" s="2119"/>
      <c r="CU92" s="2119"/>
      <c r="CV92" s="2119"/>
      <c r="CW92" s="2119"/>
      <c r="CX92" s="2119"/>
      <c r="CY92" s="2119"/>
      <c r="CZ92" s="2119"/>
    </row>
    <row r="93" s="439" customFormat="true" ht="15" customHeight="true" x14ac:dyDescent="0.2">
      <c r="A93" s="843"/>
      <c r="B93" s="863"/>
      <c r="C93" s="781"/>
      <c r="D93" s="782"/>
      <c r="E93" s="782"/>
      <c r="F93" s="782"/>
      <c r="G93" s="831"/>
      <c r="H93" s="821"/>
      <c r="I93" s="782"/>
      <c r="J93" s="782"/>
      <c r="K93" s="782"/>
      <c r="L93" s="798"/>
      <c r="M93" s="781"/>
      <c r="N93" s="782"/>
      <c r="O93" s="782"/>
      <c r="P93" s="782"/>
      <c r="Q93" s="831"/>
      <c r="R93" s="821"/>
      <c r="S93" s="782"/>
      <c r="T93" s="782"/>
      <c r="U93" s="782"/>
      <c r="V93" s="782"/>
      <c r="W93" s="782"/>
      <c r="X93" s="782"/>
      <c r="Y93" s="782"/>
      <c r="Z93" s="782"/>
      <c r="AA93" s="782"/>
      <c r="AB93" s="782"/>
      <c r="AC93" s="943"/>
      <c r="AD93" s="952"/>
      <c r="AE93" s="665"/>
      <c r="AF93" s="665"/>
      <c r="AG93" s="665"/>
      <c r="AH93" s="665"/>
      <c r="AI93" s="665"/>
      <c r="AJ93" s="665"/>
      <c r="AK93" s="665"/>
      <c r="AL93" s="665"/>
      <c r="AM93" s="665"/>
      <c r="AN93" s="665"/>
      <c r="AO93" s="665"/>
      <c r="AP93" s="665"/>
      <c r="AQ93" s="665"/>
      <c r="AR93" s="665"/>
      <c r="AS93" s="665"/>
      <c r="AT93" s="665"/>
      <c r="AU93" s="665"/>
      <c r="AV93" s="665"/>
      <c r="AW93" s="665"/>
      <c r="AX93" s="665"/>
      <c r="AY93" s="665"/>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303"/>
      <c r="BV93" s="303"/>
      <c r="BW93" s="303"/>
      <c r="BX93" s="303"/>
      <c r="BY93" s="304"/>
      <c r="BZ93" s="304"/>
      <c r="CA93" s="304"/>
      <c r="CB93" s="304"/>
      <c r="CC93" s="304"/>
      <c r="CD93" s="304"/>
      <c r="CE93" s="2119"/>
      <c r="CF93" s="2119"/>
      <c r="CG93" s="2119"/>
      <c r="CH93" s="2119"/>
      <c r="CI93" s="2119"/>
      <c r="CJ93" s="2119"/>
      <c r="CK93" s="2119"/>
      <c r="CL93" s="2119"/>
      <c r="CM93" s="2119"/>
      <c r="CN93" s="2119"/>
      <c r="CO93" s="2119"/>
      <c r="CP93" s="2119"/>
      <c r="CQ93" s="2119"/>
      <c r="CR93" s="2119"/>
      <c r="CS93" s="2119"/>
      <c r="CT93" s="2119"/>
      <c r="CU93" s="2119"/>
      <c r="CV93" s="2119"/>
      <c r="CW93" s="2119"/>
      <c r="CX93" s="2119"/>
      <c r="CY93" s="2119"/>
      <c r="CZ93" s="2119"/>
    </row>
    <row r="94" s="439" customFormat="true" ht="15" customHeight="true" x14ac:dyDescent="0.2">
      <c r="A94" s="1063"/>
      <c r="B94" s="863"/>
      <c r="C94" s="781"/>
      <c r="D94" s="783"/>
      <c r="E94" s="783"/>
      <c r="F94" s="783"/>
      <c r="G94" s="832"/>
      <c r="H94" s="821"/>
      <c r="I94" s="783"/>
      <c r="J94" s="783"/>
      <c r="K94" s="783"/>
      <c r="L94" s="799"/>
      <c r="M94" s="781"/>
      <c r="N94" s="783"/>
      <c r="O94" s="783"/>
      <c r="P94" s="783"/>
      <c r="Q94" s="832"/>
      <c r="R94" s="821"/>
      <c r="S94" s="783"/>
      <c r="T94" s="783"/>
      <c r="U94" s="783"/>
      <c r="V94" s="783"/>
      <c r="W94" s="783"/>
      <c r="X94" s="783"/>
      <c r="Y94" s="783"/>
      <c r="Z94" s="783"/>
      <c r="AA94" s="783"/>
      <c r="AB94" s="783"/>
      <c r="AC94" s="943"/>
      <c r="AD94" s="952"/>
      <c r="AE94" s="665"/>
      <c r="AF94" s="665"/>
      <c r="AG94" s="665"/>
      <c r="AH94" s="665"/>
      <c r="AI94" s="665"/>
      <c r="AJ94" s="665"/>
      <c r="AK94" s="665"/>
      <c r="AL94" s="665"/>
      <c r="AM94" s="665"/>
      <c r="AN94" s="665"/>
      <c r="AO94" s="665"/>
      <c r="AP94" s="665"/>
      <c r="AQ94" s="665"/>
      <c r="AR94" s="665"/>
      <c r="AS94" s="665"/>
      <c r="AT94" s="665"/>
      <c r="AU94" s="665"/>
      <c r="AV94" s="665"/>
      <c r="AW94" s="665"/>
      <c r="AX94" s="665"/>
      <c r="AY94" s="665"/>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303"/>
      <c r="BV94" s="303"/>
      <c r="BW94" s="303"/>
      <c r="BX94" s="303"/>
      <c r="BY94" s="304"/>
      <c r="BZ94" s="304"/>
      <c r="CA94" s="304"/>
      <c r="CB94" s="304"/>
      <c r="CC94" s="304"/>
      <c r="CD94" s="304"/>
      <c r="CE94" s="2119"/>
      <c r="CF94" s="2119"/>
      <c r="CG94" s="2119"/>
      <c r="CH94" s="2119"/>
      <c r="CI94" s="2119"/>
      <c r="CJ94" s="2119"/>
      <c r="CK94" s="2119"/>
      <c r="CL94" s="2119"/>
      <c r="CM94" s="2119"/>
      <c r="CN94" s="2119"/>
      <c r="CO94" s="2119"/>
      <c r="CP94" s="2119"/>
      <c r="CQ94" s="2119"/>
      <c r="CR94" s="2119"/>
      <c r="CS94" s="2119"/>
      <c r="CT94" s="2119"/>
      <c r="CU94" s="2119"/>
      <c r="CV94" s="2119"/>
      <c r="CW94" s="2119"/>
      <c r="CX94" s="2119"/>
      <c r="CY94" s="2119"/>
      <c r="CZ94" s="2119"/>
    </row>
    <row r="95" s="439" customFormat="true" ht="15" customHeight="true" x14ac:dyDescent="0.2">
      <c r="A95" s="843"/>
      <c r="B95" s="864"/>
      <c r="C95" s="953"/>
      <c r="D95" s="954"/>
      <c r="E95" s="954"/>
      <c r="F95" s="954"/>
      <c r="G95" s="955"/>
      <c r="H95" s="956"/>
      <c r="I95" s="954"/>
      <c r="J95" s="954"/>
      <c r="K95" s="954"/>
      <c r="L95" s="957"/>
      <c r="M95" s="953"/>
      <c r="N95" s="954"/>
      <c r="O95" s="954"/>
      <c r="P95" s="954"/>
      <c r="Q95" s="955"/>
      <c r="R95" s="956"/>
      <c r="S95" s="954"/>
      <c r="T95" s="954"/>
      <c r="U95" s="954"/>
      <c r="V95" s="954"/>
      <c r="W95" s="954"/>
      <c r="X95" s="954"/>
      <c r="Y95" s="954"/>
      <c r="Z95" s="954"/>
      <c r="AA95" s="954"/>
      <c r="AB95" s="954"/>
      <c r="AC95" s="943"/>
      <c r="AD95" s="952"/>
      <c r="AE95" s="665"/>
      <c r="AF95" s="665"/>
      <c r="AG95" s="665"/>
      <c r="AH95" s="665"/>
      <c r="AI95" s="665"/>
      <c r="AJ95" s="665"/>
      <c r="AK95" s="665"/>
      <c r="AL95" s="665"/>
      <c r="AM95" s="665"/>
      <c r="AN95" s="665"/>
      <c r="AO95" s="665"/>
      <c r="AP95" s="665"/>
      <c r="AQ95" s="665"/>
      <c r="AR95" s="665"/>
      <c r="AS95" s="665"/>
      <c r="AT95" s="665"/>
      <c r="AU95" s="665"/>
      <c r="AV95" s="665"/>
      <c r="AW95" s="665"/>
      <c r="AX95" s="665"/>
      <c r="AY95" s="665"/>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303"/>
      <c r="BV95" s="303"/>
      <c r="BW95" s="303"/>
      <c r="BX95" s="303"/>
      <c r="BY95" s="304"/>
      <c r="BZ95" s="304"/>
      <c r="CA95" s="304"/>
      <c r="CB95" s="304"/>
      <c r="CC95" s="304"/>
      <c r="CD95" s="304"/>
      <c r="CE95" s="2119"/>
      <c r="CF95" s="2119"/>
      <c r="CG95" s="2119"/>
      <c r="CH95" s="2119"/>
      <c r="CI95" s="2119"/>
      <c r="CJ95" s="2119"/>
      <c r="CK95" s="2119"/>
      <c r="CL95" s="2119"/>
      <c r="CM95" s="2119"/>
      <c r="CN95" s="2119"/>
      <c r="CO95" s="2119"/>
      <c r="CP95" s="2119"/>
      <c r="CQ95" s="2119"/>
      <c r="CR95" s="2119"/>
      <c r="CS95" s="2119"/>
      <c r="CT95" s="2119"/>
      <c r="CU95" s="2119"/>
      <c r="CV95" s="2119"/>
      <c r="CW95" s="2119"/>
      <c r="CX95" s="2119"/>
      <c r="CY95" s="2119"/>
      <c r="CZ95" s="2119"/>
    </row>
    <row r="96" s="131" customFormat="true" ht="15" customHeight="true" x14ac:dyDescent="0.2">
      <c r="A96" s="1063"/>
      <c r="B96" s="864"/>
      <c r="C96" s="953"/>
      <c r="D96" s="954"/>
      <c r="E96" s="954"/>
      <c r="F96" s="954"/>
      <c r="G96" s="955"/>
      <c r="H96" s="956"/>
      <c r="I96" s="954"/>
      <c r="J96" s="954"/>
      <c r="K96" s="954"/>
      <c r="L96" s="957"/>
      <c r="M96" s="953"/>
      <c r="N96" s="954"/>
      <c r="O96" s="954"/>
      <c r="P96" s="954"/>
      <c r="Q96" s="955"/>
      <c r="R96" s="956"/>
      <c r="S96" s="954"/>
      <c r="T96" s="954"/>
      <c r="U96" s="954"/>
      <c r="V96" s="954"/>
      <c r="W96" s="954"/>
      <c r="X96" s="954"/>
      <c r="Y96" s="954"/>
      <c r="Z96" s="954"/>
      <c r="AA96" s="954"/>
      <c r="AB96" s="954"/>
      <c r="AC96" s="943"/>
      <c r="AD96" s="952"/>
      <c r="AE96" s="665"/>
      <c r="AF96" s="665"/>
      <c r="AG96" s="665"/>
      <c r="AH96" s="665"/>
      <c r="AI96" s="665"/>
      <c r="AJ96" s="665"/>
      <c r="AK96" s="665"/>
      <c r="AL96" s="665"/>
      <c r="AM96" s="665"/>
      <c r="AN96" s="665"/>
      <c r="AO96" s="665"/>
      <c r="AP96" s="665"/>
      <c r="AQ96" s="665"/>
      <c r="AR96" s="665"/>
      <c r="AS96" s="665"/>
      <c r="AT96" s="665"/>
      <c r="AU96" s="665"/>
      <c r="AV96" s="665"/>
      <c r="AW96" s="665"/>
      <c r="AX96" s="665"/>
      <c r="AY96" s="665"/>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303"/>
      <c r="BV96" s="303"/>
      <c r="BW96" s="303"/>
      <c r="BX96" s="303"/>
      <c r="BY96" s="304"/>
      <c r="BZ96" s="304"/>
      <c r="CA96" s="304"/>
      <c r="CB96" s="304"/>
      <c r="CC96" s="304"/>
      <c r="CD96" s="304"/>
      <c r="CE96" s="2119"/>
      <c r="CF96" s="2119"/>
      <c r="CG96" s="2119"/>
      <c r="CH96" s="2119"/>
      <c r="CI96" s="2119"/>
      <c r="CJ96" s="2119"/>
      <c r="CK96" s="2119"/>
      <c r="CL96" s="2119"/>
      <c r="CM96" s="2119"/>
      <c r="CN96" s="2119"/>
      <c r="CO96" s="2119"/>
      <c r="CP96" s="2119"/>
      <c r="CQ96" s="2119"/>
      <c r="CR96" s="2119"/>
      <c r="CS96" s="2119"/>
      <c r="CT96" s="2119"/>
      <c r="CU96" s="2119"/>
      <c r="CV96" s="2119"/>
      <c r="CW96" s="2119"/>
      <c r="CX96" s="2119"/>
      <c r="CY96" s="2119"/>
      <c r="CZ96" s="2119"/>
    </row>
    <row r="97" s="131" customFormat="true" ht="15" customHeight="true" x14ac:dyDescent="0.2">
      <c r="A97" s="843"/>
      <c r="B97" s="864"/>
      <c r="C97" s="953"/>
      <c r="D97" s="954"/>
      <c r="E97" s="954"/>
      <c r="F97" s="954"/>
      <c r="G97" s="955"/>
      <c r="H97" s="956"/>
      <c r="I97" s="954"/>
      <c r="J97" s="954"/>
      <c r="K97" s="954"/>
      <c r="L97" s="957"/>
      <c r="M97" s="953"/>
      <c r="N97" s="954"/>
      <c r="O97" s="954"/>
      <c r="P97" s="954"/>
      <c r="Q97" s="955"/>
      <c r="R97" s="956"/>
      <c r="S97" s="954"/>
      <c r="T97" s="954"/>
      <c r="U97" s="954"/>
      <c r="V97" s="954"/>
      <c r="W97" s="954"/>
      <c r="X97" s="954"/>
      <c r="Y97" s="954"/>
      <c r="Z97" s="954"/>
      <c r="AA97" s="954"/>
      <c r="AB97" s="954"/>
      <c r="AC97" s="943"/>
      <c r="AD97" s="952"/>
      <c r="AE97" s="665"/>
      <c r="AF97" s="665"/>
      <c r="AG97" s="665"/>
      <c r="AH97" s="665"/>
      <c r="AI97" s="665"/>
      <c r="AJ97" s="665"/>
      <c r="AK97" s="665"/>
      <c r="AL97" s="665"/>
      <c r="AM97" s="665"/>
      <c r="AN97" s="665"/>
      <c r="AO97" s="665"/>
      <c r="AP97" s="665"/>
      <c r="AQ97" s="665"/>
      <c r="AR97" s="665"/>
      <c r="AS97" s="665"/>
      <c r="AT97" s="665"/>
      <c r="AU97" s="665"/>
      <c r="AV97" s="665"/>
      <c r="AW97" s="665"/>
      <c r="AX97" s="665"/>
      <c r="AY97" s="665"/>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303"/>
      <c r="BV97" s="303"/>
      <c r="BW97" s="303"/>
      <c r="BX97" s="303"/>
      <c r="BY97" s="304"/>
      <c r="BZ97" s="304"/>
      <c r="CA97" s="304"/>
      <c r="CB97" s="304"/>
      <c r="CC97" s="304"/>
      <c r="CD97" s="304"/>
      <c r="CE97" s="2119"/>
      <c r="CF97" s="2119"/>
      <c r="CG97" s="2119"/>
      <c r="CH97" s="2119"/>
      <c r="CI97" s="2119"/>
      <c r="CJ97" s="2119"/>
      <c r="CK97" s="2119"/>
      <c r="CL97" s="2119"/>
      <c r="CM97" s="2119"/>
      <c r="CN97" s="2119"/>
      <c r="CO97" s="2119"/>
      <c r="CP97" s="2119"/>
      <c r="CQ97" s="2119"/>
      <c r="CR97" s="2119"/>
      <c r="CS97" s="2119"/>
      <c r="CT97" s="2119"/>
      <c r="CU97" s="2119"/>
      <c r="CV97" s="2119"/>
      <c r="CW97" s="2119"/>
      <c r="CX97" s="2119"/>
      <c r="CY97" s="2119"/>
      <c r="CZ97" s="2119"/>
    </row>
    <row r="98" s="131" customFormat="true" ht="15" customHeight="true" x14ac:dyDescent="0.2">
      <c r="A98" s="1063"/>
      <c r="B98" s="864"/>
      <c r="C98" s="953"/>
      <c r="D98" s="954"/>
      <c r="E98" s="954"/>
      <c r="F98" s="954"/>
      <c r="G98" s="955"/>
      <c r="H98" s="956"/>
      <c r="I98" s="954"/>
      <c r="J98" s="954"/>
      <c r="K98" s="954"/>
      <c r="L98" s="957"/>
      <c r="M98" s="953"/>
      <c r="N98" s="954"/>
      <c r="O98" s="954"/>
      <c r="P98" s="954"/>
      <c r="Q98" s="955"/>
      <c r="R98" s="956"/>
      <c r="S98" s="954"/>
      <c r="T98" s="954"/>
      <c r="U98" s="954"/>
      <c r="V98" s="954"/>
      <c r="W98" s="954"/>
      <c r="X98" s="954"/>
      <c r="Y98" s="954"/>
      <c r="Z98" s="954"/>
      <c r="AA98" s="954"/>
      <c r="AB98" s="954"/>
      <c r="AC98" s="943"/>
      <c r="AD98" s="952"/>
      <c r="AE98" s="665"/>
      <c r="AF98" s="665"/>
      <c r="AG98" s="665"/>
      <c r="AH98" s="665"/>
      <c r="AI98" s="665"/>
      <c r="AJ98" s="665"/>
      <c r="AK98" s="665"/>
      <c r="AL98" s="665"/>
      <c r="AM98" s="665"/>
      <c r="AN98" s="665"/>
      <c r="AO98" s="665"/>
      <c r="AP98" s="665"/>
      <c r="AQ98" s="665"/>
      <c r="AR98" s="665"/>
      <c r="AS98" s="665"/>
      <c r="AT98" s="665"/>
      <c r="AU98" s="665"/>
      <c r="AV98" s="665"/>
      <c r="AW98" s="665"/>
      <c r="AX98" s="665"/>
      <c r="AY98" s="665"/>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303"/>
      <c r="BV98" s="303"/>
      <c r="BW98" s="303"/>
      <c r="BX98" s="303"/>
      <c r="BY98" s="304"/>
      <c r="BZ98" s="304"/>
      <c r="CA98" s="304"/>
      <c r="CB98" s="304"/>
      <c r="CC98" s="304"/>
      <c r="CD98" s="304"/>
      <c r="CE98" s="2119"/>
      <c r="CF98" s="2119"/>
      <c r="CG98" s="2119"/>
      <c r="CH98" s="2119"/>
      <c r="CI98" s="2119"/>
      <c r="CJ98" s="2119"/>
      <c r="CK98" s="2119"/>
      <c r="CL98" s="2119"/>
      <c r="CM98" s="2119"/>
      <c r="CN98" s="2119"/>
      <c r="CO98" s="2119"/>
      <c r="CP98" s="2119"/>
      <c r="CQ98" s="2119"/>
      <c r="CR98" s="2119"/>
      <c r="CS98" s="2119"/>
      <c r="CT98" s="2119"/>
      <c r="CU98" s="2119"/>
      <c r="CV98" s="2119"/>
      <c r="CW98" s="2119"/>
      <c r="CX98" s="2119"/>
      <c r="CY98" s="2119"/>
      <c r="CZ98" s="2119"/>
    </row>
    <row r="99" s="131" customFormat="true" ht="15" customHeight="true" x14ac:dyDescent="0.2">
      <c r="A99" s="1063"/>
      <c r="B99" s="864"/>
      <c r="C99" s="953"/>
      <c r="D99" s="954"/>
      <c r="E99" s="954"/>
      <c r="F99" s="954"/>
      <c r="G99" s="955"/>
      <c r="H99" s="956"/>
      <c r="I99" s="954"/>
      <c r="J99" s="954"/>
      <c r="K99" s="954"/>
      <c r="L99" s="957"/>
      <c r="M99" s="953"/>
      <c r="N99" s="954"/>
      <c r="O99" s="954"/>
      <c r="P99" s="954"/>
      <c r="Q99" s="955"/>
      <c r="R99" s="956"/>
      <c r="S99" s="954"/>
      <c r="T99" s="954"/>
      <c r="U99" s="954"/>
      <c r="V99" s="954"/>
      <c r="W99" s="954"/>
      <c r="X99" s="954"/>
      <c r="Y99" s="954"/>
      <c r="Z99" s="954"/>
      <c r="AA99" s="954"/>
      <c r="AB99" s="954"/>
      <c r="AC99" s="943"/>
      <c r="AD99" s="952"/>
      <c r="AE99" s="665"/>
      <c r="AF99" s="665"/>
      <c r="AG99" s="665"/>
      <c r="AH99" s="665"/>
      <c r="AI99" s="665"/>
      <c r="AJ99" s="665"/>
      <c r="AK99" s="665"/>
      <c r="AL99" s="665"/>
      <c r="AM99" s="665"/>
      <c r="AN99" s="665"/>
      <c r="AO99" s="665"/>
      <c r="AP99" s="665"/>
      <c r="AQ99" s="665"/>
      <c r="AR99" s="665"/>
      <c r="AS99" s="665"/>
      <c r="AT99" s="665"/>
      <c r="AU99" s="665"/>
      <c r="AV99" s="665"/>
      <c r="AW99" s="665"/>
      <c r="AX99" s="665"/>
      <c r="AY99" s="665"/>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303"/>
      <c r="BV99" s="303"/>
      <c r="BW99" s="303"/>
      <c r="BX99" s="303"/>
      <c r="BY99" s="304"/>
      <c r="BZ99" s="304"/>
      <c r="CA99" s="304"/>
      <c r="CB99" s="304"/>
      <c r="CC99" s="304"/>
      <c r="CD99" s="304"/>
      <c r="CE99" s="2119"/>
      <c r="CF99" s="2119"/>
      <c r="CG99" s="2119"/>
      <c r="CH99" s="2119"/>
      <c r="CI99" s="2119"/>
      <c r="CJ99" s="2119"/>
      <c r="CK99" s="2119"/>
      <c r="CL99" s="2119"/>
      <c r="CM99" s="2119"/>
      <c r="CN99" s="2119"/>
      <c r="CO99" s="2119"/>
      <c r="CP99" s="2119"/>
      <c r="CQ99" s="2119"/>
      <c r="CR99" s="2119"/>
      <c r="CS99" s="2119"/>
      <c r="CT99" s="2119"/>
      <c r="CU99" s="2119"/>
      <c r="CV99" s="2119"/>
      <c r="CW99" s="2119"/>
      <c r="CX99" s="2119"/>
      <c r="CY99" s="2119"/>
      <c r="CZ99" s="2119"/>
    </row>
    <row r="100" s="131" customFormat="true" ht="15" customHeight="true" x14ac:dyDescent="0.2">
      <c r="A100" s="1063"/>
      <c r="B100" s="864"/>
      <c r="C100" s="953"/>
      <c r="D100" s="954"/>
      <c r="E100" s="954"/>
      <c r="F100" s="954"/>
      <c r="G100" s="955"/>
      <c r="H100" s="956"/>
      <c r="I100" s="954"/>
      <c r="J100" s="954"/>
      <c r="K100" s="954"/>
      <c r="L100" s="957"/>
      <c r="M100" s="953"/>
      <c r="N100" s="954"/>
      <c r="O100" s="954"/>
      <c r="P100" s="954"/>
      <c r="Q100" s="955"/>
      <c r="R100" s="956"/>
      <c r="S100" s="954"/>
      <c r="T100" s="954"/>
      <c r="U100" s="954"/>
      <c r="V100" s="954"/>
      <c r="W100" s="954"/>
      <c r="X100" s="954"/>
      <c r="Y100" s="954"/>
      <c r="Z100" s="954"/>
      <c r="AA100" s="954"/>
      <c r="AB100" s="954"/>
      <c r="AC100" s="943"/>
      <c r="AD100" s="952"/>
      <c r="AE100" s="665"/>
      <c r="AF100" s="665"/>
      <c r="AG100" s="665"/>
      <c r="AH100" s="665"/>
      <c r="AI100" s="665"/>
      <c r="AJ100" s="665"/>
      <c r="AK100" s="665"/>
      <c r="AL100" s="665"/>
      <c r="AM100" s="665"/>
      <c r="AN100" s="665"/>
      <c r="AO100" s="665"/>
      <c r="AP100" s="665"/>
      <c r="AQ100" s="665"/>
      <c r="AR100" s="665"/>
      <c r="AS100" s="665"/>
      <c r="AT100" s="665"/>
      <c r="AU100" s="665"/>
      <c r="AV100" s="665"/>
      <c r="AW100" s="665"/>
      <c r="AX100" s="665"/>
      <c r="AY100" s="665"/>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303"/>
      <c r="BV100" s="303"/>
      <c r="BW100" s="303"/>
      <c r="BX100" s="303"/>
      <c r="BY100" s="304"/>
      <c r="BZ100" s="304"/>
      <c r="CA100" s="304"/>
      <c r="CB100" s="304"/>
      <c r="CC100" s="304"/>
      <c r="CD100" s="304"/>
      <c r="CE100" s="2119"/>
      <c r="CF100" s="2119"/>
      <c r="CG100" s="2119"/>
      <c r="CH100" s="2119"/>
      <c r="CI100" s="2119"/>
      <c r="CJ100" s="2119"/>
      <c r="CK100" s="2119"/>
      <c r="CL100" s="2119"/>
      <c r="CM100" s="2119"/>
      <c r="CN100" s="2119"/>
      <c r="CO100" s="2119"/>
      <c r="CP100" s="2119"/>
      <c r="CQ100" s="2119"/>
      <c r="CR100" s="2119"/>
      <c r="CS100" s="2119"/>
      <c r="CT100" s="2119"/>
      <c r="CU100" s="2119"/>
      <c r="CV100" s="2119"/>
      <c r="CW100" s="2119"/>
      <c r="CX100" s="2119"/>
      <c r="CY100" s="2119"/>
      <c r="CZ100" s="2119"/>
    </row>
    <row r="101" s="131" customFormat="true" ht="15" customHeight="true" x14ac:dyDescent="0.2">
      <c r="A101" s="843"/>
      <c r="B101" s="864"/>
      <c r="C101" s="953"/>
      <c r="D101" s="954"/>
      <c r="E101" s="954"/>
      <c r="F101" s="954"/>
      <c r="G101" s="955"/>
      <c r="H101" s="956"/>
      <c r="I101" s="954"/>
      <c r="J101" s="954"/>
      <c r="K101" s="954"/>
      <c r="L101" s="957"/>
      <c r="M101" s="953"/>
      <c r="N101" s="954"/>
      <c r="O101" s="954"/>
      <c r="P101" s="954"/>
      <c r="Q101" s="955"/>
      <c r="R101" s="956"/>
      <c r="S101" s="954"/>
      <c r="T101" s="954"/>
      <c r="U101" s="954"/>
      <c r="V101" s="954"/>
      <c r="W101" s="954"/>
      <c r="X101" s="954"/>
      <c r="Y101" s="954"/>
      <c r="Z101" s="954"/>
      <c r="AA101" s="954"/>
      <c r="AB101" s="954"/>
      <c r="AC101" s="943"/>
      <c r="AD101" s="952"/>
      <c r="AE101" s="665"/>
      <c r="AF101" s="665"/>
      <c r="AG101" s="665"/>
      <c r="AH101" s="665"/>
      <c r="AI101" s="665"/>
      <c r="AJ101" s="665"/>
      <c r="AK101" s="665"/>
      <c r="AL101" s="665"/>
      <c r="AM101" s="665"/>
      <c r="AN101" s="665"/>
      <c r="AO101" s="665"/>
      <c r="AP101" s="665"/>
      <c r="AQ101" s="665"/>
      <c r="AR101" s="665"/>
      <c r="AS101" s="665"/>
      <c r="AT101" s="665"/>
      <c r="AU101" s="665"/>
      <c r="AV101" s="665"/>
      <c r="AW101" s="665"/>
      <c r="AX101" s="665"/>
      <c r="AY101" s="665"/>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303"/>
      <c r="BV101" s="303"/>
      <c r="BW101" s="303"/>
      <c r="BX101" s="303"/>
      <c r="BY101" s="304"/>
      <c r="BZ101" s="304"/>
      <c r="CA101" s="304"/>
      <c r="CB101" s="304"/>
      <c r="CC101" s="304"/>
      <c r="CD101" s="304"/>
      <c r="CE101" s="2119"/>
      <c r="CF101" s="2119"/>
      <c r="CG101" s="2119"/>
      <c r="CH101" s="2119"/>
      <c r="CI101" s="2119"/>
      <c r="CJ101" s="2119"/>
      <c r="CK101" s="2119"/>
      <c r="CL101" s="2119"/>
      <c r="CM101" s="2119"/>
      <c r="CN101" s="2119"/>
      <c r="CO101" s="2119"/>
      <c r="CP101" s="2119"/>
      <c r="CQ101" s="2119"/>
      <c r="CR101" s="2119"/>
      <c r="CS101" s="2119"/>
      <c r="CT101" s="2119"/>
      <c r="CU101" s="2119"/>
      <c r="CV101" s="2119"/>
      <c r="CW101" s="2119"/>
      <c r="CX101" s="2119"/>
      <c r="CY101" s="2119"/>
      <c r="CZ101" s="2119"/>
    </row>
    <row r="102" s="131" customFormat="true" ht="15" customHeight="true" x14ac:dyDescent="0.2">
      <c r="A102" s="1063"/>
      <c r="B102" s="864"/>
      <c r="C102" s="953"/>
      <c r="D102" s="954"/>
      <c r="E102" s="954"/>
      <c r="F102" s="954"/>
      <c r="G102" s="955"/>
      <c r="H102" s="956"/>
      <c r="I102" s="954"/>
      <c r="J102" s="954"/>
      <c r="K102" s="954"/>
      <c r="L102" s="957"/>
      <c r="M102" s="953"/>
      <c r="N102" s="954"/>
      <c r="O102" s="954"/>
      <c r="P102" s="954"/>
      <c r="Q102" s="955"/>
      <c r="R102" s="956"/>
      <c r="S102" s="954"/>
      <c r="T102" s="954"/>
      <c r="U102" s="954"/>
      <c r="V102" s="954"/>
      <c r="W102" s="954"/>
      <c r="X102" s="954"/>
      <c r="Y102" s="954"/>
      <c r="Z102" s="954"/>
      <c r="AA102" s="954"/>
      <c r="AB102" s="954"/>
      <c r="AC102" s="943"/>
      <c r="AD102" s="952"/>
      <c r="AE102" s="665"/>
      <c r="AF102" s="665"/>
      <c r="AG102" s="665"/>
      <c r="AH102" s="665"/>
      <c r="AI102" s="665"/>
      <c r="AJ102" s="665"/>
      <c r="AK102" s="665"/>
      <c r="AL102" s="665"/>
      <c r="AM102" s="665"/>
      <c r="AN102" s="665"/>
      <c r="AO102" s="665"/>
      <c r="AP102" s="665"/>
      <c r="AQ102" s="665"/>
      <c r="AR102" s="665"/>
      <c r="AS102" s="665"/>
      <c r="AT102" s="665"/>
      <c r="AU102" s="665"/>
      <c r="AV102" s="665"/>
      <c r="AW102" s="665"/>
      <c r="AX102" s="665"/>
      <c r="AY102" s="665"/>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303"/>
      <c r="BV102" s="303"/>
      <c r="BW102" s="303"/>
      <c r="BX102" s="303"/>
      <c r="BY102" s="304"/>
      <c r="BZ102" s="304"/>
      <c r="CA102" s="304"/>
      <c r="CB102" s="304"/>
      <c r="CC102" s="304"/>
      <c r="CD102" s="304"/>
      <c r="CE102" s="2119"/>
      <c r="CF102" s="2119"/>
      <c r="CG102" s="2119"/>
      <c r="CH102" s="2119"/>
      <c r="CI102" s="2119"/>
      <c r="CJ102" s="2119"/>
      <c r="CK102" s="2119"/>
      <c r="CL102" s="2119"/>
      <c r="CM102" s="2119"/>
      <c r="CN102" s="2119"/>
      <c r="CO102" s="2119"/>
      <c r="CP102" s="2119"/>
      <c r="CQ102" s="2119"/>
      <c r="CR102" s="2119"/>
      <c r="CS102" s="2119"/>
      <c r="CT102" s="2119"/>
      <c r="CU102" s="2119"/>
      <c r="CV102" s="2119"/>
      <c r="CW102" s="2119"/>
      <c r="CX102" s="2119"/>
      <c r="CY102" s="2119"/>
      <c r="CZ102" s="2119"/>
    </row>
    <row r="103" s="131" customFormat="true" ht="15" customHeight="true" x14ac:dyDescent="0.2">
      <c r="A103" s="1063"/>
      <c r="B103" s="864"/>
      <c r="C103" s="953"/>
      <c r="D103" s="954"/>
      <c r="E103" s="954"/>
      <c r="F103" s="954"/>
      <c r="G103" s="955"/>
      <c r="H103" s="956"/>
      <c r="I103" s="954"/>
      <c r="J103" s="954"/>
      <c r="K103" s="954"/>
      <c r="L103" s="957"/>
      <c r="M103" s="953"/>
      <c r="N103" s="954"/>
      <c r="O103" s="954"/>
      <c r="P103" s="954"/>
      <c r="Q103" s="955"/>
      <c r="R103" s="956"/>
      <c r="S103" s="954"/>
      <c r="T103" s="954"/>
      <c r="U103" s="954"/>
      <c r="V103" s="954"/>
      <c r="W103" s="954"/>
      <c r="X103" s="954"/>
      <c r="Y103" s="954"/>
      <c r="Z103" s="954"/>
      <c r="AA103" s="954"/>
      <c r="AB103" s="954"/>
      <c r="AC103" s="943"/>
      <c r="AD103" s="952"/>
      <c r="AE103" s="665"/>
      <c r="AF103" s="665"/>
      <c r="AG103" s="665"/>
      <c r="AH103" s="665"/>
      <c r="AI103" s="665"/>
      <c r="AJ103" s="665"/>
      <c r="AK103" s="665"/>
      <c r="AL103" s="665"/>
      <c r="AM103" s="665"/>
      <c r="AN103" s="665"/>
      <c r="AO103" s="665"/>
      <c r="AP103" s="665"/>
      <c r="AQ103" s="665"/>
      <c r="AR103" s="665"/>
      <c r="AS103" s="665"/>
      <c r="AT103" s="665"/>
      <c r="AU103" s="665"/>
      <c r="AV103" s="665"/>
      <c r="AW103" s="665"/>
      <c r="AX103" s="665"/>
      <c r="AY103" s="665"/>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303"/>
      <c r="BV103" s="303"/>
      <c r="BW103" s="303"/>
      <c r="BX103" s="303"/>
      <c r="BY103" s="304"/>
      <c r="BZ103" s="304"/>
      <c r="CA103" s="304"/>
      <c r="CB103" s="304"/>
      <c r="CC103" s="304"/>
      <c r="CD103" s="304"/>
      <c r="CE103" s="2119"/>
      <c r="CF103" s="2119"/>
      <c r="CG103" s="2119"/>
      <c r="CH103" s="2119"/>
      <c r="CI103" s="2119"/>
      <c r="CJ103" s="2119"/>
      <c r="CK103" s="2119"/>
      <c r="CL103" s="2119"/>
      <c r="CM103" s="2119"/>
      <c r="CN103" s="2119"/>
      <c r="CO103" s="2119"/>
      <c r="CP103" s="2119"/>
      <c r="CQ103" s="2119"/>
      <c r="CR103" s="2119"/>
      <c r="CS103" s="2119"/>
      <c r="CT103" s="2119"/>
      <c r="CU103" s="2119"/>
      <c r="CV103" s="2119"/>
      <c r="CW103" s="2119"/>
      <c r="CX103" s="2119"/>
      <c r="CY103" s="2119"/>
      <c r="CZ103" s="2119"/>
    </row>
    <row r="104" s="131" customFormat="true" ht="15" customHeight="true" x14ac:dyDescent="0.2">
      <c r="A104" s="1063"/>
      <c r="B104" s="864"/>
      <c r="C104" s="953"/>
      <c r="D104" s="954"/>
      <c r="E104" s="954"/>
      <c r="F104" s="954"/>
      <c r="G104" s="955"/>
      <c r="H104" s="956"/>
      <c r="I104" s="954"/>
      <c r="J104" s="954"/>
      <c r="K104" s="954"/>
      <c r="L104" s="957"/>
      <c r="M104" s="953"/>
      <c r="N104" s="954"/>
      <c r="O104" s="954"/>
      <c r="P104" s="954"/>
      <c r="Q104" s="955"/>
      <c r="R104" s="956"/>
      <c r="S104" s="954"/>
      <c r="T104" s="954"/>
      <c r="U104" s="954"/>
      <c r="V104" s="954"/>
      <c r="W104" s="954"/>
      <c r="X104" s="954"/>
      <c r="Y104" s="954"/>
      <c r="Z104" s="954"/>
      <c r="AA104" s="954"/>
      <c r="AB104" s="954"/>
      <c r="AC104" s="943"/>
      <c r="AD104" s="952"/>
      <c r="AE104" s="665"/>
      <c r="AF104" s="665"/>
      <c r="AG104" s="665"/>
      <c r="AH104" s="665"/>
      <c r="AI104" s="665"/>
      <c r="AJ104" s="665"/>
      <c r="AK104" s="665"/>
      <c r="AL104" s="665"/>
      <c r="AM104" s="665"/>
      <c r="AN104" s="665"/>
      <c r="AO104" s="665"/>
      <c r="AP104" s="665"/>
      <c r="AQ104" s="665"/>
      <c r="AR104" s="665"/>
      <c r="AS104" s="665"/>
      <c r="AT104" s="665"/>
      <c r="AU104" s="665"/>
      <c r="AV104" s="665"/>
      <c r="AW104" s="665"/>
      <c r="AX104" s="665"/>
      <c r="AY104" s="665"/>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303"/>
      <c r="BV104" s="303"/>
      <c r="BW104" s="303"/>
      <c r="BX104" s="303"/>
      <c r="BY104" s="304"/>
      <c r="BZ104" s="304"/>
      <c r="CA104" s="304"/>
      <c r="CB104" s="304"/>
      <c r="CC104" s="304"/>
      <c r="CD104" s="304"/>
      <c r="CE104" s="2119"/>
      <c r="CF104" s="2119"/>
      <c r="CG104" s="2119"/>
      <c r="CH104" s="2119"/>
      <c r="CI104" s="2119"/>
      <c r="CJ104" s="2119"/>
      <c r="CK104" s="2119"/>
      <c r="CL104" s="2119"/>
      <c r="CM104" s="2119"/>
      <c r="CN104" s="2119"/>
      <c r="CO104" s="2119"/>
      <c r="CP104" s="2119"/>
      <c r="CQ104" s="2119"/>
      <c r="CR104" s="2119"/>
      <c r="CS104" s="2119"/>
      <c r="CT104" s="2119"/>
      <c r="CU104" s="2119"/>
      <c r="CV104" s="2119"/>
      <c r="CW104" s="2119"/>
      <c r="CX104" s="2119"/>
      <c r="CY104" s="2119"/>
      <c r="CZ104" s="2119"/>
    </row>
    <row r="105" s="131" customFormat="true" ht="15" customHeight="true" x14ac:dyDescent="0.2">
      <c r="A105" s="858"/>
      <c r="B105" s="865"/>
      <c r="C105" s="958"/>
      <c r="D105" s="959"/>
      <c r="E105" s="959"/>
      <c r="F105" s="959"/>
      <c r="G105" s="960"/>
      <c r="H105" s="961"/>
      <c r="I105" s="959"/>
      <c r="J105" s="959"/>
      <c r="K105" s="959"/>
      <c r="L105" s="962"/>
      <c r="M105" s="958"/>
      <c r="N105" s="959"/>
      <c r="O105" s="959"/>
      <c r="P105" s="959"/>
      <c r="Q105" s="960"/>
      <c r="R105" s="961"/>
      <c r="S105" s="959"/>
      <c r="T105" s="959"/>
      <c r="U105" s="959"/>
      <c r="V105" s="959"/>
      <c r="W105" s="959"/>
      <c r="X105" s="959"/>
      <c r="Y105" s="959"/>
      <c r="Z105" s="959"/>
      <c r="AA105" s="959"/>
      <c r="AB105" s="959"/>
      <c r="AC105" s="964"/>
      <c r="AD105" s="1723"/>
      <c r="AE105" s="665"/>
      <c r="AF105" s="665"/>
      <c r="AG105" s="665"/>
      <c r="AH105" s="665"/>
      <c r="AI105" s="665"/>
      <c r="AJ105" s="665"/>
      <c r="AK105" s="665"/>
      <c r="AL105" s="665"/>
      <c r="AM105" s="665"/>
      <c r="AN105" s="665"/>
      <c r="AO105" s="665"/>
      <c r="AP105" s="665"/>
      <c r="AQ105" s="665"/>
      <c r="AR105" s="665"/>
      <c r="AS105" s="665"/>
      <c r="AT105" s="665"/>
      <c r="AU105" s="665"/>
      <c r="AV105" s="665"/>
      <c r="AW105" s="665"/>
      <c r="AX105" s="665"/>
      <c r="AY105" s="665"/>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326"/>
      <c r="BV105" s="326"/>
      <c r="BW105" s="326"/>
      <c r="BX105" s="326"/>
      <c r="BY105" s="333"/>
      <c r="BZ105" s="333"/>
      <c r="CA105" s="333"/>
      <c r="CB105" s="333"/>
      <c r="CC105" s="333"/>
      <c r="CD105" s="333"/>
      <c r="CE105" s="2119"/>
      <c r="CF105" s="2119"/>
      <c r="CG105" s="2119"/>
      <c r="CH105" s="2119"/>
      <c r="CI105" s="2119"/>
      <c r="CJ105" s="2119"/>
      <c r="CK105" s="2119"/>
      <c r="CL105" s="2119"/>
      <c r="CM105" s="2119"/>
      <c r="CN105" s="2119"/>
      <c r="CO105" s="2119"/>
      <c r="CP105" s="2119"/>
      <c r="CQ105" s="2119"/>
      <c r="CR105" s="2119"/>
      <c r="CS105" s="2119"/>
      <c r="CT105" s="2119"/>
      <c r="CU105" s="2119"/>
      <c r="CV105" s="2119"/>
      <c r="CW105" s="2119"/>
      <c r="CX105" s="2119"/>
      <c r="CY105" s="2119"/>
      <c r="CZ105" s="2119"/>
    </row>
    <row r="106" s="131" customFormat="true" ht="250.15" customHeight="true" x14ac:dyDescent="0.2">
      <c r="A106" s="399"/>
      <c r="B106" s="716"/>
      <c r="C106" s="717"/>
      <c r="D106" s="717"/>
      <c r="E106" s="717"/>
      <c r="F106" s="717"/>
      <c r="G106" s="717"/>
      <c r="H106" s="717"/>
      <c r="I106" s="717"/>
      <c r="J106" s="717"/>
      <c r="K106" s="717"/>
      <c r="L106" s="717"/>
      <c r="M106" s="717"/>
      <c r="N106" s="717"/>
      <c r="O106" s="717"/>
      <c r="P106" s="717"/>
      <c r="Q106" s="717"/>
      <c r="R106" s="717"/>
      <c r="S106" s="717"/>
      <c r="T106" s="717"/>
      <c r="U106" s="717"/>
      <c r="V106" s="717"/>
      <c r="W106" s="717"/>
      <c r="X106" s="717"/>
      <c r="Y106" s="717"/>
      <c r="Z106" s="717"/>
      <c r="AA106" s="717"/>
      <c r="AB106" s="717"/>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99"/>
      <c r="CA106" s="299"/>
      <c r="CB106" s="299"/>
      <c r="CC106" s="299"/>
      <c r="CD106" s="299"/>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99"/>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78"/>
      <c r="AA107" s="278"/>
      <c r="AB107" s="278"/>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387" t="str">
        <f>A1026</f>
        <v>Mauritania</v>
      </c>
      <c r="B108" s="2388"/>
      <c r="C108" s="113"/>
      <c r="D108" s="113"/>
      <c r="E108" s="113"/>
      <c r="F108" s="113"/>
      <c r="G108" s="113"/>
      <c r="H108" s="113"/>
      <c r="I108" s="113"/>
      <c r="J108" s="113"/>
      <c r="K108" s="113"/>
      <c r="L108" s="113"/>
      <c r="M108" s="113"/>
      <c r="N108" s="113"/>
      <c r="O108" s="113"/>
      <c r="P108" s="113"/>
      <c r="Q108" s="113"/>
      <c r="R108" s="113"/>
      <c r="S108" s="113"/>
      <c r="T108" s="113"/>
      <c r="U108" s="113"/>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2007</v>
      </c>
      <c r="B109" s="139"/>
      <c r="C109" s="113"/>
      <c r="D109" s="113"/>
      <c r="E109" s="113"/>
      <c r="F109" s="113"/>
      <c r="G109" s="113"/>
      <c r="H109" s="113"/>
      <c r="I109" s="113"/>
      <c r="J109" s="113"/>
      <c r="K109" s="113"/>
      <c r="L109" s="113"/>
      <c r="M109" s="113"/>
      <c r="N109" s="113"/>
      <c r="O109" s="113"/>
      <c r="P109" s="113"/>
      <c r="Q109" s="113"/>
      <c r="R109" s="113"/>
      <c r="S109" s="113"/>
      <c r="T109" s="113"/>
      <c r="U109" s="113"/>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97</v>
      </c>
      <c r="B110" s="141"/>
      <c r="C110" s="113"/>
      <c r="D110" s="113"/>
      <c r="E110" s="113"/>
      <c r="F110" s="113"/>
      <c r="G110" s="113"/>
      <c r="H110" s="113"/>
      <c r="I110" s="113"/>
      <c r="J110" s="113"/>
      <c r="K110" s="113"/>
      <c r="L110" s="113"/>
      <c r="M110" s="113"/>
      <c r="N110" s="113"/>
      <c r="O110" s="113"/>
      <c r="P110" s="113"/>
      <c r="Q110" s="113"/>
      <c r="R110" s="113"/>
      <c r="S110" s="113"/>
      <c r="T110" s="113"/>
      <c r="U110" s="113"/>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95</v>
      </c>
      <c r="B111" s="139"/>
      <c r="C111" s="113"/>
      <c r="D111" s="113"/>
      <c r="E111" s="113"/>
      <c r="F111" s="113"/>
      <c r="G111" s="113"/>
      <c r="H111" s="113"/>
      <c r="I111" s="113"/>
      <c r="J111" s="113"/>
      <c r="K111" s="113"/>
      <c r="L111" s="113"/>
      <c r="M111" s="113"/>
      <c r="N111" s="113"/>
      <c r="O111" s="113"/>
      <c r="P111" s="113"/>
      <c r="Q111" s="113"/>
      <c r="R111" s="113"/>
      <c r="S111" s="113"/>
      <c r="T111" s="113"/>
      <c r="U111" s="113"/>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5" t="s">
        <v>96</v>
      </c>
      <c r="B112" s="222"/>
      <c r="C112" s="113"/>
      <c r="D112" s="113"/>
      <c r="E112" s="113"/>
      <c r="F112" s="113"/>
      <c r="G112" s="113"/>
      <c r="H112" s="113"/>
      <c r="I112" s="113"/>
      <c r="J112" s="113"/>
      <c r="K112" s="113"/>
      <c r="L112" s="113"/>
      <c r="M112" s="113"/>
      <c r="N112" s="113"/>
      <c r="O112" s="113"/>
      <c r="P112" s="113"/>
      <c r="Q112" s="113"/>
      <c r="R112" s="113"/>
      <c r="S112" s="113"/>
      <c r="T112" s="113"/>
      <c r="U112" s="113"/>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132</v>
      </c>
      <c r="B115" s="221" t="str">
        <f>A1025</f>
        <v>MICS07</v>
      </c>
      <c r="C115" s="113"/>
      <c r="D115" s="113"/>
      <c r="E115" s="113"/>
      <c r="F115" s="113"/>
      <c r="G115" s="113"/>
      <c r="H115" s="113"/>
      <c r="I115" s="113"/>
      <c r="J115" s="113"/>
      <c r="K115" s="113"/>
      <c r="L115" s="113"/>
      <c r="M115" s="113"/>
      <c r="N115" s="113"/>
      <c r="O115" s="113"/>
      <c r="P115" s="113"/>
      <c r="Q115" s="113"/>
      <c r="R115" s="113"/>
      <c r="S115" s="113"/>
      <c r="T115" s="113"/>
      <c r="U115" s="113"/>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710" t="str">
        <f>B1030</f>
        <v/>
      </c>
      <c r="B116" s="711"/>
      <c r="C116" s="113"/>
      <c r="D116" s="113"/>
      <c r="E116" s="113"/>
      <c r="F116" s="113"/>
      <c r="G116" s="113"/>
      <c r="H116" s="113"/>
      <c r="I116" s="113"/>
      <c r="J116" s="113"/>
      <c r="K116" s="113"/>
      <c r="L116" s="113"/>
      <c r="M116" s="113"/>
      <c r="N116" s="113"/>
      <c r="O116" s="113"/>
      <c r="P116" s="113"/>
      <c r="Q116" s="113"/>
      <c r="R116" s="113"/>
      <c r="S116" s="113"/>
      <c r="T116" s="113"/>
      <c r="U116" s="113"/>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710" t="str">
        <f>B1029</f>
        <v/>
      </c>
      <c r="B117" s="712"/>
      <c r="C117" s="113"/>
      <c r="D117" s="113"/>
      <c r="E117" s="113"/>
      <c r="F117" s="113"/>
      <c r="G117" s="113"/>
      <c r="H117" s="113"/>
      <c r="I117" s="113"/>
      <c r="J117" s="113"/>
      <c r="K117" s="113"/>
      <c r="L117" s="113"/>
      <c r="M117" s="113"/>
      <c r="N117" s="113"/>
      <c r="O117" s="113"/>
      <c r="P117" s="113"/>
      <c r="Q117" s="113"/>
      <c r="R117" s="113"/>
      <c r="S117" s="113"/>
      <c r="T117" s="113"/>
      <c r="U117" s="113"/>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713"/>
      <c r="B118" s="711"/>
      <c r="C118" s="113"/>
      <c r="D118" s="113"/>
      <c r="E118" s="113"/>
      <c r="F118" s="113"/>
      <c r="G118" s="113"/>
      <c r="H118" s="113"/>
      <c r="I118" s="113"/>
      <c r="J118" s="113"/>
      <c r="K118" s="113"/>
      <c r="L118" s="113"/>
      <c r="M118" s="113"/>
      <c r="N118" s="113"/>
      <c r="O118" s="113"/>
      <c r="P118" s="113"/>
      <c r="Q118" s="113"/>
      <c r="R118" s="113"/>
      <c r="S118" s="113"/>
      <c r="T118" s="113"/>
      <c r="U118" s="113"/>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714"/>
      <c r="B119" s="715"/>
      <c r="C119" s="113"/>
      <c r="D119" s="113"/>
      <c r="E119" s="113"/>
      <c r="F119" s="113"/>
      <c r="G119" s="113"/>
      <c r="H119" s="113"/>
      <c r="I119" s="113"/>
      <c r="J119" s="113"/>
      <c r="K119" s="113"/>
      <c r="L119" s="113"/>
      <c r="M119" s="113"/>
      <c r="N119" s="113"/>
      <c r="O119" s="113"/>
      <c r="P119" s="113"/>
      <c r="Q119" s="113"/>
      <c r="R119" s="113"/>
      <c r="S119" s="113"/>
      <c r="T119" s="113"/>
      <c r="U119" s="113"/>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135" customFormat="true" ht="15" customHeight="true" x14ac:dyDescent="0.2">
      <c r="A120" s="116" t="s">
        <v>97</v>
      </c>
      <c r="B120" s="207"/>
      <c r="C120" s="2425" t="s">
        <v>113</v>
      </c>
      <c r="D120" s="2426"/>
      <c r="E120" s="2426"/>
      <c r="F120" s="2426"/>
      <c r="G120" s="2427"/>
      <c r="H120" s="2574" t="s">
        <v>38</v>
      </c>
      <c r="I120" s="2575"/>
      <c r="J120" s="2575"/>
      <c r="K120" s="2575"/>
      <c r="L120" s="2576"/>
      <c r="M120" s="2568" t="s">
        <v>37</v>
      </c>
      <c r="N120" s="2569"/>
      <c r="O120" s="2569"/>
      <c r="P120" s="2569"/>
      <c r="Q120" s="2570"/>
      <c r="R120" s="2052" t="s">
        <v>136</v>
      </c>
      <c r="S120" s="2064"/>
      <c r="T120" s="2064"/>
      <c r="U120" s="2064"/>
      <c r="V120" s="2064"/>
      <c r="W120" s="2064"/>
      <c r="X120" s="2064"/>
      <c r="Y120" s="2064"/>
      <c r="Z120" s="2064"/>
      <c r="AA120" s="2064"/>
      <c r="AB120" s="2064"/>
      <c r="AC120" s="2064"/>
      <c r="AD120" s="2065"/>
      <c r="AE120" s="312"/>
      <c r="AF120" s="312"/>
      <c r="AG120" s="312"/>
      <c r="AH120" s="312"/>
      <c r="AI120" s="312"/>
      <c r="AJ120" s="312"/>
      <c r="AK120" s="312"/>
      <c r="AL120" s="312"/>
      <c r="AM120" s="312"/>
      <c r="AN120" s="312"/>
      <c r="AO120" s="312"/>
      <c r="AP120" s="312"/>
      <c r="AQ120" s="312"/>
      <c r="AR120" s="312"/>
      <c r="AS120" s="312"/>
      <c r="AT120" s="312"/>
      <c r="AU120" s="312"/>
      <c r="AV120" s="312"/>
      <c r="AW120" s="312"/>
      <c r="AX120" s="312"/>
      <c r="AY120" s="312"/>
      <c r="AZ120" s="707"/>
      <c r="BA120" s="217" t="s">
        <v>127</v>
      </c>
      <c r="BB120" s="116" t="s">
        <v>97</v>
      </c>
      <c r="BC120" s="2482" t="s">
        <v>113</v>
      </c>
      <c r="BD120" s="2483"/>
      <c r="BE120" s="2483"/>
      <c r="BF120" s="2483"/>
      <c r="BG120" s="2484"/>
      <c r="BH120" s="2485" t="s">
        <v>38</v>
      </c>
      <c r="BI120" s="2483"/>
      <c r="BJ120" s="2483"/>
      <c r="BK120" s="2483"/>
      <c r="BL120" s="2484"/>
      <c r="BM120" s="2485" t="s">
        <v>37</v>
      </c>
      <c r="BN120" s="2483"/>
      <c r="BO120" s="2483"/>
      <c r="BP120" s="2483"/>
      <c r="BQ120" s="2486"/>
      <c r="BR120" s="2034" t="s">
        <v>136</v>
      </c>
      <c r="BS120" s="2035"/>
      <c r="BT120" s="2035"/>
      <c r="BU120" s="2035"/>
      <c r="BV120" s="2035"/>
      <c r="BW120" s="2035"/>
      <c r="BX120" s="2035"/>
      <c r="BY120" s="2036"/>
      <c r="BZ120" s="313"/>
      <c r="CA120" s="313"/>
      <c r="CB120" s="313"/>
      <c r="CC120" s="313"/>
      <c r="CD120" s="313"/>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135" customFormat="true" ht="24" x14ac:dyDescent="0.2">
      <c r="A121" s="187" t="s">
        <v>86</v>
      </c>
      <c r="B121" s="245"/>
      <c r="C121" s="279" t="s">
        <v>0</v>
      </c>
      <c r="D121" s="280" t="s">
        <v>1</v>
      </c>
      <c r="E121" s="280" t="s">
        <v>2</v>
      </c>
      <c r="F121" s="280" t="s">
        <v>3</v>
      </c>
      <c r="G121" s="281" t="s">
        <v>4</v>
      </c>
      <c r="H121" s="1279" t="s">
        <v>0</v>
      </c>
      <c r="I121" s="1245" t="s">
        <v>1</v>
      </c>
      <c r="J121" s="1245" t="s">
        <v>2</v>
      </c>
      <c r="K121" s="1245" t="s">
        <v>3</v>
      </c>
      <c r="L121" s="1246" t="s">
        <v>4</v>
      </c>
      <c r="M121" s="1269" t="s">
        <v>0</v>
      </c>
      <c r="N121" s="1245" t="s">
        <v>1</v>
      </c>
      <c r="O121" s="1245" t="s">
        <v>2</v>
      </c>
      <c r="P121" s="1245" t="s">
        <v>3</v>
      </c>
      <c r="Q121" s="1291" t="s">
        <v>4</v>
      </c>
      <c r="R121" s="1279" t="s">
        <v>246</v>
      </c>
      <c r="S121" s="1245" t="s">
        <v>247</v>
      </c>
      <c r="T121" s="1245" t="s">
        <v>248</v>
      </c>
      <c r="U121" s="1245" t="s">
        <v>249</v>
      </c>
      <c r="V121" s="1245" t="s">
        <v>250</v>
      </c>
      <c r="W121" s="1245" t="s">
        <v>251</v>
      </c>
      <c r="X121" s="1245" t="s">
        <v>252</v>
      </c>
      <c r="Y121" s="1245" t="s">
        <v>253</v>
      </c>
      <c r="Z121" s="1245" t="s">
        <v>254</v>
      </c>
      <c r="AA121" s="1245" t="s">
        <v>255</v>
      </c>
      <c r="AB121" s="1245" t="s">
        <v>256</v>
      </c>
      <c r="AC121" s="1245" t="s">
        <v>257</v>
      </c>
      <c r="AD121" s="1247" t="s">
        <v>258</v>
      </c>
      <c r="AE121" s="312"/>
      <c r="AF121" s="312"/>
      <c r="AG121" s="312"/>
      <c r="AH121" s="312"/>
      <c r="AI121" s="312"/>
      <c r="AJ121" s="312"/>
      <c r="AK121" s="312"/>
      <c r="AL121" s="312"/>
      <c r="AM121" s="312"/>
      <c r="AN121" s="312"/>
      <c r="AO121" s="312"/>
      <c r="AP121" s="312"/>
      <c r="AQ121" s="312"/>
      <c r="AR121" s="312"/>
      <c r="AS121" s="312"/>
      <c r="AT121" s="312"/>
      <c r="AU121" s="312"/>
      <c r="AV121" s="312"/>
      <c r="AW121" s="312"/>
      <c r="AX121" s="312"/>
      <c r="AY121" s="312"/>
      <c r="AZ121" s="707"/>
      <c r="BA121" s="198" t="s">
        <v>115</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246</v>
      </c>
      <c r="BS121" s="172" t="s">
        <v>247</v>
      </c>
      <c r="BT121" s="172" t="s">
        <v>248</v>
      </c>
      <c r="BU121" s="172" t="s">
        <v>249</v>
      </c>
      <c r="BV121" s="172" t="s">
        <v>250</v>
      </c>
      <c r="BW121" s="172" t="s">
        <v>251</v>
      </c>
      <c r="BX121" s="172" t="s">
        <v>252</v>
      </c>
      <c r="BY121" s="173" t="s">
        <v>253</v>
      </c>
      <c r="BZ121" s="173" t="s">
        <v>254</v>
      </c>
      <c r="CA121" s="173" t="s">
        <v>255</v>
      </c>
      <c r="CB121" s="173" t="s">
        <v>256</v>
      </c>
      <c r="CC121" s="173" t="s">
        <v>257</v>
      </c>
      <c r="CD121" s="173" t="s">
        <v>258</v>
      </c>
      <c r="CE121" s="2120"/>
      <c r="CF121" s="2120"/>
      <c r="CG121" s="2120"/>
      <c r="CH121" s="2120"/>
      <c r="CI121" s="2120"/>
      <c r="CJ121" s="2120"/>
      <c r="CK121" s="2120"/>
      <c r="CL121" s="2120"/>
      <c r="CM121" s="2120"/>
      <c r="CN121" s="2120"/>
      <c r="CO121" s="2120"/>
      <c r="CP121" s="2120"/>
      <c r="CQ121" s="2120"/>
      <c r="CR121" s="2120"/>
      <c r="CS121" s="2120"/>
      <c r="CT121" s="2120"/>
      <c r="CU121" s="2120"/>
      <c r="CV121" s="2120"/>
      <c r="CW121" s="2120"/>
      <c r="CX121" s="2120"/>
      <c r="CY121" s="2120"/>
      <c r="CZ121" s="2120"/>
    </row>
    <row r="122" s="135" customFormat="true" ht="15" customHeight="true" x14ac:dyDescent="0.2">
      <c r="A122" s="2571" t="s">
        <v>18</v>
      </c>
      <c r="B122" s="1449" t="s">
        <v>14</v>
      </c>
      <c r="C122" s="1366">
        <v>2.2612558672705818</v>
      </c>
      <c r="D122" s="1367">
        <v>5.9483914792565376</v>
      </c>
      <c r="E122" s="1367">
        <v>27.042458662725107</v>
      </c>
      <c r="F122" s="1367">
        <v>65.541379905244327</v>
      </c>
      <c r="G122" s="1368">
        <v>87.80742387850573</v>
      </c>
      <c r="H122" s="1369">
        <v>26.504121213805114</v>
      </c>
      <c r="I122" s="1367">
        <v>61.064000594830837</v>
      </c>
      <c r="J122" s="1367">
        <v>73.129310154184452</v>
      </c>
      <c r="K122" s="1367">
        <v>84.148161920601083</v>
      </c>
      <c r="L122" s="1370">
        <v>94.269797022619443</v>
      </c>
      <c r="M122" s="1371">
        <v>2.0800584598101244</v>
      </c>
      <c r="N122" s="1367">
        <v>2.5145851338367677</v>
      </c>
      <c r="O122" s="1367">
        <v>4.2356381867074937</v>
      </c>
      <c r="P122" s="1367">
        <v>12.417293663379844</v>
      </c>
      <c r="Q122" s="1368">
        <v>42.698760604419974</v>
      </c>
      <c r="R122" s="1369">
        <v>40.819715275927429</v>
      </c>
      <c r="S122" s="1367">
        <v>6.6945878704726614</v>
      </c>
      <c r="T122" s="1367">
        <v>17.213765167413431</v>
      </c>
      <c r="U122" s="1367">
        <v>5.2174523934161128</v>
      </c>
      <c r="V122" s="1367">
        <v>8.6966836364708069</v>
      </c>
      <c r="W122" s="1367">
        <v>8.2882470198678089</v>
      </c>
      <c r="X122" s="1367">
        <v>9.4075103718569011</v>
      </c>
      <c r="Y122" s="1367">
        <v>43.956600330987129</v>
      </c>
      <c r="Z122" s="1367">
        <v>79.849885439945965</v>
      </c>
      <c r="AA122" s="1367">
        <v>78.357793052201202</v>
      </c>
      <c r="AB122" s="1367">
        <v>21.929919253873877</v>
      </c>
      <c r="AC122" s="1367">
        <v>87.679599724896988</v>
      </c>
      <c r="AD122" s="2082">
        <v>60.168855985491646</v>
      </c>
      <c r="AE122" s="312"/>
      <c r="AF122" s="312"/>
      <c r="AG122" s="312"/>
      <c r="AH122" s="312"/>
      <c r="AI122" s="312"/>
      <c r="AJ122" s="312"/>
      <c r="AK122" s="312"/>
      <c r="AL122" s="312"/>
      <c r="AM122" s="312"/>
      <c r="AN122" s="312"/>
      <c r="AO122" s="312"/>
      <c r="AP122" s="312"/>
      <c r="AQ122" s="312"/>
      <c r="AR122" s="312"/>
      <c r="AS122" s="312"/>
      <c r="AT122" s="312"/>
      <c r="AU122" s="312"/>
      <c r="AV122" s="312"/>
      <c r="AW122" s="312"/>
      <c r="AX122" s="312"/>
      <c r="AY122" s="312"/>
      <c r="AZ122" s="707"/>
      <c r="BA122" s="2487" t="s">
        <v>18</v>
      </c>
      <c r="BB122" s="155" t="s">
        <v>14</v>
      </c>
      <c r="BC122" s="368">
        <v>269.44358982892925</v>
      </c>
      <c r="BD122" s="372">
        <v>708.52033772198979</v>
      </c>
      <c r="BE122" s="372">
        <v>3222.2273040163295</v>
      </c>
      <c r="BF122" s="372">
        <v>7808.1991215435955</v>
      </c>
      <c r="BG122" s="376">
        <v>10464.489866924612</v>
      </c>
      <c r="BH122" s="380">
        <v>1431.3522672301835</v>
      </c>
      <c r="BI122" s="372">
        <v>3294.7651333638132</v>
      </c>
      <c r="BJ122" s="372">
        <v>3947.8554888283052</v>
      </c>
      <c r="BK122" s="372">
        <v>4548.9180179435143</v>
      </c>
      <c r="BL122" s="376">
        <v>5085.045178513994</v>
      </c>
      <c r="BM122" s="380">
        <v>135.52329494587693</v>
      </c>
      <c r="BN122" s="372">
        <v>163.9565524845537</v>
      </c>
      <c r="BO122" s="372">
        <v>275.69156575631638</v>
      </c>
      <c r="BP122" s="372">
        <v>810.14684114205238</v>
      </c>
      <c r="BQ122" s="376">
        <v>2779.6258798268318</v>
      </c>
      <c r="BR122" s="380">
        <v>564.81459538690217</v>
      </c>
      <c r="BS122" s="372">
        <v>406.56106329764964</v>
      </c>
      <c r="BT122" s="372">
        <v>839.30689432166378</v>
      </c>
      <c r="BU122" s="372">
        <v>292.24831771180402</v>
      </c>
      <c r="BV122" s="372">
        <v>268.19818658938402</v>
      </c>
      <c r="BW122" s="372">
        <v>536.90678702157788</v>
      </c>
      <c r="BX122" s="372">
        <v>489.28768548953514</v>
      </c>
      <c r="BY122" s="384">
        <v>72.703253879199409</v>
      </c>
      <c r="BZ122" s="384">
        <v>1717.9465452926031</v>
      </c>
      <c r="CA122" s="384">
        <v>12349.302178844895</v>
      </c>
      <c r="CB122" s="384">
        <v>364.59117926610503</v>
      </c>
      <c r="CC122" s="384">
        <v>882.20699699283932</v>
      </c>
      <c r="CD122" s="384">
        <v>3688.8065359413176</v>
      </c>
      <c r="CE122" s="2121"/>
      <c r="CF122" s="2121"/>
      <c r="CG122" s="2121"/>
      <c r="CH122" s="2121"/>
      <c r="CI122" s="2121"/>
      <c r="CJ122" s="2121"/>
      <c r="CK122" s="2121"/>
      <c r="CL122" s="2121"/>
      <c r="CM122" s="2121"/>
      <c r="CN122" s="2121"/>
      <c r="CO122" s="2121"/>
      <c r="CP122" s="2121"/>
      <c r="CQ122" s="2121"/>
      <c r="CR122" s="2121"/>
      <c r="CS122" s="2121"/>
      <c r="CT122" s="2121"/>
      <c r="CU122" s="2121"/>
      <c r="CV122" s="2121"/>
      <c r="CW122" s="2121"/>
      <c r="CX122" s="2121"/>
      <c r="CY122" s="2121"/>
      <c r="CZ122" s="2122"/>
    </row>
    <row r="123" s="135" customFormat="true" ht="15" customHeight="true" x14ac:dyDescent="0.2">
      <c r="A123" s="2572"/>
      <c r="B123" s="1450" t="s">
        <v>51</v>
      </c>
      <c r="C123" s="1372">
        <v>97.738744132729352</v>
      </c>
      <c r="D123" s="1373">
        <v>94.051608520743287</v>
      </c>
      <c r="E123" s="1373">
        <v>72.957541337274407</v>
      </c>
      <c r="F123" s="1373">
        <v>34.458620094755098</v>
      </c>
      <c r="G123" s="1374">
        <v>12.192576121493929</v>
      </c>
      <c r="H123" s="1375">
        <v>73.495878786194865</v>
      </c>
      <c r="I123" s="1373">
        <v>38.935999405169497</v>
      </c>
      <c r="J123" s="1373">
        <v>26.870689845815654</v>
      </c>
      <c r="K123" s="1373">
        <v>15.851838079399116</v>
      </c>
      <c r="L123" s="1376">
        <v>5.7302029773806007</v>
      </c>
      <c r="M123" s="1377">
        <v>97.919941540189882</v>
      </c>
      <c r="N123" s="1373">
        <v>97.485414866163183</v>
      </c>
      <c r="O123" s="1373">
        <v>95.764361813292595</v>
      </c>
      <c r="P123" s="1373">
        <v>87.58270633662012</v>
      </c>
      <c r="Q123" s="1374">
        <v>57.30123939557987</v>
      </c>
      <c r="R123" s="1375">
        <v>59.180284724072472</v>
      </c>
      <c r="S123" s="1373">
        <v>93.305412129527127</v>
      </c>
      <c r="T123" s="1373">
        <v>82.786234832586231</v>
      </c>
      <c r="U123" s="1373">
        <v>94.782547606583904</v>
      </c>
      <c r="V123" s="1373">
        <v>91.30331636352939</v>
      </c>
      <c r="W123" s="1373">
        <v>91.711752980132218</v>
      </c>
      <c r="X123" s="1373">
        <v>90.592489628143397</v>
      </c>
      <c r="Y123" s="1373">
        <v>56.043399669012807</v>
      </c>
      <c r="Z123" s="1373">
        <v>20.150114560054412</v>
      </c>
      <c r="AA123" s="1373">
        <v>21.642206947798538</v>
      </c>
      <c r="AB123" s="1373">
        <v>78.070080746126209</v>
      </c>
      <c r="AC123" s="1373">
        <v>12.320400275103013</v>
      </c>
      <c r="AD123" s="2083">
        <v>39.831144014508311</v>
      </c>
      <c r="AE123" s="312"/>
      <c r="AF123" s="312"/>
      <c r="AG123" s="312"/>
      <c r="AH123" s="312"/>
      <c r="AI123" s="312"/>
      <c r="AJ123" s="312"/>
      <c r="AK123" s="312"/>
      <c r="AL123" s="312"/>
      <c r="AM123" s="312"/>
      <c r="AN123" s="312"/>
      <c r="AO123" s="312"/>
      <c r="AP123" s="312"/>
      <c r="AQ123" s="312"/>
      <c r="AR123" s="312"/>
      <c r="AS123" s="312"/>
      <c r="AT123" s="312"/>
      <c r="AU123" s="312"/>
      <c r="AV123" s="312"/>
      <c r="AW123" s="312"/>
      <c r="AX123" s="312"/>
      <c r="AY123" s="312"/>
      <c r="AZ123" s="707"/>
      <c r="BA123" s="2488"/>
      <c r="BB123" s="156" t="s">
        <v>51</v>
      </c>
      <c r="BC123" s="369">
        <v>11646.217690650456</v>
      </c>
      <c r="BD123" s="373">
        <v>11202.604546925704</v>
      </c>
      <c r="BE123" s="373">
        <v>8693.2103571967036</v>
      </c>
      <c r="BF123" s="373">
        <v>4105.1892337705012</v>
      </c>
      <c r="BG123" s="377">
        <v>1453.0558310379104</v>
      </c>
      <c r="BH123" s="381">
        <v>3969.1371724447285</v>
      </c>
      <c r="BI123" s="373">
        <v>2100.8281806496339</v>
      </c>
      <c r="BJ123" s="373">
        <v>1450.6030505791166</v>
      </c>
      <c r="BK123" s="373">
        <v>856.92557283593089</v>
      </c>
      <c r="BL123" s="377">
        <v>309.09519212228912</v>
      </c>
      <c r="BM123" s="381">
        <v>6379.8366126909505</v>
      </c>
      <c r="BN123" s="373">
        <v>6356.2662181952292</v>
      </c>
      <c r="BO123" s="373">
        <v>6233.1638558778222</v>
      </c>
      <c r="BP123" s="373">
        <v>5714.1962492632001</v>
      </c>
      <c r="BQ123" s="377">
        <v>3730.225554922059</v>
      </c>
      <c r="BR123" s="381">
        <v>818.86628422959325</v>
      </c>
      <c r="BS123" s="373">
        <v>5666.420144266127</v>
      </c>
      <c r="BT123" s="373">
        <v>4036.4822555763108</v>
      </c>
      <c r="BU123" s="373">
        <v>5309.112186901355</v>
      </c>
      <c r="BV123" s="373">
        <v>2815.715150957546</v>
      </c>
      <c r="BW123" s="373">
        <v>5941.0225716782224</v>
      </c>
      <c r="BX123" s="373">
        <v>4711.7449591649784</v>
      </c>
      <c r="BY123" s="385">
        <v>92.694555168256272</v>
      </c>
      <c r="BZ123" s="385">
        <v>433.52372398493304</v>
      </c>
      <c r="CA123" s="385">
        <v>3410.8432997520813</v>
      </c>
      <c r="CB123" s="385">
        <v>1297.9374194276681</v>
      </c>
      <c r="CC123" s="385">
        <v>123.9643356328193</v>
      </c>
      <c r="CD123" s="385">
        <v>2441.9507728411331</v>
      </c>
      <c r="CE123" s="2123"/>
      <c r="CF123" s="2123"/>
      <c r="CG123" s="2123"/>
      <c r="CH123" s="2123"/>
      <c r="CI123" s="2123"/>
      <c r="CJ123" s="2123"/>
      <c r="CK123" s="2123"/>
      <c r="CL123" s="2123"/>
      <c r="CM123" s="2123"/>
      <c r="CN123" s="2123"/>
      <c r="CO123" s="2123"/>
      <c r="CP123" s="2123"/>
      <c r="CQ123" s="2123"/>
      <c r="CR123" s="2123"/>
      <c r="CS123" s="2123"/>
      <c r="CT123" s="2123"/>
      <c r="CU123" s="2123"/>
      <c r="CV123" s="2123"/>
      <c r="CW123" s="2123"/>
      <c r="CX123" s="2123"/>
      <c r="CY123" s="2123"/>
      <c r="CZ123" s="2124"/>
    </row>
    <row r="124" s="135" customFormat="true" ht="15" customHeight="true" x14ac:dyDescent="0.2">
      <c r="A124" s="2572" t="s">
        <v>50</v>
      </c>
      <c r="B124" s="1450" t="s">
        <v>15</v>
      </c>
      <c r="C124" s="1372">
        <v>1.4802943728774032</v>
      </c>
      <c r="D124" s="1373">
        <v>4.2486292968358885</v>
      </c>
      <c r="E124" s="1373">
        <v>17.226295537299077</v>
      </c>
      <c r="F124" s="1373">
        <v>49.225965855319771</v>
      </c>
      <c r="G124" s="1374">
        <v>76.335649228266959</v>
      </c>
      <c r="H124" s="1375">
        <v>16.534106020201783</v>
      </c>
      <c r="I124" s="1373">
        <v>42.279616286190404</v>
      </c>
      <c r="J124" s="1373">
        <v>55.86404992701349</v>
      </c>
      <c r="K124" s="1373">
        <v>68.776363983927496</v>
      </c>
      <c r="L124" s="1376">
        <v>88.821886758305396</v>
      </c>
      <c r="M124" s="1377">
        <v>1.4994346935509373</v>
      </c>
      <c r="N124" s="1373">
        <v>1.7722156432818281</v>
      </c>
      <c r="O124" s="1373">
        <v>3.0126457554788773</v>
      </c>
      <c r="P124" s="1373">
        <v>7.508613874723852</v>
      </c>
      <c r="Q124" s="1374">
        <v>32.132088987772704</v>
      </c>
      <c r="R124" s="1375">
        <v>37.761763477503123</v>
      </c>
      <c r="S124" s="1373">
        <v>4.9188448728947298</v>
      </c>
      <c r="T124" s="1373">
        <v>12.273122742359272</v>
      </c>
      <c r="U124" s="1373">
        <v>3.0756693247828544</v>
      </c>
      <c r="V124" s="1373">
        <v>7.2463228050310775</v>
      </c>
      <c r="W124" s="1373">
        <v>5.6875669810773077</v>
      </c>
      <c r="X124" s="1373">
        <v>6.4985411020472217</v>
      </c>
      <c r="Y124" s="1373">
        <v>42.822787402573226</v>
      </c>
      <c r="Z124" s="1373">
        <v>67.523356875851064</v>
      </c>
      <c r="AA124" s="1373">
        <v>61.701531565184652</v>
      </c>
      <c r="AB124" s="1373">
        <v>19.320930213172918</v>
      </c>
      <c r="AC124" s="1373">
        <v>83.339376876028183</v>
      </c>
      <c r="AD124" s="2083">
        <v>44.989240948600624</v>
      </c>
      <c r="AE124" s="312"/>
      <c r="AF124" s="312"/>
      <c r="AG124" s="312"/>
      <c r="AH124" s="312"/>
      <c r="AI124" s="312"/>
      <c r="AJ124" s="312"/>
      <c r="AK124" s="312"/>
      <c r="AL124" s="312"/>
      <c r="AM124" s="312"/>
      <c r="AN124" s="312"/>
      <c r="AO124" s="312"/>
      <c r="AP124" s="312"/>
      <c r="AQ124" s="312"/>
      <c r="AR124" s="312"/>
      <c r="AS124" s="312"/>
      <c r="AT124" s="312"/>
      <c r="AU124" s="312"/>
      <c r="AV124" s="312"/>
      <c r="AW124" s="312"/>
      <c r="AX124" s="312"/>
      <c r="AY124" s="312"/>
      <c r="AZ124" s="707"/>
      <c r="BA124" s="2488" t="s">
        <v>50</v>
      </c>
      <c r="BB124" s="156" t="s">
        <v>15</v>
      </c>
      <c r="BC124" s="369">
        <v>176.30903666826853</v>
      </c>
      <c r="BD124" s="373">
        <v>505.97684049481813</v>
      </c>
      <c r="BE124" s="373">
        <v>2051.7821534563195</v>
      </c>
      <c r="BF124" s="373">
        <v>5836.037710532014</v>
      </c>
      <c r="BG124" s="377">
        <v>9051.8608560375233</v>
      </c>
      <c r="BH124" s="381">
        <v>892.92264956565134</v>
      </c>
      <c r="BI124" s="373">
        <v>2267.0009119475599</v>
      </c>
      <c r="BJ124" s="373">
        <v>3015.7975737436823</v>
      </c>
      <c r="BK124" s="373">
        <v>3697.6444531048614</v>
      </c>
      <c r="BL124" s="377">
        <v>4768.4168332269192</v>
      </c>
      <c r="BM124" s="381">
        <v>97.614733801020819</v>
      </c>
      <c r="BN124" s="373">
        <v>115.51791117078072</v>
      </c>
      <c r="BO124" s="373">
        <v>196.08875659011747</v>
      </c>
      <c r="BP124" s="373">
        <v>489.88773052075589</v>
      </c>
      <c r="BQ124" s="377">
        <v>2081.0750435176046</v>
      </c>
      <c r="BR124" s="381">
        <v>521.85101403283545</v>
      </c>
      <c r="BS124" s="373">
        <v>298.46191555670629</v>
      </c>
      <c r="BT124" s="373">
        <v>596.7223140868723</v>
      </c>
      <c r="BU124" s="373">
        <v>172.21945791732423</v>
      </c>
      <c r="BV124" s="373">
        <v>223.47031546605774</v>
      </c>
      <c r="BW124" s="373">
        <v>368.43657126292271</v>
      </c>
      <c r="BX124" s="373">
        <v>337.99124414376615</v>
      </c>
      <c r="BY124" s="385">
        <v>70.727006660077834</v>
      </c>
      <c r="BZ124" s="385">
        <v>1450.2691586872538</v>
      </c>
      <c r="CA124" s="385">
        <v>9671.8633826017158</v>
      </c>
      <c r="CB124" s="385">
        <v>321.21599032766528</v>
      </c>
      <c r="CC124" s="385">
        <v>838.5369189154527</v>
      </c>
      <c r="CD124" s="385">
        <v>2750.2013075303098</v>
      </c>
      <c r="CE124" s="2123"/>
      <c r="CF124" s="2123"/>
      <c r="CG124" s="2123"/>
      <c r="CH124" s="2123"/>
      <c r="CI124" s="2123"/>
      <c r="CJ124" s="2123"/>
      <c r="CK124" s="2123"/>
      <c r="CL124" s="2123"/>
      <c r="CM124" s="2123"/>
      <c r="CN124" s="2123"/>
      <c r="CO124" s="2123"/>
      <c r="CP124" s="2123"/>
      <c r="CQ124" s="2123"/>
      <c r="CR124" s="2123"/>
      <c r="CS124" s="2123"/>
      <c r="CT124" s="2123"/>
      <c r="CU124" s="2123"/>
      <c r="CV124" s="2123"/>
      <c r="CW124" s="2123"/>
      <c r="CX124" s="2123"/>
      <c r="CY124" s="2123"/>
      <c r="CZ124" s="2124"/>
    </row>
    <row r="125" s="135" customFormat="true" ht="15" customHeight="true" x14ac:dyDescent="0.2">
      <c r="A125" s="2572"/>
      <c r="B125" s="1450" t="s">
        <v>16</v>
      </c>
      <c r="C125" s="1372">
        <v>0.73781742355607594</v>
      </c>
      <c r="D125" s="1373">
        <v>1.6843896287150737</v>
      </c>
      <c r="E125" s="1373">
        <v>9.7874907320097808</v>
      </c>
      <c r="F125" s="1373">
        <v>16.147474983397085</v>
      </c>
      <c r="G125" s="1374">
        <v>11.410521201074127</v>
      </c>
      <c r="H125" s="1375">
        <v>9.9700151936033219</v>
      </c>
      <c r="I125" s="1373">
        <v>18.539892478464271</v>
      </c>
      <c r="J125" s="1373">
        <v>17.265260227170963</v>
      </c>
      <c r="K125" s="1373">
        <v>15.284779305549426</v>
      </c>
      <c r="L125" s="1376">
        <v>5.4205590864210373</v>
      </c>
      <c r="M125" s="1377">
        <v>0.50154421855603359</v>
      </c>
      <c r="N125" s="1373">
        <v>0.71325772979697422</v>
      </c>
      <c r="O125" s="1373">
        <v>1.2229924312286171</v>
      </c>
      <c r="P125" s="1373">
        <v>4.9086797886559941</v>
      </c>
      <c r="Q125" s="1374">
        <v>10.272708067204031</v>
      </c>
      <c r="R125" s="1375">
        <v>2.9840928813500214</v>
      </c>
      <c r="S125" s="1373">
        <v>1.694896373447526</v>
      </c>
      <c r="T125" s="1373">
        <v>4.7062812441468127</v>
      </c>
      <c r="U125" s="1373">
        <v>2.10883367764644</v>
      </c>
      <c r="V125" s="1373">
        <v>1.4503608314397272</v>
      </c>
      <c r="W125" s="1373">
        <v>2.6006800387905025</v>
      </c>
      <c r="X125" s="1373">
        <v>2.9089692698096807</v>
      </c>
      <c r="Y125" s="1373">
        <v>1.053824703691604</v>
      </c>
      <c r="Z125" s="1373">
        <v>12.29212981954351</v>
      </c>
      <c r="AA125" s="1373">
        <v>16.539036234590913</v>
      </c>
      <c r="AB125" s="1373">
        <v>2.6089890407009717</v>
      </c>
      <c r="AC125" s="1373">
        <v>4.3402228488688159</v>
      </c>
      <c r="AD125" s="2083">
        <v>15.064042640800523</v>
      </c>
      <c r="AE125" s="312"/>
      <c r="AF125" s="312"/>
      <c r="AG125" s="312"/>
      <c r="AH125" s="312"/>
      <c r="AI125" s="312"/>
      <c r="AJ125" s="312"/>
      <c r="AK125" s="312"/>
      <c r="AL125" s="312"/>
      <c r="AM125" s="312"/>
      <c r="AN125" s="312"/>
      <c r="AO125" s="312"/>
      <c r="AP125" s="312"/>
      <c r="AQ125" s="312"/>
      <c r="AR125" s="312"/>
      <c r="AS125" s="312"/>
      <c r="AT125" s="312"/>
      <c r="AU125" s="312"/>
      <c r="AV125" s="312"/>
      <c r="AW125" s="312"/>
      <c r="AX125" s="312"/>
      <c r="AY125" s="312"/>
      <c r="AZ125" s="707"/>
      <c r="BA125" s="2488"/>
      <c r="BB125" s="156" t="s">
        <v>16</v>
      </c>
      <c r="BC125" s="369">
        <v>87.877034168128304</v>
      </c>
      <c r="BD125" s="373">
        <v>200.59696503392377</v>
      </c>
      <c r="BE125" s="373">
        <v>1165.7642101620088</v>
      </c>
      <c r="BF125" s="373">
        <v>1914.3813898939195</v>
      </c>
      <c r="BG125" s="377">
        <v>1353.0565502643599</v>
      </c>
      <c r="BH125" s="381">
        <v>538.42961766453175</v>
      </c>
      <c r="BI125" s="373">
        <v>994.09495279209182</v>
      </c>
      <c r="BJ125" s="373">
        <v>932.057915084623</v>
      </c>
      <c r="BK125" s="373">
        <v>821.76021153581985</v>
      </c>
      <c r="BL125" s="377">
        <v>291.00355933133011</v>
      </c>
      <c r="BM125" s="381">
        <v>32.651042152323704</v>
      </c>
      <c r="BN125" s="373">
        <v>46.492109120524681</v>
      </c>
      <c r="BO125" s="373">
        <v>79.602809166198938</v>
      </c>
      <c r="BP125" s="373">
        <v>320.2591106212966</v>
      </c>
      <c r="BQ125" s="377">
        <v>665.32482205359884</v>
      </c>
      <c r="BR125" s="381">
        <v>41.238855198815592</v>
      </c>
      <c r="BS125" s="373">
        <v>102.8416287484107</v>
      </c>
      <c r="BT125" s="373">
        <v>228.82057759092214</v>
      </c>
      <c r="BU125" s="373">
        <v>118.08232760123141</v>
      </c>
      <c r="BV125" s="373">
        <v>44.727871123326203</v>
      </c>
      <c r="BW125" s="373">
        <v>168.47021575865526</v>
      </c>
      <c r="BX125" s="373">
        <v>151.29644134576907</v>
      </c>
      <c r="BY125" s="385">
        <v>1.7405188068647739</v>
      </c>
      <c r="BZ125" s="385">
        <v>264.0108193175368</v>
      </c>
      <c r="CA125" s="385">
        <v>2592.5336840604905</v>
      </c>
      <c r="CB125" s="385">
        <v>43.375188938439948</v>
      </c>
      <c r="CC125" s="385">
        <v>43.670078077386691</v>
      </c>
      <c r="CD125" s="385">
        <v>920.86794295449386</v>
      </c>
      <c r="CE125" s="2123"/>
      <c r="CF125" s="2123"/>
      <c r="CG125" s="2123"/>
      <c r="CH125" s="2123"/>
      <c r="CI125" s="2123"/>
      <c r="CJ125" s="2123"/>
      <c r="CK125" s="2123"/>
      <c r="CL125" s="2123"/>
      <c r="CM125" s="2123"/>
      <c r="CN125" s="2123"/>
      <c r="CO125" s="2123"/>
      <c r="CP125" s="2123"/>
      <c r="CQ125" s="2123"/>
      <c r="CR125" s="2123"/>
      <c r="CS125" s="2123"/>
      <c r="CT125" s="2123"/>
      <c r="CU125" s="2123"/>
      <c r="CV125" s="2123"/>
      <c r="CW125" s="2123"/>
      <c r="CX125" s="2123"/>
      <c r="CY125" s="2123"/>
      <c r="CZ125" s="2124"/>
    </row>
    <row r="126" s="135" customFormat="true" ht="15" customHeight="true" x14ac:dyDescent="0.2">
      <c r="A126" s="2572"/>
      <c r="B126" s="1450" t="s">
        <v>22</v>
      </c>
      <c r="C126" s="1372">
        <v>6.1858131409382802</v>
      </c>
      <c r="D126" s="1373">
        <v>17.708202412112044</v>
      </c>
      <c r="E126" s="1373">
        <v>27.303918721328159</v>
      </c>
      <c r="F126" s="1373">
        <v>22.627527885634692</v>
      </c>
      <c r="G126" s="1374">
        <v>10.358990095068082</v>
      </c>
      <c r="H126" s="1375">
        <v>33.611206979450337</v>
      </c>
      <c r="I126" s="1373">
        <v>23.675704793864234</v>
      </c>
      <c r="J126" s="1373">
        <v>21.5564998834531</v>
      </c>
      <c r="K126" s="1373">
        <v>14.22793931460126</v>
      </c>
      <c r="L126" s="1376">
        <v>5.1911747379398125</v>
      </c>
      <c r="M126" s="1377">
        <v>4.0740779679059802</v>
      </c>
      <c r="N126" s="1373">
        <v>7.2032643485547903</v>
      </c>
      <c r="O126" s="1373">
        <v>16.450269978854266</v>
      </c>
      <c r="P126" s="1373">
        <v>22.017837597902918</v>
      </c>
      <c r="Q126" s="1374">
        <v>22.770605413946235</v>
      </c>
      <c r="R126" s="1375">
        <v>19.819902361650058</v>
      </c>
      <c r="S126" s="1373">
        <v>15.219349788048559</v>
      </c>
      <c r="T126" s="1373">
        <v>33.827218148272067</v>
      </c>
      <c r="U126" s="1373">
        <v>37.040263776395769</v>
      </c>
      <c r="V126" s="1373">
        <v>39.875818744095277</v>
      </c>
      <c r="W126" s="1373">
        <v>11.188862555703635</v>
      </c>
      <c r="X126" s="1373">
        <v>8.175760960752422</v>
      </c>
      <c r="Y126" s="1373">
        <v>30.825979419939237</v>
      </c>
      <c r="Z126" s="1373">
        <v>12.660944726410866</v>
      </c>
      <c r="AA126" s="1373">
        <v>12.532685842360806</v>
      </c>
      <c r="AB126" s="1373">
        <v>5.1842736480659166</v>
      </c>
      <c r="AC126" s="1373">
        <v>5.2303300092329748</v>
      </c>
      <c r="AD126" s="2083">
        <v>4.690076146882177</v>
      </c>
      <c r="AE126" s="312"/>
      <c r="AF126" s="312"/>
      <c r="AG126" s="312"/>
      <c r="AH126" s="312"/>
      <c r="AI126" s="312"/>
      <c r="AJ126" s="312"/>
      <c r="AK126" s="312"/>
      <c r="AL126" s="312"/>
      <c r="AM126" s="312"/>
      <c r="AN126" s="312"/>
      <c r="AO126" s="312"/>
      <c r="AP126" s="312"/>
      <c r="AQ126" s="312"/>
      <c r="AR126" s="312"/>
      <c r="AS126" s="312"/>
      <c r="AT126" s="312"/>
      <c r="AU126" s="312"/>
      <c r="AV126" s="312"/>
      <c r="AW126" s="312"/>
      <c r="AX126" s="312"/>
      <c r="AY126" s="312"/>
      <c r="AZ126" s="707"/>
      <c r="BA126" s="2488"/>
      <c r="BB126" s="156" t="s">
        <v>22</v>
      </c>
      <c r="BC126" s="369">
        <v>736.75532101686133</v>
      </c>
      <c r="BD126" s="373">
        <v>2108.9014082720673</v>
      </c>
      <c r="BE126" s="373">
        <v>3252.1033341464827</v>
      </c>
      <c r="BF126" s="373">
        <v>2682.6310818319434</v>
      </c>
      <c r="BG126" s="377">
        <v>1228.3662731318593</v>
      </c>
      <c r="BH126" s="381">
        <v>1815.1696834724928</v>
      </c>
      <c r="BI126" s="373">
        <v>1269.4733082575858</v>
      </c>
      <c r="BJ126" s="373">
        <v>1163.7187087556233</v>
      </c>
      <c r="BK126" s="373">
        <v>764.94100354072862</v>
      </c>
      <c r="BL126" s="377">
        <v>278.68902483429764</v>
      </c>
      <c r="BM126" s="381">
        <v>265.22664710387812</v>
      </c>
      <c r="BN126" s="373">
        <v>469.52866842721897</v>
      </c>
      <c r="BO126" s="373">
        <v>1070.7242893921079</v>
      </c>
      <c r="BP126" s="373">
        <v>1436.5192659754296</v>
      </c>
      <c r="BQ126" s="377">
        <v>1474.7668186398578</v>
      </c>
      <c r="BR126" s="381">
        <v>273.90236029683359</v>
      </c>
      <c r="BS126" s="373">
        <v>923.46809233594183</v>
      </c>
      <c r="BT126" s="373">
        <v>1644.6878529854976</v>
      </c>
      <c r="BU126" s="373">
        <v>2074.0377053166953</v>
      </c>
      <c r="BV126" s="373">
        <v>1229.7356927051903</v>
      </c>
      <c r="BW126" s="373">
        <v>724.80661240049426</v>
      </c>
      <c r="BX126" s="373">
        <v>425.2239965176517</v>
      </c>
      <c r="BY126" s="385">
        <v>50.91282898614989</v>
      </c>
      <c r="BZ126" s="385">
        <v>271.9322395407238</v>
      </c>
      <c r="CA126" s="385">
        <v>1964.5286301576368</v>
      </c>
      <c r="CB126" s="385">
        <v>86.190032033640762</v>
      </c>
      <c r="CC126" s="385">
        <v>52.62608115461915</v>
      </c>
      <c r="CD126" s="385">
        <v>286.70529396814129</v>
      </c>
      <c r="CE126" s="2123"/>
      <c r="CF126" s="2123"/>
      <c r="CG126" s="2123"/>
      <c r="CH126" s="2123"/>
      <c r="CI126" s="2123"/>
      <c r="CJ126" s="2123"/>
      <c r="CK126" s="2123"/>
      <c r="CL126" s="2123"/>
      <c r="CM126" s="2123"/>
      <c r="CN126" s="2123"/>
      <c r="CO126" s="2123"/>
      <c r="CP126" s="2123"/>
      <c r="CQ126" s="2123"/>
      <c r="CR126" s="2123"/>
      <c r="CS126" s="2123"/>
      <c r="CT126" s="2123"/>
      <c r="CU126" s="2123"/>
      <c r="CV126" s="2123"/>
      <c r="CW126" s="2123"/>
      <c r="CX126" s="2123"/>
      <c r="CY126" s="2123"/>
      <c r="CZ126" s="2124"/>
    </row>
    <row r="127" s="135" customFormat="true" ht="15" customHeight="true" x14ac:dyDescent="0.2">
      <c r="A127" s="2572"/>
      <c r="B127" s="1450" t="s">
        <v>19</v>
      </c>
      <c r="C127" s="1372">
        <v>91.596075062627818</v>
      </c>
      <c r="D127" s="1373">
        <v>76.358778662336462</v>
      </c>
      <c r="E127" s="1373">
        <v>45.682295009362271</v>
      </c>
      <c r="F127" s="1373">
        <v>11.999031275647969</v>
      </c>
      <c r="G127" s="1374">
        <v>1.8948394755903233</v>
      </c>
      <c r="H127" s="1375">
        <v>39.884671806744322</v>
      </c>
      <c r="I127" s="1373">
        <v>15.504786441481444</v>
      </c>
      <c r="J127" s="1373">
        <v>5.3141899623625619</v>
      </c>
      <c r="K127" s="1373">
        <v>1.710917395922009</v>
      </c>
      <c r="L127" s="1376">
        <v>0.56637941733386854</v>
      </c>
      <c r="M127" s="1377">
        <v>93.924943119987077</v>
      </c>
      <c r="N127" s="1373">
        <v>90.3112622783663</v>
      </c>
      <c r="O127" s="1373">
        <v>79.314091834438372</v>
      </c>
      <c r="P127" s="1373">
        <v>65.564868738717223</v>
      </c>
      <c r="Q127" s="1374">
        <v>34.824597531077167</v>
      </c>
      <c r="R127" s="1375">
        <v>39.434241279496931</v>
      </c>
      <c r="S127" s="1373">
        <v>78.166908965608329</v>
      </c>
      <c r="T127" s="1373">
        <v>49.19337786522162</v>
      </c>
      <c r="U127" s="1373">
        <v>57.775233221174737</v>
      </c>
      <c r="V127" s="1373">
        <v>51.427497619434646</v>
      </c>
      <c r="W127" s="1373">
        <v>80.52289042442851</v>
      </c>
      <c r="X127" s="1373">
        <v>82.416728667391183</v>
      </c>
      <c r="Y127" s="1373">
        <v>25.297408473795873</v>
      </c>
      <c r="Z127" s="1373">
        <v>7.5235685781951123</v>
      </c>
      <c r="AA127" s="1373">
        <v>9.2267463578632469</v>
      </c>
      <c r="AB127" s="1373">
        <v>72.885807098060269</v>
      </c>
      <c r="AC127" s="1373">
        <v>7.0900702658700396</v>
      </c>
      <c r="AD127" s="2083">
        <v>35.256640263716605</v>
      </c>
      <c r="AE127" s="312"/>
      <c r="AF127" s="312"/>
      <c r="AG127" s="312"/>
      <c r="AH127" s="312"/>
      <c r="AI127" s="312"/>
      <c r="AJ127" s="312"/>
      <c r="AK127" s="312"/>
      <c r="AL127" s="312"/>
      <c r="AM127" s="312"/>
      <c r="AN127" s="312"/>
      <c r="AO127" s="312"/>
      <c r="AP127" s="312"/>
      <c r="AQ127" s="312"/>
      <c r="AR127" s="312"/>
      <c r="AS127" s="312"/>
      <c r="AT127" s="312"/>
      <c r="AU127" s="312"/>
      <c r="AV127" s="312"/>
      <c r="AW127" s="312"/>
      <c r="AX127" s="312"/>
      <c r="AY127" s="312"/>
      <c r="AZ127" s="707"/>
      <c r="BA127" s="2488"/>
      <c r="BB127" s="156" t="s">
        <v>19</v>
      </c>
      <c r="BC127" s="369">
        <v>10909.462369633551</v>
      </c>
      <c r="BD127" s="373">
        <v>9093.7031386535964</v>
      </c>
      <c r="BE127" s="373">
        <v>5441.1070230501928</v>
      </c>
      <c r="BF127" s="373">
        <v>1422.5581519385653</v>
      </c>
      <c r="BG127" s="377">
        <v>224.68955790605133</v>
      </c>
      <c r="BH127" s="381">
        <v>2153.9674889722246</v>
      </c>
      <c r="BI127" s="373">
        <v>831.35487239204849</v>
      </c>
      <c r="BJ127" s="373">
        <v>286.88434182349346</v>
      </c>
      <c r="BK127" s="373">
        <v>91.984569295202235</v>
      </c>
      <c r="BL127" s="377">
        <v>30.406167287991526</v>
      </c>
      <c r="BM127" s="381">
        <v>6114.6099655870739</v>
      </c>
      <c r="BN127" s="373">
        <v>5886.7375497680059</v>
      </c>
      <c r="BO127" s="373">
        <v>5162.4395664857166</v>
      </c>
      <c r="BP127" s="373">
        <v>4277.6769832877726</v>
      </c>
      <c r="BQ127" s="377">
        <v>2255.4587362822144</v>
      </c>
      <c r="BR127" s="381">
        <v>544.96392393276221</v>
      </c>
      <c r="BS127" s="373">
        <v>4742.9520519301468</v>
      </c>
      <c r="BT127" s="373">
        <v>2391.7944025908173</v>
      </c>
      <c r="BU127" s="373">
        <v>3235.0744815846479</v>
      </c>
      <c r="BV127" s="373">
        <v>1585.9794582523716</v>
      </c>
      <c r="BW127" s="373">
        <v>5216.2159592777234</v>
      </c>
      <c r="BX127" s="373">
        <v>4286.520962647337</v>
      </c>
      <c r="BY127" s="385">
        <v>41.781726182106404</v>
      </c>
      <c r="BZ127" s="385">
        <v>161.59148444420936</v>
      </c>
      <c r="CA127" s="385">
        <v>1446.3146695944454</v>
      </c>
      <c r="CB127" s="385">
        <v>1211.7473873940271</v>
      </c>
      <c r="CC127" s="385">
        <v>71.338254478200156</v>
      </c>
      <c r="CD127" s="385">
        <v>2155.245478872992</v>
      </c>
      <c r="CE127" s="2123"/>
      <c r="CF127" s="2123"/>
      <c r="CG127" s="2123"/>
      <c r="CH127" s="2123"/>
      <c r="CI127" s="2123"/>
      <c r="CJ127" s="2123"/>
      <c r="CK127" s="2123"/>
      <c r="CL127" s="2123"/>
      <c r="CM127" s="2123"/>
      <c r="CN127" s="2123"/>
      <c r="CO127" s="2123"/>
      <c r="CP127" s="2123"/>
      <c r="CQ127" s="2123"/>
      <c r="CR127" s="2123"/>
      <c r="CS127" s="2123"/>
      <c r="CT127" s="2123"/>
      <c r="CU127" s="2123"/>
      <c r="CV127" s="2123"/>
      <c r="CW127" s="2123"/>
      <c r="CX127" s="2123"/>
      <c r="CY127" s="2123"/>
      <c r="CZ127" s="2124"/>
    </row>
    <row r="128" s="135" customFormat="true" ht="15" customHeight="true" x14ac:dyDescent="0.2">
      <c r="A128" s="2572" t="s">
        <v>158</v>
      </c>
      <c r="B128" s="1450" t="s">
        <v>49</v>
      </c>
      <c r="C128" s="1372">
        <v>33.263310926997406</v>
      </c>
      <c r="D128" s="1373">
        <v>28.390093641217508</v>
      </c>
      <c r="E128" s="1373">
        <v>36.231465794669596</v>
      </c>
      <c r="F128" s="1373">
        <v>24.700359620407021</v>
      </c>
      <c r="G128" s="1374">
        <v>13.004010483013156</v>
      </c>
      <c r="H128" s="1375">
        <v>37.616848765430014</v>
      </c>
      <c r="I128" s="1373">
        <v>30.483463045066145</v>
      </c>
      <c r="J128" s="1373">
        <v>23.609220695189403</v>
      </c>
      <c r="K128" s="1373">
        <v>18.182930552007885</v>
      </c>
      <c r="L128" s="1376">
        <v>5.7517173263435213</v>
      </c>
      <c r="M128" s="1377">
        <v>25.064942739847396</v>
      </c>
      <c r="N128" s="1373">
        <v>28.697057772678868</v>
      </c>
      <c r="O128" s="1373">
        <v>28.873864511531632</v>
      </c>
      <c r="P128" s="1373">
        <v>39.530995414341419</v>
      </c>
      <c r="Q128" s="1374">
        <v>24.225344255004323</v>
      </c>
      <c r="R128" s="1375">
        <v>7.3236720197234204</v>
      </c>
      <c r="S128" s="1373">
        <v>25.626892711971323</v>
      </c>
      <c r="T128" s="1373">
        <v>27.717588013613465</v>
      </c>
      <c r="U128" s="1373">
        <v>40.675715235545368</v>
      </c>
      <c r="V128" s="1373">
        <v>16.677171345608439</v>
      </c>
      <c r="W128" s="1373">
        <v>31.377926267839218</v>
      </c>
      <c r="X128" s="1373">
        <v>30.921775845307881</v>
      </c>
      <c r="Y128" s="1373">
        <v>2.401791417120684</v>
      </c>
      <c r="Z128" s="1373">
        <v>15.40068266006427</v>
      </c>
      <c r="AA128" s="1373">
        <v>21.138696586297428</v>
      </c>
      <c r="AB128" s="1373">
        <v>11.896938654893127</v>
      </c>
      <c r="AC128" s="1373">
        <v>4.9500942779012158</v>
      </c>
      <c r="AD128" s="2083">
        <v>25.08446123245654</v>
      </c>
      <c r="AE128" s="312"/>
      <c r="AF128" s="312"/>
      <c r="AG128" s="312"/>
      <c r="AH128" s="312"/>
      <c r="AI128" s="312"/>
      <c r="AJ128" s="312"/>
      <c r="AK128" s="312"/>
      <c r="AL128" s="312"/>
      <c r="AM128" s="312"/>
      <c r="AN128" s="312"/>
      <c r="AO128" s="312"/>
      <c r="AP128" s="312"/>
      <c r="AQ128" s="312"/>
      <c r="AR128" s="312"/>
      <c r="AS128" s="312"/>
      <c r="AT128" s="312"/>
      <c r="AU128" s="312"/>
      <c r="AV128" s="312"/>
      <c r="AW128" s="312"/>
      <c r="AX128" s="312"/>
      <c r="AY128" s="312"/>
      <c r="AZ128" s="707"/>
      <c r="BA128" s="2488" t="s">
        <v>107</v>
      </c>
      <c r="BB128" s="156" t="s">
        <v>49</v>
      </c>
      <c r="BC128" s="1145" t="s">
        <v>35</v>
      </c>
      <c r="BD128" s="1164" t="s">
        <v>35</v>
      </c>
      <c r="BE128" s="1164" t="s">
        <v>35</v>
      </c>
      <c r="BF128" s="1164" t="s">
        <v>35</v>
      </c>
      <c r="BG128" s="1184" t="s">
        <v>35</v>
      </c>
      <c r="BH128" s="1204" t="s">
        <v>35</v>
      </c>
      <c r="BI128" s="1164" t="s">
        <v>35</v>
      </c>
      <c r="BJ128" s="1164" t="s">
        <v>35</v>
      </c>
      <c r="BK128" s="1164" t="s">
        <v>35</v>
      </c>
      <c r="BL128" s="1184" t="s">
        <v>35</v>
      </c>
      <c r="BM128" s="1204" t="s">
        <v>35</v>
      </c>
      <c r="BN128" s="1164" t="s">
        <v>35</v>
      </c>
      <c r="BO128" s="1164" t="s">
        <v>35</v>
      </c>
      <c r="BP128" s="1164" t="s">
        <v>35</v>
      </c>
      <c r="BQ128" s="1184" t="s">
        <v>35</v>
      </c>
      <c r="BR128" s="1204" t="s">
        <v>35</v>
      </c>
      <c r="BS128" s="1164" t="s">
        <v>35</v>
      </c>
      <c r="BT128" s="1164" t="s">
        <v>35</v>
      </c>
      <c r="BU128" s="1164" t="s">
        <v>35</v>
      </c>
      <c r="BV128" s="1164" t="s">
        <v>35</v>
      </c>
      <c r="BW128" s="1164" t="s">
        <v>35</v>
      </c>
      <c r="BX128" s="1164" t="s">
        <v>35</v>
      </c>
      <c r="BY128" s="1222" t="s">
        <v>35</v>
      </c>
      <c r="BZ128" s="1222" t="s">
        <v>35</v>
      </c>
      <c r="CA128" s="1222" t="s">
        <v>35</v>
      </c>
      <c r="CB128" s="1222" t="s">
        <v>35</v>
      </c>
      <c r="CC128" s="1222" t="s">
        <v>35</v>
      </c>
      <c r="CD128" s="1222" t="s">
        <v>35</v>
      </c>
      <c r="CE128" s="2124"/>
      <c r="CF128" s="2124"/>
      <c r="CG128" s="2124"/>
      <c r="CH128" s="2124"/>
      <c r="CI128" s="2124"/>
      <c r="CJ128" s="2124"/>
      <c r="CK128" s="2124"/>
      <c r="CL128" s="2124"/>
      <c r="CM128" s="2124"/>
      <c r="CN128" s="2124"/>
      <c r="CO128" s="2124"/>
      <c r="CP128" s="2124"/>
      <c r="CQ128" s="2124"/>
      <c r="CR128" s="2124"/>
      <c r="CS128" s="2124"/>
      <c r="CT128" s="2124"/>
      <c r="CU128" s="2124"/>
      <c r="CV128" s="2124"/>
      <c r="CW128" s="2124"/>
      <c r="CX128" s="2124"/>
      <c r="CY128" s="2124"/>
      <c r="CZ128" s="2124"/>
    </row>
    <row r="129" s="135" customFormat="true" ht="15" customHeight="true" x14ac:dyDescent="0.2">
      <c r="A129" s="2573"/>
      <c r="B129" s="1451" t="s">
        <v>48</v>
      </c>
      <c r="C129" s="1378">
        <v>66.736689073002594</v>
      </c>
      <c r="D129" s="1379">
        <v>71.609906358782567</v>
      </c>
      <c r="E129" s="1379">
        <v>63.768534205330496</v>
      </c>
      <c r="F129" s="1379">
        <v>75.299640379593029</v>
      </c>
      <c r="G129" s="1380">
        <v>86.995989516986654</v>
      </c>
      <c r="H129" s="1381">
        <v>62.383151234569958</v>
      </c>
      <c r="I129" s="1379">
        <v>69.516536954933869</v>
      </c>
      <c r="J129" s="1379">
        <v>76.390779304810593</v>
      </c>
      <c r="K129" s="1379">
        <v>81.817069447992125</v>
      </c>
      <c r="L129" s="1382">
        <v>94.248282673656504</v>
      </c>
      <c r="M129" s="1383">
        <v>74.935057260152604</v>
      </c>
      <c r="N129" s="1379">
        <v>71.302942227321111</v>
      </c>
      <c r="O129" s="1379">
        <v>71.126135488468378</v>
      </c>
      <c r="P129" s="1379">
        <v>60.469004585658595</v>
      </c>
      <c r="Q129" s="1380">
        <v>75.77465574499584</v>
      </c>
      <c r="R129" s="1381">
        <v>92.676327980276668</v>
      </c>
      <c r="S129" s="1379">
        <v>74.373107288028621</v>
      </c>
      <c r="T129" s="1379">
        <v>72.28241198638662</v>
      </c>
      <c r="U129" s="1379">
        <v>59.324284764454603</v>
      </c>
      <c r="V129" s="1379">
        <v>83.322828654391529</v>
      </c>
      <c r="W129" s="1379">
        <v>68.6220737321608</v>
      </c>
      <c r="X129" s="1379">
        <v>69.078224154692137</v>
      </c>
      <c r="Y129" s="1379">
        <v>97.598208582879295</v>
      </c>
      <c r="Z129" s="1379">
        <v>84.599317339935936</v>
      </c>
      <c r="AA129" s="1379">
        <v>78.861303413702387</v>
      </c>
      <c r="AB129" s="1379">
        <v>88.103061345106923</v>
      </c>
      <c r="AC129" s="1379">
        <v>95.049905722098799</v>
      </c>
      <c r="AD129" s="2084">
        <v>74.91553876754341</v>
      </c>
      <c r="AE129" s="312"/>
      <c r="AF129" s="312"/>
      <c r="AG129" s="312"/>
      <c r="AH129" s="312"/>
      <c r="AI129" s="312"/>
      <c r="AJ129" s="312"/>
      <c r="AK129" s="312"/>
      <c r="AL129" s="312"/>
      <c r="AM129" s="312"/>
      <c r="AN129" s="312"/>
      <c r="AO129" s="312"/>
      <c r="AP129" s="312"/>
      <c r="AQ129" s="312"/>
      <c r="AR129" s="312"/>
      <c r="AS129" s="312"/>
      <c r="AT129" s="312"/>
      <c r="AU129" s="312"/>
      <c r="AV129" s="312"/>
      <c r="AW129" s="312"/>
      <c r="AX129" s="312"/>
      <c r="AY129" s="312"/>
      <c r="AZ129" s="707"/>
      <c r="BA129" s="2489"/>
      <c r="BB129" s="157" t="s">
        <v>48</v>
      </c>
      <c r="BC129" s="1146" t="s">
        <v>35</v>
      </c>
      <c r="BD129" s="1165" t="s">
        <v>35</v>
      </c>
      <c r="BE129" s="1165" t="s">
        <v>35</v>
      </c>
      <c r="BF129" s="1165" t="s">
        <v>35</v>
      </c>
      <c r="BG129" s="1185" t="s">
        <v>35</v>
      </c>
      <c r="BH129" s="1205" t="s">
        <v>35</v>
      </c>
      <c r="BI129" s="1165" t="s">
        <v>35</v>
      </c>
      <c r="BJ129" s="1165" t="s">
        <v>35</v>
      </c>
      <c r="BK129" s="1165" t="s">
        <v>35</v>
      </c>
      <c r="BL129" s="1185" t="s">
        <v>35</v>
      </c>
      <c r="BM129" s="1205" t="s">
        <v>35</v>
      </c>
      <c r="BN129" s="1165" t="s">
        <v>35</v>
      </c>
      <c r="BO129" s="1165" t="s">
        <v>35</v>
      </c>
      <c r="BP129" s="1165" t="s">
        <v>35</v>
      </c>
      <c r="BQ129" s="1185" t="s">
        <v>35</v>
      </c>
      <c r="BR129" s="1205" t="s">
        <v>35</v>
      </c>
      <c r="BS129" s="1165" t="s">
        <v>35</v>
      </c>
      <c r="BT129" s="1165" t="s">
        <v>35</v>
      </c>
      <c r="BU129" s="1165" t="s">
        <v>35</v>
      </c>
      <c r="BV129" s="1165" t="s">
        <v>35</v>
      </c>
      <c r="BW129" s="1165" t="s">
        <v>35</v>
      </c>
      <c r="BX129" s="1165" t="s">
        <v>35</v>
      </c>
      <c r="BY129" s="1223" t="s">
        <v>35</v>
      </c>
      <c r="BZ129" s="1223" t="s">
        <v>35</v>
      </c>
      <c r="CA129" s="1223" t="s">
        <v>35</v>
      </c>
      <c r="CB129" s="1223" t="s">
        <v>35</v>
      </c>
      <c r="CC129" s="1223" t="s">
        <v>35</v>
      </c>
      <c r="CD129" s="1223" t="s">
        <v>35</v>
      </c>
      <c r="CE129" s="2125"/>
      <c r="CF129" s="2125"/>
      <c r="CG129" s="2125"/>
      <c r="CH129" s="2125"/>
      <c r="CI129" s="2125"/>
      <c r="CJ129" s="2125"/>
      <c r="CK129" s="2125"/>
      <c r="CL129" s="2125"/>
      <c r="CM129" s="2125"/>
      <c r="CN129" s="2125"/>
      <c r="CO129" s="2125"/>
      <c r="CP129" s="2125"/>
      <c r="CQ129" s="2125"/>
      <c r="CR129" s="2125"/>
      <c r="CS129" s="2125"/>
      <c r="CT129" s="2125"/>
      <c r="CU129" s="2125"/>
      <c r="CV129" s="2125"/>
      <c r="CW129" s="2125"/>
      <c r="CX129" s="2125"/>
      <c r="CY129" s="2125"/>
      <c r="CZ129" s="2125"/>
    </row>
    <row r="130" s="131" customFormat="true" ht="15" customHeight="true" x14ac:dyDescent="0.2">
      <c r="A130" s="2417" t="s">
        <v>47</v>
      </c>
      <c r="B130" s="248" t="s">
        <v>42</v>
      </c>
      <c r="C130" s="254">
        <f>(C157+C158)/(C157+C158+C159)*100</f>
        <v>17.597096485032043</v>
      </c>
      <c r="D130" s="255">
        <f t="shared" ref="D130:AD130" si="1">(D157+D158)/(D157+D158+D159)*100</f>
        <v>17.99758410903317</v>
      </c>
      <c r="E130" s="255">
        <f t="shared" si="1"/>
        <v>36.842255685710271</v>
      </c>
      <c r="F130" s="255">
        <f t="shared" si="1"/>
        <v>62.784971006580847</v>
      </c>
      <c r="G130" s="256">
        <f t="shared" si="1"/>
        <v>81.982122866594281</v>
      </c>
      <c r="H130" s="257">
        <f t="shared" si="1"/>
        <v>29.013276064014359</v>
      </c>
      <c r="I130" s="255">
        <f t="shared" si="1"/>
        <v>56.719208808238307</v>
      </c>
      <c r="J130" s="255">
        <f t="shared" si="1"/>
        <v>67.425990443021249</v>
      </c>
      <c r="K130" s="255">
        <f t="shared" si="1"/>
        <v>77.476916143649561</v>
      </c>
      <c r="L130" s="258">
        <f t="shared" si="1"/>
        <v>89.558720779974905</v>
      </c>
      <c r="M130" s="254">
        <f t="shared" si="1"/>
        <v>25.132499321844286</v>
      </c>
      <c r="N130" s="255">
        <f t="shared" si="1"/>
        <v>18.392444708056146</v>
      </c>
      <c r="O130" s="255">
        <f t="shared" si="1"/>
        <v>15.340561722666951</v>
      </c>
      <c r="P130" s="255">
        <f t="shared" si="1"/>
        <v>26.115901774118388</v>
      </c>
      <c r="Q130" s="256">
        <f t="shared" si="1"/>
        <v>56.030706476973577</v>
      </c>
      <c r="R130" s="257">
        <f t="shared" si="1"/>
        <v>60.545739411105757</v>
      </c>
      <c r="S130" s="255">
        <f t="shared" si="1"/>
        <v>19.567364648505368</v>
      </c>
      <c r="T130" s="255">
        <f t="shared" si="1"/>
        <v>28.824058305065002</v>
      </c>
      <c r="U130" s="255">
        <f t="shared" si="1"/>
        <v>5.6506656800387534</v>
      </c>
      <c r="V130" s="255">
        <f t="shared" si="1"/>
        <v>16.789948804680506</v>
      </c>
      <c r="W130" s="255">
        <f t="shared" si="1"/>
        <v>40.336375011861826</v>
      </c>
      <c r="X130" s="255">
        <f t="shared" si="1"/>
        <v>53.333338701116119</v>
      </c>
      <c r="Y130" s="255">
        <f t="shared" si="1"/>
        <v>58.146873593813275</v>
      </c>
      <c r="Z130" s="255">
        <f t="shared" si="1"/>
        <v>81.535897510315422</v>
      </c>
      <c r="AA130" s="255">
        <f t="shared" si="1"/>
        <v>76.107382550335572</v>
      </c>
      <c r="AB130" s="255">
        <f t="shared" si="1"/>
        <v>33.196321185504871</v>
      </c>
      <c r="AC130" s="255">
        <f t="shared" si="1"/>
        <v>95.999726315584923</v>
      </c>
      <c r="AD130" s="258">
        <f t="shared" si="1"/>
        <v>85.125986321925623</v>
      </c>
      <c r="AE130" s="665"/>
      <c r="AF130" s="665"/>
      <c r="AG130" s="665"/>
      <c r="AH130" s="665"/>
      <c r="AI130" s="665"/>
      <c r="AJ130" s="665"/>
      <c r="AK130" s="665"/>
      <c r="AL130" s="665"/>
      <c r="AM130" s="665"/>
      <c r="AN130" s="665"/>
      <c r="AO130" s="665"/>
      <c r="AP130" s="665"/>
      <c r="AQ130" s="665"/>
      <c r="AR130" s="665"/>
      <c r="AS130" s="665"/>
      <c r="AT130" s="665"/>
      <c r="AU130" s="665"/>
      <c r="AV130" s="665"/>
      <c r="AW130" s="665"/>
      <c r="AX130" s="665"/>
      <c r="AY130" s="665"/>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customHeight="true" x14ac:dyDescent="0.2">
      <c r="A131" s="2418"/>
      <c r="B131" s="240" t="s">
        <v>46</v>
      </c>
      <c r="C131" s="259"/>
      <c r="D131" s="260"/>
      <c r="E131" s="260"/>
      <c r="F131" s="260"/>
      <c r="G131" s="261"/>
      <c r="H131" s="262"/>
      <c r="I131" s="260"/>
      <c r="J131" s="260"/>
      <c r="K131" s="260"/>
      <c r="L131" s="263"/>
      <c r="M131" s="259"/>
      <c r="N131" s="260"/>
      <c r="O131" s="260"/>
      <c r="P131" s="260"/>
      <c r="Q131" s="261"/>
      <c r="R131" s="262"/>
      <c r="S131" s="260"/>
      <c r="T131" s="260"/>
      <c r="U131" s="260"/>
      <c r="V131" s="260"/>
      <c r="W131" s="260"/>
      <c r="X131" s="260"/>
      <c r="Y131" s="260"/>
      <c r="Z131" s="260"/>
      <c r="AA131" s="260"/>
      <c r="AB131" s="263"/>
      <c r="AC131" s="263"/>
      <c r="AD131" s="263"/>
      <c r="AE131" s="665"/>
      <c r="AF131" s="665"/>
      <c r="AG131" s="665"/>
      <c r="AH131" s="665"/>
      <c r="AI131" s="665"/>
      <c r="AJ131" s="665"/>
      <c r="AK131" s="665"/>
      <c r="AL131" s="665"/>
      <c r="AM131" s="665"/>
      <c r="AN131" s="665"/>
      <c r="AO131" s="665"/>
      <c r="AP131" s="665"/>
      <c r="AQ131" s="665"/>
      <c r="AR131" s="665"/>
      <c r="AS131" s="665"/>
      <c r="AT131" s="665"/>
      <c r="AU131" s="665"/>
      <c r="AV131" s="665"/>
      <c r="AW131" s="665"/>
      <c r="AX131" s="665"/>
      <c r="AY131" s="665"/>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customHeight="true" x14ac:dyDescent="0.2">
      <c r="A132" s="2419"/>
      <c r="B132" s="241" t="s">
        <v>46</v>
      </c>
      <c r="C132" s="264"/>
      <c r="D132" s="265"/>
      <c r="E132" s="265"/>
      <c r="F132" s="265"/>
      <c r="G132" s="266"/>
      <c r="H132" s="267"/>
      <c r="I132" s="265"/>
      <c r="J132" s="265"/>
      <c r="K132" s="265"/>
      <c r="L132" s="268"/>
      <c r="M132" s="264"/>
      <c r="N132" s="265"/>
      <c r="O132" s="265"/>
      <c r="P132" s="265"/>
      <c r="Q132" s="266"/>
      <c r="R132" s="2055"/>
      <c r="S132" s="2056"/>
      <c r="T132" s="2056"/>
      <c r="U132" s="2056"/>
      <c r="V132" s="2056"/>
      <c r="W132" s="2056"/>
      <c r="X132" s="2056"/>
      <c r="Y132" s="2056"/>
      <c r="Z132" s="2056"/>
      <c r="AA132" s="2056"/>
      <c r="AB132" s="2057"/>
      <c r="AC132" s="2057"/>
      <c r="AD132" s="2057"/>
      <c r="AE132" s="665"/>
      <c r="AF132" s="665"/>
      <c r="AG132" s="665"/>
      <c r="AH132" s="665"/>
      <c r="AI132" s="665"/>
      <c r="AJ132" s="665"/>
      <c r="AK132" s="665"/>
      <c r="AL132" s="665"/>
      <c r="AM132" s="665"/>
      <c r="AN132" s="665"/>
      <c r="AO132" s="665"/>
      <c r="AP132" s="665"/>
      <c r="AQ132" s="665"/>
      <c r="AR132" s="665"/>
      <c r="AS132" s="665"/>
      <c r="AT132" s="665"/>
      <c r="AU132" s="665"/>
      <c r="AV132" s="665"/>
      <c r="AW132" s="665"/>
      <c r="AX132" s="665"/>
      <c r="AY132" s="665"/>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135" customFormat="true" ht="15" customHeight="true" x14ac:dyDescent="0.2">
      <c r="A133" s="130"/>
      <c r="B133" s="188"/>
      <c r="C133" s="2420" t="s">
        <v>113</v>
      </c>
      <c r="D133" s="2421"/>
      <c r="E133" s="2421"/>
      <c r="F133" s="2421"/>
      <c r="G133" s="2422"/>
      <c r="H133" s="2534" t="s">
        <v>38</v>
      </c>
      <c r="I133" s="2535"/>
      <c r="J133" s="2535"/>
      <c r="K133" s="2535"/>
      <c r="L133" s="2536"/>
      <c r="M133" s="2537" t="s">
        <v>37</v>
      </c>
      <c r="N133" s="2535"/>
      <c r="O133" s="2535"/>
      <c r="P133" s="2535"/>
      <c r="Q133" s="2536"/>
      <c r="R133" s="2053" t="s">
        <v>136</v>
      </c>
      <c r="S133" s="2066"/>
      <c r="T133" s="2066"/>
      <c r="U133" s="2066"/>
      <c r="V133" s="2066"/>
      <c r="W133" s="2066"/>
      <c r="X133" s="2066"/>
      <c r="Y133" s="2066"/>
      <c r="Z133" s="2066"/>
      <c r="AA133" s="2066"/>
      <c r="AB133" s="2066"/>
      <c r="AC133" s="2066"/>
      <c r="AD133" s="2067"/>
      <c r="AE133" s="312"/>
      <c r="AF133" s="312"/>
      <c r="AG133" s="312"/>
      <c r="AH133" s="312"/>
      <c r="AI133" s="312"/>
      <c r="AJ133" s="312"/>
      <c r="AK133" s="312"/>
      <c r="AL133" s="312"/>
      <c r="AM133" s="312"/>
      <c r="AN133" s="312"/>
      <c r="AO133" s="312"/>
      <c r="AP133" s="312"/>
      <c r="AQ133" s="312"/>
      <c r="AR133" s="312"/>
      <c r="AS133" s="312"/>
      <c r="AT133" s="312"/>
      <c r="AU133" s="312"/>
      <c r="AV133" s="312"/>
      <c r="AW133" s="312"/>
      <c r="AX133" s="312"/>
      <c r="AY133" s="312"/>
      <c r="AZ133" s="707"/>
      <c r="BA133" s="217" t="s">
        <v>127</v>
      </c>
      <c r="BB133" s="116" t="s">
        <v>97</v>
      </c>
      <c r="BC133" s="2490" t="s">
        <v>113</v>
      </c>
      <c r="BD133" s="2491"/>
      <c r="BE133" s="2491"/>
      <c r="BF133" s="2491"/>
      <c r="BG133" s="2492"/>
      <c r="BH133" s="2506" t="s">
        <v>38</v>
      </c>
      <c r="BI133" s="2491"/>
      <c r="BJ133" s="2491"/>
      <c r="BK133" s="2491"/>
      <c r="BL133" s="2492"/>
      <c r="BM133" s="2506" t="s">
        <v>37</v>
      </c>
      <c r="BN133" s="2491"/>
      <c r="BO133" s="2491"/>
      <c r="BP133" s="2491"/>
      <c r="BQ133" s="2507"/>
      <c r="BR133" s="2037" t="s">
        <v>136</v>
      </c>
      <c r="BS133" s="2038"/>
      <c r="BT133" s="2038"/>
      <c r="BU133" s="2038"/>
      <c r="BV133" s="2038"/>
      <c r="BW133" s="2038"/>
      <c r="BX133" s="2038"/>
      <c r="BY133" s="2039"/>
      <c r="BZ133" s="313"/>
      <c r="CA133" s="313"/>
      <c r="CB133" s="313"/>
      <c r="CC133" s="313"/>
      <c r="CD133" s="313"/>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135" customFormat="true" ht="24" x14ac:dyDescent="0.2">
      <c r="A134" s="189" t="s">
        <v>68</v>
      </c>
      <c r="B134" s="246"/>
      <c r="C134" s="282" t="s">
        <v>0</v>
      </c>
      <c r="D134" s="283" t="s">
        <v>1</v>
      </c>
      <c r="E134" s="283" t="s">
        <v>2</v>
      </c>
      <c r="F134" s="283" t="s">
        <v>3</v>
      </c>
      <c r="G134" s="284" t="s">
        <v>4</v>
      </c>
      <c r="H134" s="1280" t="s">
        <v>0</v>
      </c>
      <c r="I134" s="1248" t="s">
        <v>1</v>
      </c>
      <c r="J134" s="1248" t="s">
        <v>2</v>
      </c>
      <c r="K134" s="1248" t="s">
        <v>3</v>
      </c>
      <c r="L134" s="1249" t="s">
        <v>4</v>
      </c>
      <c r="M134" s="1270" t="s">
        <v>0</v>
      </c>
      <c r="N134" s="1248" t="s">
        <v>1</v>
      </c>
      <c r="O134" s="1248" t="s">
        <v>2</v>
      </c>
      <c r="P134" s="1248" t="s">
        <v>3</v>
      </c>
      <c r="Q134" s="1292" t="s">
        <v>4</v>
      </c>
      <c r="R134" s="1280" t="s">
        <v>246</v>
      </c>
      <c r="S134" s="1248" t="s">
        <v>247</v>
      </c>
      <c r="T134" s="1248" t="s">
        <v>248</v>
      </c>
      <c r="U134" s="1248" t="s">
        <v>249</v>
      </c>
      <c r="V134" s="1248" t="s">
        <v>250</v>
      </c>
      <c r="W134" s="1248" t="s">
        <v>251</v>
      </c>
      <c r="X134" s="1248" t="s">
        <v>252</v>
      </c>
      <c r="Y134" s="1248" t="s">
        <v>253</v>
      </c>
      <c r="Z134" s="1248" t="s">
        <v>254</v>
      </c>
      <c r="AA134" s="1248" t="s">
        <v>255</v>
      </c>
      <c r="AB134" s="1248" t="s">
        <v>256</v>
      </c>
      <c r="AC134" s="1248" t="s">
        <v>257</v>
      </c>
      <c r="AD134" s="1250" t="s">
        <v>258</v>
      </c>
      <c r="AE134" s="312"/>
      <c r="AF134" s="312"/>
      <c r="AG134" s="312"/>
      <c r="AH134" s="312"/>
      <c r="AI134" s="312"/>
      <c r="AJ134" s="312"/>
      <c r="AK134" s="312"/>
      <c r="AL134" s="312"/>
      <c r="AM134" s="312"/>
      <c r="AN134" s="312"/>
      <c r="AO134" s="312"/>
      <c r="AP134" s="312"/>
      <c r="AQ134" s="312"/>
      <c r="AR134" s="312"/>
      <c r="AS134" s="312"/>
      <c r="AT134" s="312"/>
      <c r="AU134" s="312"/>
      <c r="AV134" s="312"/>
      <c r="AW134" s="312"/>
      <c r="AX134" s="312"/>
      <c r="AY134" s="312"/>
      <c r="AZ134" s="707"/>
      <c r="BA134" s="200" t="s">
        <v>115</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246</v>
      </c>
      <c r="BS134" s="174" t="s">
        <v>247</v>
      </c>
      <c r="BT134" s="174" t="s">
        <v>248</v>
      </c>
      <c r="BU134" s="174" t="s">
        <v>249</v>
      </c>
      <c r="BV134" s="174" t="s">
        <v>250</v>
      </c>
      <c r="BW134" s="174" t="s">
        <v>251</v>
      </c>
      <c r="BX134" s="174" t="s">
        <v>252</v>
      </c>
      <c r="BY134" s="175" t="s">
        <v>253</v>
      </c>
      <c r="BZ134" s="175" t="s">
        <v>254</v>
      </c>
      <c r="CA134" s="175" t="s">
        <v>255</v>
      </c>
      <c r="CB134" s="175" t="s">
        <v>256</v>
      </c>
      <c r="CC134" s="175" t="s">
        <v>257</v>
      </c>
      <c r="CD134" s="175" t="s">
        <v>258</v>
      </c>
      <c r="CE134" s="2126"/>
      <c r="CF134" s="2126"/>
      <c r="CG134" s="2126"/>
      <c r="CH134" s="2126"/>
      <c r="CI134" s="2126"/>
      <c r="CJ134" s="2126"/>
      <c r="CK134" s="2126"/>
      <c r="CL134" s="2126"/>
      <c r="CM134" s="2126"/>
      <c r="CN134" s="2126"/>
      <c r="CO134" s="2126"/>
      <c r="CP134" s="2126"/>
      <c r="CQ134" s="2126"/>
      <c r="CR134" s="2126"/>
      <c r="CS134" s="2126"/>
      <c r="CT134" s="2126"/>
      <c r="CU134" s="2126"/>
      <c r="CV134" s="2126"/>
      <c r="CW134" s="2126"/>
      <c r="CX134" s="2126"/>
      <c r="CY134" s="2126"/>
      <c r="CZ134" s="2126"/>
    </row>
    <row r="135" s="135" customFormat="true" ht="15" customHeight="true" x14ac:dyDescent="0.2">
      <c r="A135" s="2538" t="s">
        <v>45</v>
      </c>
      <c r="B135" s="1452" t="s">
        <v>44</v>
      </c>
      <c r="C135" s="1384">
        <v>0</v>
      </c>
      <c r="D135" s="1385">
        <v>0</v>
      </c>
      <c r="E135" s="1385">
        <v>0.28531443626541858</v>
      </c>
      <c r="F135" s="1385">
        <v>0.58643045467697741</v>
      </c>
      <c r="G135" s="1386">
        <v>4.6684475961579786</v>
      </c>
      <c r="H135" s="1387">
        <v>0</v>
      </c>
      <c r="I135" s="1385">
        <v>0.37983473235788906</v>
      </c>
      <c r="J135" s="1385">
        <v>1.0889031966617628</v>
      </c>
      <c r="K135" s="1385">
        <v>4.3314407114841993</v>
      </c>
      <c r="L135" s="1388">
        <v>5.7988642590796644</v>
      </c>
      <c r="M135" s="1389">
        <v>0</v>
      </c>
      <c r="N135" s="1385">
        <v>0</v>
      </c>
      <c r="O135" s="1385">
        <v>0</v>
      </c>
      <c r="P135" s="1385">
        <v>0</v>
      </c>
      <c r="Q135" s="1386">
        <v>0.52223102374008068</v>
      </c>
      <c r="R135" s="1387">
        <v>0</v>
      </c>
      <c r="S135" s="1385">
        <v>0</v>
      </c>
      <c r="T135" s="1385">
        <v>0</v>
      </c>
      <c r="U135" s="1385">
        <v>0</v>
      </c>
      <c r="V135" s="1385">
        <v>0</v>
      </c>
      <c r="W135" s="1385">
        <v>0</v>
      </c>
      <c r="X135" s="1385">
        <v>0</v>
      </c>
      <c r="Y135" s="1385">
        <v>0</v>
      </c>
      <c r="Z135" s="1385">
        <v>11.24781710681594</v>
      </c>
      <c r="AA135" s="1385">
        <v>2.1735091956158197</v>
      </c>
      <c r="AB135" s="1385">
        <v>0</v>
      </c>
      <c r="AC135" s="1385">
        <v>4.1430777830538839</v>
      </c>
      <c r="AD135" s="2085">
        <v>0.55452307242608978</v>
      </c>
      <c r="AE135" s="312"/>
      <c r="AF135" s="312"/>
      <c r="AG135" s="312"/>
      <c r="AH135" s="312"/>
      <c r="AI135" s="312"/>
      <c r="AJ135" s="312"/>
      <c r="AK135" s="312"/>
      <c r="AL135" s="312"/>
      <c r="AM135" s="312"/>
      <c r="AN135" s="312"/>
      <c r="AO135" s="312"/>
      <c r="AP135" s="312"/>
      <c r="AQ135" s="312"/>
      <c r="AR135" s="312"/>
      <c r="AS135" s="312"/>
      <c r="AT135" s="312"/>
      <c r="AU135" s="312"/>
      <c r="AV135" s="312"/>
      <c r="AW135" s="312"/>
      <c r="AX135" s="312"/>
      <c r="AY135" s="312"/>
      <c r="AZ135" s="707"/>
      <c r="BA135" s="2508" t="s">
        <v>45</v>
      </c>
      <c r="BB135" s="158" t="s">
        <v>44</v>
      </c>
      <c r="BC135" s="1147" t="s">
        <v>35</v>
      </c>
      <c r="BD135" s="1166" t="s">
        <v>35</v>
      </c>
      <c r="BE135" s="1166" t="s">
        <v>35</v>
      </c>
      <c r="BF135" s="1166" t="s">
        <v>35</v>
      </c>
      <c r="BG135" s="1186" t="s">
        <v>35</v>
      </c>
      <c r="BH135" s="1206" t="s">
        <v>35</v>
      </c>
      <c r="BI135" s="1166" t="s">
        <v>35</v>
      </c>
      <c r="BJ135" s="1166" t="s">
        <v>35</v>
      </c>
      <c r="BK135" s="1166" t="s">
        <v>35</v>
      </c>
      <c r="BL135" s="1186" t="s">
        <v>35</v>
      </c>
      <c r="BM135" s="1206" t="s">
        <v>35</v>
      </c>
      <c r="BN135" s="1166" t="s">
        <v>35</v>
      </c>
      <c r="BO135" s="1166" t="s">
        <v>35</v>
      </c>
      <c r="BP135" s="1166" t="s">
        <v>35</v>
      </c>
      <c r="BQ135" s="1186" t="s">
        <v>35</v>
      </c>
      <c r="BR135" s="1206" t="s">
        <v>35</v>
      </c>
      <c r="BS135" s="1166" t="s">
        <v>35</v>
      </c>
      <c r="BT135" s="1166" t="s">
        <v>35</v>
      </c>
      <c r="BU135" s="1166" t="s">
        <v>35</v>
      </c>
      <c r="BV135" s="1166" t="s">
        <v>35</v>
      </c>
      <c r="BW135" s="1166" t="s">
        <v>35</v>
      </c>
      <c r="BX135" s="1166" t="s">
        <v>35</v>
      </c>
      <c r="BY135" s="1224" t="s">
        <v>35</v>
      </c>
      <c r="BZ135" s="1224" t="s">
        <v>35</v>
      </c>
      <c r="CA135" s="1224" t="s">
        <v>35</v>
      </c>
      <c r="CB135" s="1224" t="s">
        <v>35</v>
      </c>
      <c r="CC135" s="1224" t="s">
        <v>35</v>
      </c>
      <c r="CD135" s="1224" t="s">
        <v>35</v>
      </c>
      <c r="CE135" s="2127"/>
      <c r="CF135" s="2127"/>
      <c r="CG135" s="2127"/>
      <c r="CH135" s="2127"/>
      <c r="CI135" s="2127"/>
      <c r="CJ135" s="2127"/>
      <c r="CK135" s="2127"/>
      <c r="CL135" s="2127"/>
      <c r="CM135" s="2127"/>
      <c r="CN135" s="2127"/>
      <c r="CO135" s="2127"/>
      <c r="CP135" s="2127"/>
      <c r="CQ135" s="2127"/>
      <c r="CR135" s="2127"/>
      <c r="CS135" s="2127"/>
      <c r="CT135" s="2127"/>
      <c r="CU135" s="2127"/>
      <c r="CV135" s="2127"/>
      <c r="CW135" s="2127"/>
      <c r="CX135" s="2127"/>
      <c r="CY135" s="2127"/>
      <c r="CZ135" s="2127"/>
    </row>
    <row r="136" s="135" customFormat="true" ht="15" customHeight="true" x14ac:dyDescent="0.2">
      <c r="A136" s="2532"/>
      <c r="B136" s="1453" t="s">
        <v>43</v>
      </c>
      <c r="C136" s="1390">
        <v>0.98961093278936396</v>
      </c>
      <c r="D136" s="1391">
        <v>2.2013240380531296</v>
      </c>
      <c r="E136" s="1391">
        <v>11.204591903325644</v>
      </c>
      <c r="F136" s="1391">
        <v>29.541271043513568</v>
      </c>
      <c r="G136" s="1392">
        <v>40.770272668833954</v>
      </c>
      <c r="H136" s="1393">
        <v>12.393306731054293</v>
      </c>
      <c r="I136" s="1391">
        <v>32.055134145048392</v>
      </c>
      <c r="J136" s="1391">
        <v>30.238502341125745</v>
      </c>
      <c r="K136" s="1391">
        <v>35.604875441346394</v>
      </c>
      <c r="L136" s="1394">
        <v>48.953427998233316</v>
      </c>
      <c r="M136" s="1395">
        <v>0.75135989348470733</v>
      </c>
      <c r="N136" s="1391">
        <v>0.99567609182888483</v>
      </c>
      <c r="O136" s="1391">
        <v>1.370261760301936</v>
      </c>
      <c r="P136" s="1391">
        <v>4.9309607242602054</v>
      </c>
      <c r="Q136" s="1392">
        <v>14.930707347257119</v>
      </c>
      <c r="R136" s="1393">
        <v>14.406323366300178</v>
      </c>
      <c r="S136" s="1391">
        <v>2.9952840840274919</v>
      </c>
      <c r="T136" s="1391">
        <v>3.8437206451808201</v>
      </c>
      <c r="U136" s="1391">
        <v>2.8793931264297199</v>
      </c>
      <c r="V136" s="1391">
        <v>1.8202143725572668</v>
      </c>
      <c r="W136" s="1391">
        <v>1.0666218933169231</v>
      </c>
      <c r="X136" s="1391">
        <v>0.62820819224286895</v>
      </c>
      <c r="Y136" s="1391">
        <v>3.0152473064585883</v>
      </c>
      <c r="Z136" s="1391">
        <v>22.569718125520051</v>
      </c>
      <c r="AA136" s="1391">
        <v>38.760913988482024</v>
      </c>
      <c r="AB136" s="1391">
        <v>19.597244110831319</v>
      </c>
      <c r="AC136" s="1391">
        <v>3.86049805293626</v>
      </c>
      <c r="AD136" s="2086">
        <v>36.562244997868653</v>
      </c>
      <c r="AE136" s="312"/>
      <c r="AF136" s="312"/>
      <c r="AG136" s="312"/>
      <c r="AH136" s="312"/>
      <c r="AI136" s="312"/>
      <c r="AJ136" s="312"/>
      <c r="AK136" s="312"/>
      <c r="AL136" s="312"/>
      <c r="AM136" s="312"/>
      <c r="AN136" s="312"/>
      <c r="AO136" s="312"/>
      <c r="AP136" s="312"/>
      <c r="AQ136" s="312"/>
      <c r="AR136" s="312"/>
      <c r="AS136" s="312"/>
      <c r="AT136" s="312"/>
      <c r="AU136" s="312"/>
      <c r="AV136" s="312"/>
      <c r="AW136" s="312"/>
      <c r="AX136" s="312"/>
      <c r="AY136" s="312"/>
      <c r="AZ136" s="707"/>
      <c r="BA136" s="2460"/>
      <c r="BB136" s="159" t="s">
        <v>43</v>
      </c>
      <c r="BC136" s="1148" t="s">
        <v>35</v>
      </c>
      <c r="BD136" s="1167" t="s">
        <v>35</v>
      </c>
      <c r="BE136" s="1167" t="s">
        <v>35</v>
      </c>
      <c r="BF136" s="1167" t="s">
        <v>35</v>
      </c>
      <c r="BG136" s="1187" t="s">
        <v>35</v>
      </c>
      <c r="BH136" s="1207" t="s">
        <v>35</v>
      </c>
      <c r="BI136" s="1167" t="s">
        <v>35</v>
      </c>
      <c r="BJ136" s="1167" t="s">
        <v>35</v>
      </c>
      <c r="BK136" s="1167" t="s">
        <v>35</v>
      </c>
      <c r="BL136" s="1187" t="s">
        <v>35</v>
      </c>
      <c r="BM136" s="1207" t="s">
        <v>35</v>
      </c>
      <c r="BN136" s="1167" t="s">
        <v>35</v>
      </c>
      <c r="BO136" s="1167" t="s">
        <v>35</v>
      </c>
      <c r="BP136" s="1167" t="s">
        <v>35</v>
      </c>
      <c r="BQ136" s="1187" t="s">
        <v>35</v>
      </c>
      <c r="BR136" s="1207" t="s">
        <v>35</v>
      </c>
      <c r="BS136" s="1167" t="s">
        <v>35</v>
      </c>
      <c r="BT136" s="1167" t="s">
        <v>35</v>
      </c>
      <c r="BU136" s="1167" t="s">
        <v>35</v>
      </c>
      <c r="BV136" s="1167" t="s">
        <v>35</v>
      </c>
      <c r="BW136" s="1167" t="s">
        <v>35</v>
      </c>
      <c r="BX136" s="1167" t="s">
        <v>35</v>
      </c>
      <c r="BY136" s="1225" t="s">
        <v>35</v>
      </c>
      <c r="BZ136" s="1225" t="s">
        <v>35</v>
      </c>
      <c r="CA136" s="1225" t="s">
        <v>35</v>
      </c>
      <c r="CB136" s="1225" t="s">
        <v>35</v>
      </c>
      <c r="CC136" s="1225" t="s">
        <v>35</v>
      </c>
      <c r="CD136" s="1225" t="s">
        <v>35</v>
      </c>
      <c r="CE136" s="2128"/>
      <c r="CF136" s="2128"/>
      <c r="CG136" s="2128"/>
      <c r="CH136" s="2128"/>
      <c r="CI136" s="2128"/>
      <c r="CJ136" s="2128"/>
      <c r="CK136" s="2128"/>
      <c r="CL136" s="2128"/>
      <c r="CM136" s="2128"/>
      <c r="CN136" s="2128"/>
      <c r="CO136" s="2128"/>
      <c r="CP136" s="2128"/>
      <c r="CQ136" s="2128"/>
      <c r="CR136" s="2128"/>
      <c r="CS136" s="2128"/>
      <c r="CT136" s="2128"/>
      <c r="CU136" s="2128"/>
      <c r="CV136" s="2128"/>
      <c r="CW136" s="2128"/>
      <c r="CX136" s="2128"/>
      <c r="CY136" s="2128"/>
      <c r="CZ136" s="2128"/>
    </row>
    <row r="137" s="135" customFormat="true" ht="15" customHeight="true" x14ac:dyDescent="0.2">
      <c r="A137" s="2532"/>
      <c r="B137" s="1453" t="s">
        <v>42</v>
      </c>
      <c r="C137" s="1390">
        <v>1.271644934481218</v>
      </c>
      <c r="D137" s="1391">
        <v>3.7470674412034097</v>
      </c>
      <c r="E137" s="1391">
        <v>15.552552323134064</v>
      </c>
      <c r="F137" s="1391">
        <v>35.413678407053744</v>
      </c>
      <c r="G137" s="1392">
        <v>42.368703613513667</v>
      </c>
      <c r="H137" s="1393">
        <v>14.110814482750808</v>
      </c>
      <c r="I137" s="1391">
        <v>28.629031717424581</v>
      </c>
      <c r="J137" s="1391">
        <v>41.801904616397096</v>
      </c>
      <c r="K137" s="1391">
        <v>44.211845767770548</v>
      </c>
      <c r="L137" s="1394">
        <v>39.517504765306619</v>
      </c>
      <c r="M137" s="1395">
        <v>1.3286985663254167</v>
      </c>
      <c r="N137" s="1391">
        <v>1.5189090420078823</v>
      </c>
      <c r="O137" s="1391">
        <v>2.8653764264055583</v>
      </c>
      <c r="P137" s="1391">
        <v>7.4863329391196416</v>
      </c>
      <c r="Q137" s="1392">
        <v>27.245822233422839</v>
      </c>
      <c r="R137" s="1393">
        <v>26.413391909627286</v>
      </c>
      <c r="S137" s="1391">
        <v>3.699303786445165</v>
      </c>
      <c r="T137" s="1391">
        <v>13.370044522232618</v>
      </c>
      <c r="U137" s="1391">
        <v>2.3380592669863902</v>
      </c>
      <c r="V137" s="1391">
        <v>6.8764692639135383</v>
      </c>
      <c r="W137" s="1391">
        <v>7.2216251265508857</v>
      </c>
      <c r="X137" s="1391">
        <v>8.7793021796140316</v>
      </c>
      <c r="Y137" s="1391">
        <v>40.94135302452851</v>
      </c>
      <c r="Z137" s="1391">
        <v>46.032350207610357</v>
      </c>
      <c r="AA137" s="1391">
        <v>37.423369868103087</v>
      </c>
      <c r="AB137" s="1391">
        <v>2.3326751430425707</v>
      </c>
      <c r="AC137" s="1391">
        <v>79.676023888906883</v>
      </c>
      <c r="AD137" s="2086">
        <v>23.052087915196886</v>
      </c>
      <c r="AE137" s="312"/>
      <c r="AF137" s="312"/>
      <c r="AG137" s="312"/>
      <c r="AH137" s="312"/>
      <c r="AI137" s="312"/>
      <c r="AJ137" s="312"/>
      <c r="AK137" s="312"/>
      <c r="AL137" s="312"/>
      <c r="AM137" s="312"/>
      <c r="AN137" s="312"/>
      <c r="AO137" s="312"/>
      <c r="AP137" s="312"/>
      <c r="AQ137" s="312"/>
      <c r="AR137" s="312"/>
      <c r="AS137" s="312"/>
      <c r="AT137" s="312"/>
      <c r="AU137" s="312"/>
      <c r="AV137" s="312"/>
      <c r="AW137" s="312"/>
      <c r="AX137" s="312"/>
      <c r="AY137" s="312"/>
      <c r="AZ137" s="707"/>
      <c r="BA137" s="2460"/>
      <c r="BB137" s="159" t="s">
        <v>42</v>
      </c>
      <c r="BC137" s="1148" t="s">
        <v>35</v>
      </c>
      <c r="BD137" s="1167" t="s">
        <v>35</v>
      </c>
      <c r="BE137" s="1167" t="s">
        <v>35</v>
      </c>
      <c r="BF137" s="1167" t="s">
        <v>35</v>
      </c>
      <c r="BG137" s="1187" t="s">
        <v>35</v>
      </c>
      <c r="BH137" s="1207" t="s">
        <v>35</v>
      </c>
      <c r="BI137" s="1167" t="s">
        <v>35</v>
      </c>
      <c r="BJ137" s="1167" t="s">
        <v>35</v>
      </c>
      <c r="BK137" s="1167" t="s">
        <v>35</v>
      </c>
      <c r="BL137" s="1187" t="s">
        <v>35</v>
      </c>
      <c r="BM137" s="1207" t="s">
        <v>35</v>
      </c>
      <c r="BN137" s="1167" t="s">
        <v>35</v>
      </c>
      <c r="BO137" s="1167" t="s">
        <v>35</v>
      </c>
      <c r="BP137" s="1167" t="s">
        <v>35</v>
      </c>
      <c r="BQ137" s="1187" t="s">
        <v>35</v>
      </c>
      <c r="BR137" s="1207" t="s">
        <v>35</v>
      </c>
      <c r="BS137" s="1167" t="s">
        <v>35</v>
      </c>
      <c r="BT137" s="1167" t="s">
        <v>35</v>
      </c>
      <c r="BU137" s="1167" t="s">
        <v>35</v>
      </c>
      <c r="BV137" s="1167" t="s">
        <v>35</v>
      </c>
      <c r="BW137" s="1167" t="s">
        <v>35</v>
      </c>
      <c r="BX137" s="1167" t="s">
        <v>35</v>
      </c>
      <c r="BY137" s="1225" t="s">
        <v>35</v>
      </c>
      <c r="BZ137" s="1225" t="s">
        <v>35</v>
      </c>
      <c r="CA137" s="1225" t="s">
        <v>35</v>
      </c>
      <c r="CB137" s="1225" t="s">
        <v>35</v>
      </c>
      <c r="CC137" s="1225" t="s">
        <v>35</v>
      </c>
      <c r="CD137" s="1225" t="s">
        <v>35</v>
      </c>
      <c r="CE137" s="2128"/>
      <c r="CF137" s="2128"/>
      <c r="CG137" s="2128"/>
      <c r="CH137" s="2128"/>
      <c r="CI137" s="2128"/>
      <c r="CJ137" s="2128"/>
      <c r="CK137" s="2128"/>
      <c r="CL137" s="2128"/>
      <c r="CM137" s="2128"/>
      <c r="CN137" s="2128"/>
      <c r="CO137" s="2128"/>
      <c r="CP137" s="2128"/>
      <c r="CQ137" s="2128"/>
      <c r="CR137" s="2128"/>
      <c r="CS137" s="2128"/>
      <c r="CT137" s="2128"/>
      <c r="CU137" s="2128"/>
      <c r="CV137" s="2128"/>
      <c r="CW137" s="2128"/>
      <c r="CX137" s="2128"/>
      <c r="CY137" s="2128"/>
      <c r="CZ137" s="2128"/>
    </row>
    <row r="138" s="135" customFormat="true" ht="15" customHeight="true" x14ac:dyDescent="0.2">
      <c r="A138" s="2532"/>
      <c r="B138" s="1453" t="s">
        <v>41</v>
      </c>
      <c r="C138" s="1390">
        <v>6.1830837892634358</v>
      </c>
      <c r="D138" s="1391">
        <v>17.705308513642038</v>
      </c>
      <c r="E138" s="1391">
        <v>27.293192466884097</v>
      </c>
      <c r="F138" s="1391">
        <v>22.517784209018178</v>
      </c>
      <c r="G138" s="1392">
        <v>10.307208415755117</v>
      </c>
      <c r="H138" s="1393">
        <v>33.611206979450337</v>
      </c>
      <c r="I138" s="1391">
        <v>23.527965033252432</v>
      </c>
      <c r="J138" s="1391">
        <v>21.5564998834531</v>
      </c>
      <c r="K138" s="1391">
        <v>14.150261484543556</v>
      </c>
      <c r="L138" s="1394">
        <v>5.1665141372919834</v>
      </c>
      <c r="M138" s="1395">
        <v>4.0707904223832498</v>
      </c>
      <c r="N138" s="1391">
        <v>7.2011139027120512</v>
      </c>
      <c r="O138" s="1391">
        <v>16.450269978854266</v>
      </c>
      <c r="P138" s="1391">
        <v>22.017837597902918</v>
      </c>
      <c r="Q138" s="1392">
        <v>22.654385179479029</v>
      </c>
      <c r="R138" s="1393">
        <v>19.795197312602081</v>
      </c>
      <c r="S138" s="1391">
        <v>15.2061740481887</v>
      </c>
      <c r="T138" s="1391">
        <v>33.731726340543403</v>
      </c>
      <c r="U138" s="1391">
        <v>37.0273918918192</v>
      </c>
      <c r="V138" s="1391">
        <v>39.875818744095277</v>
      </c>
      <c r="W138" s="1391">
        <v>11.188862555703635</v>
      </c>
      <c r="X138" s="1391">
        <v>8.175760960752422</v>
      </c>
      <c r="Y138" s="1391">
        <v>30.782045590181927</v>
      </c>
      <c r="Z138" s="1391">
        <v>12.639367758125688</v>
      </c>
      <c r="AA138" s="1391">
        <v>12.465168121865084</v>
      </c>
      <c r="AB138" s="1391">
        <v>5.1842736480659166</v>
      </c>
      <c r="AC138" s="1391">
        <v>5.2303300092329748</v>
      </c>
      <c r="AD138" s="2086">
        <v>4.676506988091492</v>
      </c>
      <c r="AE138" s="312"/>
      <c r="AF138" s="312"/>
      <c r="AG138" s="312"/>
      <c r="AH138" s="312"/>
      <c r="AI138" s="312"/>
      <c r="AJ138" s="312"/>
      <c r="AK138" s="312"/>
      <c r="AL138" s="312"/>
      <c r="AM138" s="312"/>
      <c r="AN138" s="312"/>
      <c r="AO138" s="312"/>
      <c r="AP138" s="312"/>
      <c r="AQ138" s="312"/>
      <c r="AR138" s="312"/>
      <c r="AS138" s="312"/>
      <c r="AT138" s="312"/>
      <c r="AU138" s="312"/>
      <c r="AV138" s="312"/>
      <c r="AW138" s="312"/>
      <c r="AX138" s="312"/>
      <c r="AY138" s="312"/>
      <c r="AZ138" s="707"/>
      <c r="BA138" s="2460"/>
      <c r="BB138" s="159" t="s">
        <v>41</v>
      </c>
      <c r="BC138" s="1148" t="s">
        <v>35</v>
      </c>
      <c r="BD138" s="1167" t="s">
        <v>35</v>
      </c>
      <c r="BE138" s="1167" t="s">
        <v>35</v>
      </c>
      <c r="BF138" s="1167" t="s">
        <v>35</v>
      </c>
      <c r="BG138" s="1187" t="s">
        <v>35</v>
      </c>
      <c r="BH138" s="1207" t="s">
        <v>35</v>
      </c>
      <c r="BI138" s="1167" t="s">
        <v>35</v>
      </c>
      <c r="BJ138" s="1167" t="s">
        <v>35</v>
      </c>
      <c r="BK138" s="1167" t="s">
        <v>35</v>
      </c>
      <c r="BL138" s="1187" t="s">
        <v>35</v>
      </c>
      <c r="BM138" s="1207" t="s">
        <v>35</v>
      </c>
      <c r="BN138" s="1167" t="s">
        <v>35</v>
      </c>
      <c r="BO138" s="1167" t="s">
        <v>35</v>
      </c>
      <c r="BP138" s="1167" t="s">
        <v>35</v>
      </c>
      <c r="BQ138" s="1187" t="s">
        <v>35</v>
      </c>
      <c r="BR138" s="1207" t="s">
        <v>35</v>
      </c>
      <c r="BS138" s="1167" t="s">
        <v>35</v>
      </c>
      <c r="BT138" s="1167" t="s">
        <v>35</v>
      </c>
      <c r="BU138" s="1167" t="s">
        <v>35</v>
      </c>
      <c r="BV138" s="1167" t="s">
        <v>35</v>
      </c>
      <c r="BW138" s="1167" t="s">
        <v>35</v>
      </c>
      <c r="BX138" s="1167" t="s">
        <v>35</v>
      </c>
      <c r="BY138" s="1225" t="s">
        <v>35</v>
      </c>
      <c r="BZ138" s="1225" t="s">
        <v>35</v>
      </c>
      <c r="CA138" s="1225" t="s">
        <v>35</v>
      </c>
      <c r="CB138" s="1225" t="s">
        <v>35</v>
      </c>
      <c r="CC138" s="1225" t="s">
        <v>35</v>
      </c>
      <c r="CD138" s="1225" t="s">
        <v>35</v>
      </c>
      <c r="CE138" s="2128"/>
      <c r="CF138" s="2128"/>
      <c r="CG138" s="2128"/>
      <c r="CH138" s="2128"/>
      <c r="CI138" s="2128"/>
      <c r="CJ138" s="2128"/>
      <c r="CK138" s="2128"/>
      <c r="CL138" s="2128"/>
      <c r="CM138" s="2128"/>
      <c r="CN138" s="2128"/>
      <c r="CO138" s="2128"/>
      <c r="CP138" s="2128"/>
      <c r="CQ138" s="2128"/>
      <c r="CR138" s="2128"/>
      <c r="CS138" s="2128"/>
      <c r="CT138" s="2128"/>
      <c r="CU138" s="2128"/>
      <c r="CV138" s="2128"/>
      <c r="CW138" s="2128"/>
      <c r="CX138" s="2128"/>
      <c r="CY138" s="2128"/>
      <c r="CZ138" s="2128"/>
    </row>
    <row r="139" s="135" customFormat="true" ht="15" customHeight="true" x14ac:dyDescent="0.2">
      <c r="A139" s="2532"/>
      <c r="B139" s="1453" t="s">
        <v>19</v>
      </c>
      <c r="C139" s="1390">
        <v>91.555660343465547</v>
      </c>
      <c r="D139" s="1391">
        <v>76.346300007100908</v>
      </c>
      <c r="E139" s="1391">
        <v>45.664348870390057</v>
      </c>
      <c r="F139" s="1391">
        <v>11.940835885736986</v>
      </c>
      <c r="G139" s="1392">
        <v>1.8853677057388125</v>
      </c>
      <c r="H139" s="1393">
        <v>39.884671806744322</v>
      </c>
      <c r="I139" s="1391">
        <v>15.40803437191707</v>
      </c>
      <c r="J139" s="1391">
        <v>5.3141899623625619</v>
      </c>
      <c r="K139" s="1391">
        <v>1.7015765948555601</v>
      </c>
      <c r="L139" s="1394">
        <v>0.56368884008861786</v>
      </c>
      <c r="M139" s="1395">
        <v>93.849151117806656</v>
      </c>
      <c r="N139" s="1391">
        <v>90.284300963451074</v>
      </c>
      <c r="O139" s="1391">
        <v>79.314091834438372</v>
      </c>
      <c r="P139" s="1391">
        <v>65.564868738717223</v>
      </c>
      <c r="Q139" s="1392">
        <v>34.646854216101055</v>
      </c>
      <c r="R139" s="1393">
        <v>39.385087411470579</v>
      </c>
      <c r="S139" s="1391">
        <v>78.099238081337788</v>
      </c>
      <c r="T139" s="1391">
        <v>49.054508492042928</v>
      </c>
      <c r="U139" s="1391">
        <v>57.755155714764491</v>
      </c>
      <c r="V139" s="1391">
        <v>51.427497619434646</v>
      </c>
      <c r="W139" s="1391">
        <v>80.52289042442851</v>
      </c>
      <c r="X139" s="1391">
        <v>82.416728667391183</v>
      </c>
      <c r="Y139" s="1391">
        <v>25.261354078830895</v>
      </c>
      <c r="Z139" s="1391">
        <v>7.5107468019287289</v>
      </c>
      <c r="AA139" s="1391">
        <v>9.1770388259334617</v>
      </c>
      <c r="AB139" s="1391">
        <v>72.885807098060269</v>
      </c>
      <c r="AC139" s="1391">
        <v>7.0900702658700396</v>
      </c>
      <c r="AD139" s="2086">
        <v>35.154637026416822</v>
      </c>
      <c r="AE139" s="312"/>
      <c r="AF139" s="312"/>
      <c r="AG139" s="312"/>
      <c r="AH139" s="312"/>
      <c r="AI139" s="312"/>
      <c r="AJ139" s="312"/>
      <c r="AK139" s="312"/>
      <c r="AL139" s="312"/>
      <c r="AM139" s="312"/>
      <c r="AN139" s="312"/>
      <c r="AO139" s="312"/>
      <c r="AP139" s="312"/>
      <c r="AQ139" s="312"/>
      <c r="AR139" s="312"/>
      <c r="AS139" s="312"/>
      <c r="AT139" s="312"/>
      <c r="AU139" s="312"/>
      <c r="AV139" s="312"/>
      <c r="AW139" s="312"/>
      <c r="AX139" s="312"/>
      <c r="AY139" s="312"/>
      <c r="AZ139" s="707"/>
      <c r="BA139" s="2460"/>
      <c r="BB139" s="159" t="s">
        <v>19</v>
      </c>
      <c r="BC139" s="1148" t="s">
        <v>35</v>
      </c>
      <c r="BD139" s="1167" t="s">
        <v>35</v>
      </c>
      <c r="BE139" s="1167" t="s">
        <v>35</v>
      </c>
      <c r="BF139" s="1167" t="s">
        <v>35</v>
      </c>
      <c r="BG139" s="1187" t="s">
        <v>35</v>
      </c>
      <c r="BH139" s="1207" t="s">
        <v>35</v>
      </c>
      <c r="BI139" s="1167" t="s">
        <v>35</v>
      </c>
      <c r="BJ139" s="1167" t="s">
        <v>35</v>
      </c>
      <c r="BK139" s="1167" t="s">
        <v>35</v>
      </c>
      <c r="BL139" s="1187" t="s">
        <v>35</v>
      </c>
      <c r="BM139" s="1207" t="s">
        <v>35</v>
      </c>
      <c r="BN139" s="1167" t="s">
        <v>35</v>
      </c>
      <c r="BO139" s="1167" t="s">
        <v>35</v>
      </c>
      <c r="BP139" s="1167" t="s">
        <v>35</v>
      </c>
      <c r="BQ139" s="1187" t="s">
        <v>35</v>
      </c>
      <c r="BR139" s="1207" t="s">
        <v>35</v>
      </c>
      <c r="BS139" s="1167" t="s">
        <v>35</v>
      </c>
      <c r="BT139" s="1167" t="s">
        <v>35</v>
      </c>
      <c r="BU139" s="1167" t="s">
        <v>35</v>
      </c>
      <c r="BV139" s="1167" t="s">
        <v>35</v>
      </c>
      <c r="BW139" s="1167" t="s">
        <v>35</v>
      </c>
      <c r="BX139" s="1167" t="s">
        <v>35</v>
      </c>
      <c r="BY139" s="1225" t="s">
        <v>35</v>
      </c>
      <c r="BZ139" s="1225" t="s">
        <v>35</v>
      </c>
      <c r="CA139" s="1225" t="s">
        <v>35</v>
      </c>
      <c r="CB139" s="1225" t="s">
        <v>35</v>
      </c>
      <c r="CC139" s="1225" t="s">
        <v>35</v>
      </c>
      <c r="CD139" s="1225" t="s">
        <v>35</v>
      </c>
      <c r="CE139" s="2128"/>
      <c r="CF139" s="2128"/>
      <c r="CG139" s="2128"/>
      <c r="CH139" s="2128"/>
      <c r="CI139" s="2128"/>
      <c r="CJ139" s="2128"/>
      <c r="CK139" s="2128"/>
      <c r="CL139" s="2128"/>
      <c r="CM139" s="2128"/>
      <c r="CN139" s="2128"/>
      <c r="CO139" s="2128"/>
      <c r="CP139" s="2128"/>
      <c r="CQ139" s="2128"/>
      <c r="CR139" s="2128"/>
      <c r="CS139" s="2128"/>
      <c r="CT139" s="2128"/>
      <c r="CU139" s="2128"/>
      <c r="CV139" s="2128"/>
      <c r="CW139" s="2128"/>
      <c r="CX139" s="2128"/>
      <c r="CY139" s="2128"/>
      <c r="CZ139" s="2128"/>
    </row>
    <row r="140" s="130" customFormat="true" ht="15" customHeight="true" x14ac:dyDescent="0.2">
      <c r="A140" s="2459" t="s">
        <v>105</v>
      </c>
      <c r="B140" s="252" t="s">
        <v>63</v>
      </c>
      <c r="C140" s="1098" t="s">
        <v>35</v>
      </c>
      <c r="D140" s="1105" t="s">
        <v>35</v>
      </c>
      <c r="E140" s="1105" t="s">
        <v>35</v>
      </c>
      <c r="F140" s="1105" t="s">
        <v>35</v>
      </c>
      <c r="G140" s="1112" t="s">
        <v>35</v>
      </c>
      <c r="H140" s="1119" t="s">
        <v>35</v>
      </c>
      <c r="I140" s="1105" t="s">
        <v>35</v>
      </c>
      <c r="J140" s="1105" t="s">
        <v>35</v>
      </c>
      <c r="K140" s="1105" t="s">
        <v>35</v>
      </c>
      <c r="L140" s="1126" t="s">
        <v>35</v>
      </c>
      <c r="M140" s="1133" t="s">
        <v>35</v>
      </c>
      <c r="N140" s="1105" t="s">
        <v>35</v>
      </c>
      <c r="O140" s="1105" t="s">
        <v>35</v>
      </c>
      <c r="P140" s="1105" t="s">
        <v>35</v>
      </c>
      <c r="Q140" s="1112" t="s">
        <v>35</v>
      </c>
      <c r="R140" s="1119" t="s">
        <v>35</v>
      </c>
      <c r="S140" s="1105" t="s">
        <v>35</v>
      </c>
      <c r="T140" s="1105" t="s">
        <v>35</v>
      </c>
      <c r="U140" s="1105" t="s">
        <v>35</v>
      </c>
      <c r="V140" s="1105" t="s">
        <v>35</v>
      </c>
      <c r="W140" s="1105" t="s">
        <v>35</v>
      </c>
      <c r="X140" s="1105" t="s">
        <v>35</v>
      </c>
      <c r="Y140" s="1138" t="s">
        <v>35</v>
      </c>
      <c r="Z140" s="1138" t="s">
        <v>35</v>
      </c>
      <c r="AA140" s="1138" t="s">
        <v>35</v>
      </c>
      <c r="AB140" s="1138" t="s">
        <v>35</v>
      </c>
      <c r="AC140" s="1138" t="s">
        <v>35</v>
      </c>
      <c r="AD140" s="2087" t="s">
        <v>35</v>
      </c>
      <c r="AE140" s="2106"/>
      <c r="AF140" s="2106"/>
      <c r="AG140" s="2106"/>
      <c r="AH140" s="2106"/>
      <c r="AI140" s="2106"/>
      <c r="AJ140" s="2106"/>
      <c r="AK140" s="2106"/>
      <c r="AL140" s="2106"/>
      <c r="AM140" s="2106"/>
      <c r="AN140" s="2106"/>
      <c r="AO140" s="2106"/>
      <c r="AP140" s="2106"/>
      <c r="AQ140" s="2106"/>
      <c r="AR140" s="2106"/>
      <c r="AS140" s="2106"/>
      <c r="AT140" s="2106"/>
      <c r="AU140" s="2106"/>
      <c r="AV140" s="2106"/>
      <c r="AW140" s="2106"/>
      <c r="AX140" s="2106"/>
      <c r="AY140" s="2106"/>
      <c r="AZ140" s="215"/>
      <c r="BA140" s="2460" t="s">
        <v>105</v>
      </c>
      <c r="BB140" s="159" t="s">
        <v>63</v>
      </c>
      <c r="BC140" s="1148" t="s">
        <v>35</v>
      </c>
      <c r="BD140" s="1167" t="s">
        <v>35</v>
      </c>
      <c r="BE140" s="1167" t="s">
        <v>35</v>
      </c>
      <c r="BF140" s="1167" t="s">
        <v>35</v>
      </c>
      <c r="BG140" s="1187" t="s">
        <v>35</v>
      </c>
      <c r="BH140" s="1207" t="s">
        <v>35</v>
      </c>
      <c r="BI140" s="1167" t="s">
        <v>35</v>
      </c>
      <c r="BJ140" s="1167" t="s">
        <v>35</v>
      </c>
      <c r="BK140" s="1167" t="s">
        <v>35</v>
      </c>
      <c r="BL140" s="1187" t="s">
        <v>35</v>
      </c>
      <c r="BM140" s="1207" t="s">
        <v>35</v>
      </c>
      <c r="BN140" s="1167" t="s">
        <v>35</v>
      </c>
      <c r="BO140" s="1167" t="s">
        <v>35</v>
      </c>
      <c r="BP140" s="1167" t="s">
        <v>35</v>
      </c>
      <c r="BQ140" s="1187" t="s">
        <v>35</v>
      </c>
      <c r="BR140" s="1207" t="s">
        <v>35</v>
      </c>
      <c r="BS140" s="1167" t="s">
        <v>35</v>
      </c>
      <c r="BT140" s="1167" t="s">
        <v>35</v>
      </c>
      <c r="BU140" s="1167" t="s">
        <v>35</v>
      </c>
      <c r="BV140" s="1167" t="s">
        <v>35</v>
      </c>
      <c r="BW140" s="1167" t="s">
        <v>35</v>
      </c>
      <c r="BX140" s="1167" t="s">
        <v>35</v>
      </c>
      <c r="BY140" s="1225" t="s">
        <v>35</v>
      </c>
      <c r="BZ140" s="1225" t="s">
        <v>35</v>
      </c>
      <c r="CA140" s="1225" t="s">
        <v>35</v>
      </c>
      <c r="CB140" s="1225" t="s">
        <v>35</v>
      </c>
      <c r="CC140" s="1225" t="s">
        <v>35</v>
      </c>
      <c r="CD140" s="1225" t="s">
        <v>35</v>
      </c>
      <c r="CE140" s="2128"/>
      <c r="CF140" s="2128"/>
      <c r="CG140" s="2128"/>
      <c r="CH140" s="2128"/>
      <c r="CI140" s="2128"/>
      <c r="CJ140" s="2128"/>
      <c r="CK140" s="2128"/>
      <c r="CL140" s="2128"/>
      <c r="CM140" s="2128"/>
      <c r="CN140" s="2128"/>
      <c r="CO140" s="2128"/>
      <c r="CP140" s="2128"/>
      <c r="CQ140" s="2128"/>
      <c r="CR140" s="2128"/>
      <c r="CS140" s="2128"/>
      <c r="CT140" s="2128"/>
      <c r="CU140" s="2128"/>
      <c r="CV140" s="2128"/>
      <c r="CW140" s="2128"/>
      <c r="CX140" s="2128"/>
      <c r="CY140" s="2128"/>
      <c r="CZ140" s="2128"/>
    </row>
    <row r="141" s="130" customFormat="true" ht="15" customHeight="true" x14ac:dyDescent="0.2">
      <c r="A141" s="2459"/>
      <c r="B141" s="252" t="s">
        <v>64</v>
      </c>
      <c r="C141" s="1098" t="s">
        <v>35</v>
      </c>
      <c r="D141" s="1105" t="s">
        <v>35</v>
      </c>
      <c r="E141" s="1105" t="s">
        <v>35</v>
      </c>
      <c r="F141" s="1105" t="s">
        <v>35</v>
      </c>
      <c r="G141" s="1112" t="s">
        <v>35</v>
      </c>
      <c r="H141" s="1119" t="s">
        <v>35</v>
      </c>
      <c r="I141" s="1105" t="s">
        <v>35</v>
      </c>
      <c r="J141" s="1105" t="s">
        <v>35</v>
      </c>
      <c r="K141" s="1105" t="s">
        <v>35</v>
      </c>
      <c r="L141" s="1126" t="s">
        <v>35</v>
      </c>
      <c r="M141" s="1133" t="s">
        <v>35</v>
      </c>
      <c r="N141" s="1105" t="s">
        <v>35</v>
      </c>
      <c r="O141" s="1105" t="s">
        <v>35</v>
      </c>
      <c r="P141" s="1105" t="s">
        <v>35</v>
      </c>
      <c r="Q141" s="1112" t="s">
        <v>35</v>
      </c>
      <c r="R141" s="1119" t="s">
        <v>35</v>
      </c>
      <c r="S141" s="1105" t="s">
        <v>35</v>
      </c>
      <c r="T141" s="1105" t="s">
        <v>35</v>
      </c>
      <c r="U141" s="1105" t="s">
        <v>35</v>
      </c>
      <c r="V141" s="1105" t="s">
        <v>35</v>
      </c>
      <c r="W141" s="1105" t="s">
        <v>35</v>
      </c>
      <c r="X141" s="1105" t="s">
        <v>35</v>
      </c>
      <c r="Y141" s="1138" t="s">
        <v>35</v>
      </c>
      <c r="Z141" s="1138" t="s">
        <v>35</v>
      </c>
      <c r="AA141" s="1138" t="s">
        <v>35</v>
      </c>
      <c r="AB141" s="1138" t="s">
        <v>35</v>
      </c>
      <c r="AC141" s="1138" t="s">
        <v>35</v>
      </c>
      <c r="AD141" s="2087" t="s">
        <v>35</v>
      </c>
      <c r="AE141" s="2106"/>
      <c r="AF141" s="2106"/>
      <c r="AG141" s="2106"/>
      <c r="AH141" s="2106"/>
      <c r="AI141" s="2106"/>
      <c r="AJ141" s="2106"/>
      <c r="AK141" s="2106"/>
      <c r="AL141" s="2106"/>
      <c r="AM141" s="2106"/>
      <c r="AN141" s="2106"/>
      <c r="AO141" s="2106"/>
      <c r="AP141" s="2106"/>
      <c r="AQ141" s="2106"/>
      <c r="AR141" s="2106"/>
      <c r="AS141" s="2106"/>
      <c r="AT141" s="2106"/>
      <c r="AU141" s="2106"/>
      <c r="AV141" s="2106"/>
      <c r="AW141" s="2106"/>
      <c r="AX141" s="2106"/>
      <c r="AY141" s="2106"/>
      <c r="AZ141" s="215"/>
      <c r="BA141" s="2460"/>
      <c r="BB141" s="159" t="s">
        <v>64</v>
      </c>
      <c r="BC141" s="1148" t="s">
        <v>35</v>
      </c>
      <c r="BD141" s="1167" t="s">
        <v>35</v>
      </c>
      <c r="BE141" s="1167" t="s">
        <v>35</v>
      </c>
      <c r="BF141" s="1167" t="s">
        <v>35</v>
      </c>
      <c r="BG141" s="1187" t="s">
        <v>35</v>
      </c>
      <c r="BH141" s="1207" t="s">
        <v>35</v>
      </c>
      <c r="BI141" s="1167" t="s">
        <v>35</v>
      </c>
      <c r="BJ141" s="1167" t="s">
        <v>35</v>
      </c>
      <c r="BK141" s="1167" t="s">
        <v>35</v>
      </c>
      <c r="BL141" s="1187" t="s">
        <v>35</v>
      </c>
      <c r="BM141" s="1207" t="s">
        <v>35</v>
      </c>
      <c r="BN141" s="1167" t="s">
        <v>35</v>
      </c>
      <c r="BO141" s="1167" t="s">
        <v>35</v>
      </c>
      <c r="BP141" s="1167" t="s">
        <v>35</v>
      </c>
      <c r="BQ141" s="1187" t="s">
        <v>35</v>
      </c>
      <c r="BR141" s="1207" t="s">
        <v>35</v>
      </c>
      <c r="BS141" s="1167" t="s">
        <v>35</v>
      </c>
      <c r="BT141" s="1167" t="s">
        <v>35</v>
      </c>
      <c r="BU141" s="1167" t="s">
        <v>35</v>
      </c>
      <c r="BV141" s="1167" t="s">
        <v>35</v>
      </c>
      <c r="BW141" s="1167" t="s">
        <v>35</v>
      </c>
      <c r="BX141" s="1167" t="s">
        <v>35</v>
      </c>
      <c r="BY141" s="1225" t="s">
        <v>35</v>
      </c>
      <c r="BZ141" s="1225" t="s">
        <v>35</v>
      </c>
      <c r="CA141" s="1225" t="s">
        <v>35</v>
      </c>
      <c r="CB141" s="1225" t="s">
        <v>35</v>
      </c>
      <c r="CC141" s="1225" t="s">
        <v>35</v>
      </c>
      <c r="CD141" s="1225" t="s">
        <v>35</v>
      </c>
      <c r="CE141" s="2128"/>
      <c r="CF141" s="2128"/>
      <c r="CG141" s="2128"/>
      <c r="CH141" s="2128"/>
      <c r="CI141" s="2128"/>
      <c r="CJ141" s="2128"/>
      <c r="CK141" s="2128"/>
      <c r="CL141" s="2128"/>
      <c r="CM141" s="2128"/>
      <c r="CN141" s="2128"/>
      <c r="CO141" s="2128"/>
      <c r="CP141" s="2128"/>
      <c r="CQ141" s="2128"/>
      <c r="CR141" s="2128"/>
      <c r="CS141" s="2128"/>
      <c r="CT141" s="2128"/>
      <c r="CU141" s="2128"/>
      <c r="CV141" s="2128"/>
      <c r="CW141" s="2128"/>
      <c r="CX141" s="2128"/>
      <c r="CY141" s="2128"/>
      <c r="CZ141" s="2128"/>
    </row>
    <row r="142" s="130" customFormat="true" ht="15" customHeight="true" x14ac:dyDescent="0.2">
      <c r="A142" s="2459"/>
      <c r="B142" s="252" t="s">
        <v>65</v>
      </c>
      <c r="C142" s="1098" t="s">
        <v>35</v>
      </c>
      <c r="D142" s="1105" t="s">
        <v>35</v>
      </c>
      <c r="E142" s="1105" t="s">
        <v>35</v>
      </c>
      <c r="F142" s="1105" t="s">
        <v>35</v>
      </c>
      <c r="G142" s="1112" t="s">
        <v>35</v>
      </c>
      <c r="H142" s="1119" t="s">
        <v>35</v>
      </c>
      <c r="I142" s="1105" t="s">
        <v>35</v>
      </c>
      <c r="J142" s="1105" t="s">
        <v>35</v>
      </c>
      <c r="K142" s="1105" t="s">
        <v>35</v>
      </c>
      <c r="L142" s="1126" t="s">
        <v>35</v>
      </c>
      <c r="M142" s="1133" t="s">
        <v>35</v>
      </c>
      <c r="N142" s="1105" t="s">
        <v>35</v>
      </c>
      <c r="O142" s="1105" t="s">
        <v>35</v>
      </c>
      <c r="P142" s="1105" t="s">
        <v>35</v>
      </c>
      <c r="Q142" s="1112" t="s">
        <v>35</v>
      </c>
      <c r="R142" s="1119" t="s">
        <v>35</v>
      </c>
      <c r="S142" s="1105" t="s">
        <v>35</v>
      </c>
      <c r="T142" s="1105" t="s">
        <v>35</v>
      </c>
      <c r="U142" s="1105" t="s">
        <v>35</v>
      </c>
      <c r="V142" s="1105" t="s">
        <v>35</v>
      </c>
      <c r="W142" s="1105" t="s">
        <v>35</v>
      </c>
      <c r="X142" s="1105" t="s">
        <v>35</v>
      </c>
      <c r="Y142" s="1138" t="s">
        <v>35</v>
      </c>
      <c r="Z142" s="1138" t="s">
        <v>35</v>
      </c>
      <c r="AA142" s="1138" t="s">
        <v>35</v>
      </c>
      <c r="AB142" s="1138" t="s">
        <v>35</v>
      </c>
      <c r="AC142" s="1138" t="s">
        <v>35</v>
      </c>
      <c r="AD142" s="2087" t="s">
        <v>35</v>
      </c>
      <c r="AE142" s="2106"/>
      <c r="AF142" s="2106"/>
      <c r="AG142" s="2106"/>
      <c r="AH142" s="2106"/>
      <c r="AI142" s="2106"/>
      <c r="AJ142" s="2106"/>
      <c r="AK142" s="2106"/>
      <c r="AL142" s="2106"/>
      <c r="AM142" s="2106"/>
      <c r="AN142" s="2106"/>
      <c r="AO142" s="2106"/>
      <c r="AP142" s="2106"/>
      <c r="AQ142" s="2106"/>
      <c r="AR142" s="2106"/>
      <c r="AS142" s="2106"/>
      <c r="AT142" s="2106"/>
      <c r="AU142" s="2106"/>
      <c r="AV142" s="2106"/>
      <c r="AW142" s="2106"/>
      <c r="AX142" s="2106"/>
      <c r="AY142" s="2106"/>
      <c r="AZ142" s="215"/>
      <c r="BA142" s="2460"/>
      <c r="BB142" s="159" t="s">
        <v>65</v>
      </c>
      <c r="BC142" s="1148" t="s">
        <v>35</v>
      </c>
      <c r="BD142" s="1167" t="s">
        <v>35</v>
      </c>
      <c r="BE142" s="1167" t="s">
        <v>35</v>
      </c>
      <c r="BF142" s="1167" t="s">
        <v>35</v>
      </c>
      <c r="BG142" s="1187" t="s">
        <v>35</v>
      </c>
      <c r="BH142" s="1207" t="s">
        <v>35</v>
      </c>
      <c r="BI142" s="1167" t="s">
        <v>35</v>
      </c>
      <c r="BJ142" s="1167" t="s">
        <v>35</v>
      </c>
      <c r="BK142" s="1167" t="s">
        <v>35</v>
      </c>
      <c r="BL142" s="1187" t="s">
        <v>35</v>
      </c>
      <c r="BM142" s="1207" t="s">
        <v>35</v>
      </c>
      <c r="BN142" s="1167" t="s">
        <v>35</v>
      </c>
      <c r="BO142" s="1167" t="s">
        <v>35</v>
      </c>
      <c r="BP142" s="1167" t="s">
        <v>35</v>
      </c>
      <c r="BQ142" s="1187" t="s">
        <v>35</v>
      </c>
      <c r="BR142" s="1207" t="s">
        <v>35</v>
      </c>
      <c r="BS142" s="1167" t="s">
        <v>35</v>
      </c>
      <c r="BT142" s="1167" t="s">
        <v>35</v>
      </c>
      <c r="BU142" s="1167" t="s">
        <v>35</v>
      </c>
      <c r="BV142" s="1167" t="s">
        <v>35</v>
      </c>
      <c r="BW142" s="1167" t="s">
        <v>35</v>
      </c>
      <c r="BX142" s="1167" t="s">
        <v>35</v>
      </c>
      <c r="BY142" s="1225" t="s">
        <v>35</v>
      </c>
      <c r="BZ142" s="1225" t="s">
        <v>35</v>
      </c>
      <c r="CA142" s="1225" t="s">
        <v>35</v>
      </c>
      <c r="CB142" s="1225" t="s">
        <v>35</v>
      </c>
      <c r="CC142" s="1225" t="s">
        <v>35</v>
      </c>
      <c r="CD142" s="1225" t="s">
        <v>35</v>
      </c>
      <c r="CE142" s="2128"/>
      <c r="CF142" s="2128"/>
      <c r="CG142" s="2128"/>
      <c r="CH142" s="2128"/>
      <c r="CI142" s="2128"/>
      <c r="CJ142" s="2128"/>
      <c r="CK142" s="2128"/>
      <c r="CL142" s="2128"/>
      <c r="CM142" s="2128"/>
      <c r="CN142" s="2128"/>
      <c r="CO142" s="2128"/>
      <c r="CP142" s="2128"/>
      <c r="CQ142" s="2128"/>
      <c r="CR142" s="2128"/>
      <c r="CS142" s="2128"/>
      <c r="CT142" s="2128"/>
      <c r="CU142" s="2128"/>
      <c r="CV142" s="2128"/>
      <c r="CW142" s="2128"/>
      <c r="CX142" s="2128"/>
      <c r="CY142" s="2128"/>
      <c r="CZ142" s="2128"/>
    </row>
    <row r="143" s="130" customFormat="true" ht="15" customHeight="true" x14ac:dyDescent="0.2">
      <c r="A143" s="2459"/>
      <c r="B143" s="252" t="s">
        <v>66</v>
      </c>
      <c r="C143" s="1098" t="s">
        <v>35</v>
      </c>
      <c r="D143" s="1105" t="s">
        <v>35</v>
      </c>
      <c r="E143" s="1105" t="s">
        <v>35</v>
      </c>
      <c r="F143" s="1105" t="s">
        <v>35</v>
      </c>
      <c r="G143" s="1112" t="s">
        <v>35</v>
      </c>
      <c r="H143" s="1119" t="s">
        <v>35</v>
      </c>
      <c r="I143" s="1105" t="s">
        <v>35</v>
      </c>
      <c r="J143" s="1105" t="s">
        <v>35</v>
      </c>
      <c r="K143" s="1105" t="s">
        <v>35</v>
      </c>
      <c r="L143" s="1126" t="s">
        <v>35</v>
      </c>
      <c r="M143" s="1133" t="s">
        <v>35</v>
      </c>
      <c r="N143" s="1105" t="s">
        <v>35</v>
      </c>
      <c r="O143" s="1105" t="s">
        <v>35</v>
      </c>
      <c r="P143" s="1105" t="s">
        <v>35</v>
      </c>
      <c r="Q143" s="1112" t="s">
        <v>35</v>
      </c>
      <c r="R143" s="1119" t="s">
        <v>35</v>
      </c>
      <c r="S143" s="1105" t="s">
        <v>35</v>
      </c>
      <c r="T143" s="1105" t="s">
        <v>35</v>
      </c>
      <c r="U143" s="1105" t="s">
        <v>35</v>
      </c>
      <c r="V143" s="1105" t="s">
        <v>35</v>
      </c>
      <c r="W143" s="1105" t="s">
        <v>35</v>
      </c>
      <c r="X143" s="1105" t="s">
        <v>35</v>
      </c>
      <c r="Y143" s="1138" t="s">
        <v>35</v>
      </c>
      <c r="Z143" s="1138" t="s">
        <v>35</v>
      </c>
      <c r="AA143" s="1138" t="s">
        <v>35</v>
      </c>
      <c r="AB143" s="1138" t="s">
        <v>35</v>
      </c>
      <c r="AC143" s="1138" t="s">
        <v>35</v>
      </c>
      <c r="AD143" s="2087" t="s">
        <v>35</v>
      </c>
      <c r="AE143" s="2106"/>
      <c r="AF143" s="2106"/>
      <c r="AG143" s="2106"/>
      <c r="AH143" s="2106"/>
      <c r="AI143" s="2106"/>
      <c r="AJ143" s="2106"/>
      <c r="AK143" s="2106"/>
      <c r="AL143" s="2106"/>
      <c r="AM143" s="2106"/>
      <c r="AN143" s="2106"/>
      <c r="AO143" s="2106"/>
      <c r="AP143" s="2106"/>
      <c r="AQ143" s="2106"/>
      <c r="AR143" s="2106"/>
      <c r="AS143" s="2106"/>
      <c r="AT143" s="2106"/>
      <c r="AU143" s="2106"/>
      <c r="AV143" s="2106"/>
      <c r="AW143" s="2106"/>
      <c r="AX143" s="2106"/>
      <c r="AY143" s="2106"/>
      <c r="AZ143" s="215"/>
      <c r="BA143" s="2460"/>
      <c r="BB143" s="159" t="s">
        <v>66</v>
      </c>
      <c r="BC143" s="1148" t="s">
        <v>35</v>
      </c>
      <c r="BD143" s="1167" t="s">
        <v>35</v>
      </c>
      <c r="BE143" s="1167" t="s">
        <v>35</v>
      </c>
      <c r="BF143" s="1167" t="s">
        <v>35</v>
      </c>
      <c r="BG143" s="1187" t="s">
        <v>35</v>
      </c>
      <c r="BH143" s="1207" t="s">
        <v>35</v>
      </c>
      <c r="BI143" s="1167" t="s">
        <v>35</v>
      </c>
      <c r="BJ143" s="1167" t="s">
        <v>35</v>
      </c>
      <c r="BK143" s="1167" t="s">
        <v>35</v>
      </c>
      <c r="BL143" s="1187" t="s">
        <v>35</v>
      </c>
      <c r="BM143" s="1207" t="s">
        <v>35</v>
      </c>
      <c r="BN143" s="1167" t="s">
        <v>35</v>
      </c>
      <c r="BO143" s="1167" t="s">
        <v>35</v>
      </c>
      <c r="BP143" s="1167" t="s">
        <v>35</v>
      </c>
      <c r="BQ143" s="1187" t="s">
        <v>35</v>
      </c>
      <c r="BR143" s="1207" t="s">
        <v>35</v>
      </c>
      <c r="BS143" s="1167" t="s">
        <v>35</v>
      </c>
      <c r="BT143" s="1167" t="s">
        <v>35</v>
      </c>
      <c r="BU143" s="1167" t="s">
        <v>35</v>
      </c>
      <c r="BV143" s="1167" t="s">
        <v>35</v>
      </c>
      <c r="BW143" s="1167" t="s">
        <v>35</v>
      </c>
      <c r="BX143" s="1167" t="s">
        <v>35</v>
      </c>
      <c r="BY143" s="1225" t="s">
        <v>35</v>
      </c>
      <c r="BZ143" s="1225" t="s">
        <v>35</v>
      </c>
      <c r="CA143" s="1225" t="s">
        <v>35</v>
      </c>
      <c r="CB143" s="1225" t="s">
        <v>35</v>
      </c>
      <c r="CC143" s="1225" t="s">
        <v>35</v>
      </c>
      <c r="CD143" s="1225" t="s">
        <v>35</v>
      </c>
      <c r="CE143" s="2128"/>
      <c r="CF143" s="2128"/>
      <c r="CG143" s="2128"/>
      <c r="CH143" s="2128"/>
      <c r="CI143" s="2128"/>
      <c r="CJ143" s="2128"/>
      <c r="CK143" s="2128"/>
      <c r="CL143" s="2128"/>
      <c r="CM143" s="2128"/>
      <c r="CN143" s="2128"/>
      <c r="CO143" s="2128"/>
      <c r="CP143" s="2128"/>
      <c r="CQ143" s="2128"/>
      <c r="CR143" s="2128"/>
      <c r="CS143" s="2128"/>
      <c r="CT143" s="2128"/>
      <c r="CU143" s="2128"/>
      <c r="CV143" s="2128"/>
      <c r="CW143" s="2128"/>
      <c r="CX143" s="2128"/>
      <c r="CY143" s="2128"/>
      <c r="CZ143" s="2128"/>
    </row>
    <row r="144" s="130" customFormat="true" ht="15" customHeight="true" x14ac:dyDescent="0.2">
      <c r="A144" s="2459" t="s">
        <v>106</v>
      </c>
      <c r="B144" s="252" t="s">
        <v>63</v>
      </c>
      <c r="C144" s="1098" t="s">
        <v>35</v>
      </c>
      <c r="D144" s="1105" t="s">
        <v>35</v>
      </c>
      <c r="E144" s="1105" t="s">
        <v>35</v>
      </c>
      <c r="F144" s="1105" t="s">
        <v>35</v>
      </c>
      <c r="G144" s="1112" t="s">
        <v>35</v>
      </c>
      <c r="H144" s="1119" t="s">
        <v>35</v>
      </c>
      <c r="I144" s="1105" t="s">
        <v>35</v>
      </c>
      <c r="J144" s="1105" t="s">
        <v>35</v>
      </c>
      <c r="K144" s="1105" t="s">
        <v>35</v>
      </c>
      <c r="L144" s="1126" t="s">
        <v>35</v>
      </c>
      <c r="M144" s="1133" t="s">
        <v>35</v>
      </c>
      <c r="N144" s="1105" t="s">
        <v>35</v>
      </c>
      <c r="O144" s="1105" t="s">
        <v>35</v>
      </c>
      <c r="P144" s="1105" t="s">
        <v>35</v>
      </c>
      <c r="Q144" s="1112" t="s">
        <v>35</v>
      </c>
      <c r="R144" s="1119" t="s">
        <v>35</v>
      </c>
      <c r="S144" s="1105" t="s">
        <v>35</v>
      </c>
      <c r="T144" s="1105" t="s">
        <v>35</v>
      </c>
      <c r="U144" s="1105" t="s">
        <v>35</v>
      </c>
      <c r="V144" s="1105" t="s">
        <v>35</v>
      </c>
      <c r="W144" s="1105" t="s">
        <v>35</v>
      </c>
      <c r="X144" s="1105" t="s">
        <v>35</v>
      </c>
      <c r="Y144" s="1138" t="s">
        <v>35</v>
      </c>
      <c r="Z144" s="1138" t="s">
        <v>35</v>
      </c>
      <c r="AA144" s="1138" t="s">
        <v>35</v>
      </c>
      <c r="AB144" s="1138" t="s">
        <v>35</v>
      </c>
      <c r="AC144" s="1138" t="s">
        <v>35</v>
      </c>
      <c r="AD144" s="2087" t="s">
        <v>35</v>
      </c>
      <c r="AE144" s="2106"/>
      <c r="AF144" s="2106"/>
      <c r="AG144" s="2106"/>
      <c r="AH144" s="2106"/>
      <c r="AI144" s="2106"/>
      <c r="AJ144" s="2106"/>
      <c r="AK144" s="2106"/>
      <c r="AL144" s="2106"/>
      <c r="AM144" s="2106"/>
      <c r="AN144" s="2106"/>
      <c r="AO144" s="2106"/>
      <c r="AP144" s="2106"/>
      <c r="AQ144" s="2106"/>
      <c r="AR144" s="2106"/>
      <c r="AS144" s="2106"/>
      <c r="AT144" s="2106"/>
      <c r="AU144" s="2106"/>
      <c r="AV144" s="2106"/>
      <c r="AW144" s="2106"/>
      <c r="AX144" s="2106"/>
      <c r="AY144" s="2106"/>
      <c r="AZ144" s="215"/>
      <c r="BA144" s="2460" t="s">
        <v>106</v>
      </c>
      <c r="BB144" s="159" t="s">
        <v>63</v>
      </c>
      <c r="BC144" s="1148" t="s">
        <v>35</v>
      </c>
      <c r="BD144" s="1167" t="s">
        <v>35</v>
      </c>
      <c r="BE144" s="1167" t="s">
        <v>35</v>
      </c>
      <c r="BF144" s="1167" t="s">
        <v>35</v>
      </c>
      <c r="BG144" s="1187" t="s">
        <v>35</v>
      </c>
      <c r="BH144" s="1207" t="s">
        <v>35</v>
      </c>
      <c r="BI144" s="1167" t="s">
        <v>35</v>
      </c>
      <c r="BJ144" s="1167" t="s">
        <v>35</v>
      </c>
      <c r="BK144" s="1167" t="s">
        <v>35</v>
      </c>
      <c r="BL144" s="1187" t="s">
        <v>35</v>
      </c>
      <c r="BM144" s="1207" t="s">
        <v>35</v>
      </c>
      <c r="BN144" s="1167" t="s">
        <v>35</v>
      </c>
      <c r="BO144" s="1167" t="s">
        <v>35</v>
      </c>
      <c r="BP144" s="1167" t="s">
        <v>35</v>
      </c>
      <c r="BQ144" s="1187" t="s">
        <v>35</v>
      </c>
      <c r="BR144" s="1207" t="s">
        <v>35</v>
      </c>
      <c r="BS144" s="1167" t="s">
        <v>35</v>
      </c>
      <c r="BT144" s="1167" t="s">
        <v>35</v>
      </c>
      <c r="BU144" s="1167" t="s">
        <v>35</v>
      </c>
      <c r="BV144" s="1167" t="s">
        <v>35</v>
      </c>
      <c r="BW144" s="1167" t="s">
        <v>35</v>
      </c>
      <c r="BX144" s="1167" t="s">
        <v>35</v>
      </c>
      <c r="BY144" s="1225" t="s">
        <v>35</v>
      </c>
      <c r="BZ144" s="1225" t="s">
        <v>35</v>
      </c>
      <c r="CA144" s="1225" t="s">
        <v>35</v>
      </c>
      <c r="CB144" s="1225" t="s">
        <v>35</v>
      </c>
      <c r="CC144" s="1225" t="s">
        <v>35</v>
      </c>
      <c r="CD144" s="1225" t="s">
        <v>35</v>
      </c>
      <c r="CE144" s="2128"/>
      <c r="CF144" s="2128"/>
      <c r="CG144" s="2128"/>
      <c r="CH144" s="2128"/>
      <c r="CI144" s="2128"/>
      <c r="CJ144" s="2128"/>
      <c r="CK144" s="2128"/>
      <c r="CL144" s="2128"/>
      <c r="CM144" s="2128"/>
      <c r="CN144" s="2128"/>
      <c r="CO144" s="2128"/>
      <c r="CP144" s="2128"/>
      <c r="CQ144" s="2128"/>
      <c r="CR144" s="2128"/>
      <c r="CS144" s="2128"/>
      <c r="CT144" s="2128"/>
      <c r="CU144" s="2128"/>
      <c r="CV144" s="2128"/>
      <c r="CW144" s="2128"/>
      <c r="CX144" s="2128"/>
      <c r="CY144" s="2128"/>
      <c r="CZ144" s="2128"/>
    </row>
    <row r="145" s="130" customFormat="true" ht="15" customHeight="true" x14ac:dyDescent="0.2">
      <c r="A145" s="2459"/>
      <c r="B145" s="252" t="s">
        <v>64</v>
      </c>
      <c r="C145" s="1098" t="s">
        <v>35</v>
      </c>
      <c r="D145" s="1105" t="s">
        <v>35</v>
      </c>
      <c r="E145" s="1105" t="s">
        <v>35</v>
      </c>
      <c r="F145" s="1105" t="s">
        <v>35</v>
      </c>
      <c r="G145" s="1112" t="s">
        <v>35</v>
      </c>
      <c r="H145" s="1119" t="s">
        <v>35</v>
      </c>
      <c r="I145" s="1105" t="s">
        <v>35</v>
      </c>
      <c r="J145" s="1105" t="s">
        <v>35</v>
      </c>
      <c r="K145" s="1105" t="s">
        <v>35</v>
      </c>
      <c r="L145" s="1126" t="s">
        <v>35</v>
      </c>
      <c r="M145" s="1133" t="s">
        <v>35</v>
      </c>
      <c r="N145" s="1105" t="s">
        <v>35</v>
      </c>
      <c r="O145" s="1105" t="s">
        <v>35</v>
      </c>
      <c r="P145" s="1105" t="s">
        <v>35</v>
      </c>
      <c r="Q145" s="1112" t="s">
        <v>35</v>
      </c>
      <c r="R145" s="1119" t="s">
        <v>35</v>
      </c>
      <c r="S145" s="1105" t="s">
        <v>35</v>
      </c>
      <c r="T145" s="1105" t="s">
        <v>35</v>
      </c>
      <c r="U145" s="1105" t="s">
        <v>35</v>
      </c>
      <c r="V145" s="1105" t="s">
        <v>35</v>
      </c>
      <c r="W145" s="1105" t="s">
        <v>35</v>
      </c>
      <c r="X145" s="1105" t="s">
        <v>35</v>
      </c>
      <c r="Y145" s="1138" t="s">
        <v>35</v>
      </c>
      <c r="Z145" s="1138" t="s">
        <v>35</v>
      </c>
      <c r="AA145" s="1138" t="s">
        <v>35</v>
      </c>
      <c r="AB145" s="1138" t="s">
        <v>35</v>
      </c>
      <c r="AC145" s="1138" t="s">
        <v>35</v>
      </c>
      <c r="AD145" s="2087" t="s">
        <v>35</v>
      </c>
      <c r="AE145" s="2106"/>
      <c r="AF145" s="2106"/>
      <c r="AG145" s="2106"/>
      <c r="AH145" s="2106"/>
      <c r="AI145" s="2106"/>
      <c r="AJ145" s="2106"/>
      <c r="AK145" s="2106"/>
      <c r="AL145" s="2106"/>
      <c r="AM145" s="2106"/>
      <c r="AN145" s="2106"/>
      <c r="AO145" s="2106"/>
      <c r="AP145" s="2106"/>
      <c r="AQ145" s="2106"/>
      <c r="AR145" s="2106"/>
      <c r="AS145" s="2106"/>
      <c r="AT145" s="2106"/>
      <c r="AU145" s="2106"/>
      <c r="AV145" s="2106"/>
      <c r="AW145" s="2106"/>
      <c r="AX145" s="2106"/>
      <c r="AY145" s="2106"/>
      <c r="AZ145" s="215"/>
      <c r="BA145" s="2460"/>
      <c r="BB145" s="159" t="s">
        <v>64</v>
      </c>
      <c r="BC145" s="1148" t="s">
        <v>35</v>
      </c>
      <c r="BD145" s="1167" t="s">
        <v>35</v>
      </c>
      <c r="BE145" s="1167" t="s">
        <v>35</v>
      </c>
      <c r="BF145" s="1167" t="s">
        <v>35</v>
      </c>
      <c r="BG145" s="1187" t="s">
        <v>35</v>
      </c>
      <c r="BH145" s="1207" t="s">
        <v>35</v>
      </c>
      <c r="BI145" s="1167" t="s">
        <v>35</v>
      </c>
      <c r="BJ145" s="1167" t="s">
        <v>35</v>
      </c>
      <c r="BK145" s="1167" t="s">
        <v>35</v>
      </c>
      <c r="BL145" s="1187" t="s">
        <v>35</v>
      </c>
      <c r="BM145" s="1207" t="s">
        <v>35</v>
      </c>
      <c r="BN145" s="1167" t="s">
        <v>35</v>
      </c>
      <c r="BO145" s="1167" t="s">
        <v>35</v>
      </c>
      <c r="BP145" s="1167" t="s">
        <v>35</v>
      </c>
      <c r="BQ145" s="1187" t="s">
        <v>35</v>
      </c>
      <c r="BR145" s="1207" t="s">
        <v>35</v>
      </c>
      <c r="BS145" s="1167" t="s">
        <v>35</v>
      </c>
      <c r="BT145" s="1167" t="s">
        <v>35</v>
      </c>
      <c r="BU145" s="1167" t="s">
        <v>35</v>
      </c>
      <c r="BV145" s="1167" t="s">
        <v>35</v>
      </c>
      <c r="BW145" s="1167" t="s">
        <v>35</v>
      </c>
      <c r="BX145" s="1167" t="s">
        <v>35</v>
      </c>
      <c r="BY145" s="1225" t="s">
        <v>35</v>
      </c>
      <c r="BZ145" s="1225" t="s">
        <v>35</v>
      </c>
      <c r="CA145" s="1225" t="s">
        <v>35</v>
      </c>
      <c r="CB145" s="1225" t="s">
        <v>35</v>
      </c>
      <c r="CC145" s="1225" t="s">
        <v>35</v>
      </c>
      <c r="CD145" s="1225" t="s">
        <v>35</v>
      </c>
      <c r="CE145" s="2128"/>
      <c r="CF145" s="2128"/>
      <c r="CG145" s="2128"/>
      <c r="CH145" s="2128"/>
      <c r="CI145" s="2128"/>
      <c r="CJ145" s="2128"/>
      <c r="CK145" s="2128"/>
      <c r="CL145" s="2128"/>
      <c r="CM145" s="2128"/>
      <c r="CN145" s="2128"/>
      <c r="CO145" s="2128"/>
      <c r="CP145" s="2128"/>
      <c r="CQ145" s="2128"/>
      <c r="CR145" s="2128"/>
      <c r="CS145" s="2128"/>
      <c r="CT145" s="2128"/>
      <c r="CU145" s="2128"/>
      <c r="CV145" s="2128"/>
      <c r="CW145" s="2128"/>
      <c r="CX145" s="2128"/>
      <c r="CY145" s="2128"/>
      <c r="CZ145" s="2128"/>
    </row>
    <row r="146" s="130" customFormat="true" ht="15" customHeight="true" x14ac:dyDescent="0.2">
      <c r="A146" s="2459"/>
      <c r="B146" s="252" t="s">
        <v>65</v>
      </c>
      <c r="C146" s="1098" t="s">
        <v>35</v>
      </c>
      <c r="D146" s="1105" t="s">
        <v>35</v>
      </c>
      <c r="E146" s="1105" t="s">
        <v>35</v>
      </c>
      <c r="F146" s="1105" t="s">
        <v>35</v>
      </c>
      <c r="G146" s="1112" t="s">
        <v>35</v>
      </c>
      <c r="H146" s="1119" t="s">
        <v>35</v>
      </c>
      <c r="I146" s="1105" t="s">
        <v>35</v>
      </c>
      <c r="J146" s="1105" t="s">
        <v>35</v>
      </c>
      <c r="K146" s="1105" t="s">
        <v>35</v>
      </c>
      <c r="L146" s="1126" t="s">
        <v>35</v>
      </c>
      <c r="M146" s="1133" t="s">
        <v>35</v>
      </c>
      <c r="N146" s="1105" t="s">
        <v>35</v>
      </c>
      <c r="O146" s="1105" t="s">
        <v>35</v>
      </c>
      <c r="P146" s="1105" t="s">
        <v>35</v>
      </c>
      <c r="Q146" s="1112" t="s">
        <v>35</v>
      </c>
      <c r="R146" s="1119" t="s">
        <v>35</v>
      </c>
      <c r="S146" s="1105" t="s">
        <v>35</v>
      </c>
      <c r="T146" s="1105" t="s">
        <v>35</v>
      </c>
      <c r="U146" s="1105" t="s">
        <v>35</v>
      </c>
      <c r="V146" s="1105" t="s">
        <v>35</v>
      </c>
      <c r="W146" s="1105" t="s">
        <v>35</v>
      </c>
      <c r="X146" s="1105" t="s">
        <v>35</v>
      </c>
      <c r="Y146" s="1138" t="s">
        <v>35</v>
      </c>
      <c r="Z146" s="1138" t="s">
        <v>35</v>
      </c>
      <c r="AA146" s="1138" t="s">
        <v>35</v>
      </c>
      <c r="AB146" s="1138" t="s">
        <v>35</v>
      </c>
      <c r="AC146" s="1138" t="s">
        <v>35</v>
      </c>
      <c r="AD146" s="2087" t="s">
        <v>35</v>
      </c>
      <c r="AE146" s="2106"/>
      <c r="AF146" s="2106"/>
      <c r="AG146" s="2106"/>
      <c r="AH146" s="2106"/>
      <c r="AI146" s="2106"/>
      <c r="AJ146" s="2106"/>
      <c r="AK146" s="2106"/>
      <c r="AL146" s="2106"/>
      <c r="AM146" s="2106"/>
      <c r="AN146" s="2106"/>
      <c r="AO146" s="2106"/>
      <c r="AP146" s="2106"/>
      <c r="AQ146" s="2106"/>
      <c r="AR146" s="2106"/>
      <c r="AS146" s="2106"/>
      <c r="AT146" s="2106"/>
      <c r="AU146" s="2106"/>
      <c r="AV146" s="2106"/>
      <c r="AW146" s="2106"/>
      <c r="AX146" s="2106"/>
      <c r="AY146" s="2106"/>
      <c r="AZ146" s="215"/>
      <c r="BA146" s="2460"/>
      <c r="BB146" s="159" t="s">
        <v>65</v>
      </c>
      <c r="BC146" s="1148" t="s">
        <v>35</v>
      </c>
      <c r="BD146" s="1167" t="s">
        <v>35</v>
      </c>
      <c r="BE146" s="1167" t="s">
        <v>35</v>
      </c>
      <c r="BF146" s="1167" t="s">
        <v>35</v>
      </c>
      <c r="BG146" s="1187" t="s">
        <v>35</v>
      </c>
      <c r="BH146" s="1207" t="s">
        <v>35</v>
      </c>
      <c r="BI146" s="1167" t="s">
        <v>35</v>
      </c>
      <c r="BJ146" s="1167" t="s">
        <v>35</v>
      </c>
      <c r="BK146" s="1167" t="s">
        <v>35</v>
      </c>
      <c r="BL146" s="1187" t="s">
        <v>35</v>
      </c>
      <c r="BM146" s="1207" t="s">
        <v>35</v>
      </c>
      <c r="BN146" s="1167" t="s">
        <v>35</v>
      </c>
      <c r="BO146" s="1167" t="s">
        <v>35</v>
      </c>
      <c r="BP146" s="1167" t="s">
        <v>35</v>
      </c>
      <c r="BQ146" s="1187" t="s">
        <v>35</v>
      </c>
      <c r="BR146" s="1207" t="s">
        <v>35</v>
      </c>
      <c r="BS146" s="1167" t="s">
        <v>35</v>
      </c>
      <c r="BT146" s="1167" t="s">
        <v>35</v>
      </c>
      <c r="BU146" s="1167" t="s">
        <v>35</v>
      </c>
      <c r="BV146" s="1167" t="s">
        <v>35</v>
      </c>
      <c r="BW146" s="1167" t="s">
        <v>35</v>
      </c>
      <c r="BX146" s="1167" t="s">
        <v>35</v>
      </c>
      <c r="BY146" s="1225" t="s">
        <v>35</v>
      </c>
      <c r="BZ146" s="1225" t="s">
        <v>35</v>
      </c>
      <c r="CA146" s="1225" t="s">
        <v>35</v>
      </c>
      <c r="CB146" s="1225" t="s">
        <v>35</v>
      </c>
      <c r="CC146" s="1225" t="s">
        <v>35</v>
      </c>
      <c r="CD146" s="1225" t="s">
        <v>35</v>
      </c>
      <c r="CE146" s="2128"/>
      <c r="CF146" s="2128"/>
      <c r="CG146" s="2128"/>
      <c r="CH146" s="2128"/>
      <c r="CI146" s="2128"/>
      <c r="CJ146" s="2128"/>
      <c r="CK146" s="2128"/>
      <c r="CL146" s="2128"/>
      <c r="CM146" s="2128"/>
      <c r="CN146" s="2128"/>
      <c r="CO146" s="2128"/>
      <c r="CP146" s="2128"/>
      <c r="CQ146" s="2128"/>
      <c r="CR146" s="2128"/>
      <c r="CS146" s="2128"/>
      <c r="CT146" s="2128"/>
      <c r="CU146" s="2128"/>
      <c r="CV146" s="2128"/>
      <c r="CW146" s="2128"/>
      <c r="CX146" s="2128"/>
      <c r="CY146" s="2128"/>
      <c r="CZ146" s="2128"/>
    </row>
    <row r="147" s="130" customFormat="true" ht="15" customHeight="true" x14ac:dyDescent="0.2">
      <c r="A147" s="2459"/>
      <c r="B147" s="252" t="s">
        <v>66</v>
      </c>
      <c r="C147" s="1098" t="s">
        <v>35</v>
      </c>
      <c r="D147" s="1105" t="s">
        <v>35</v>
      </c>
      <c r="E147" s="1105" t="s">
        <v>35</v>
      </c>
      <c r="F147" s="1105" t="s">
        <v>35</v>
      </c>
      <c r="G147" s="1112" t="s">
        <v>35</v>
      </c>
      <c r="H147" s="1119" t="s">
        <v>35</v>
      </c>
      <c r="I147" s="1105" t="s">
        <v>35</v>
      </c>
      <c r="J147" s="1105" t="s">
        <v>35</v>
      </c>
      <c r="K147" s="1105" t="s">
        <v>35</v>
      </c>
      <c r="L147" s="1126" t="s">
        <v>35</v>
      </c>
      <c r="M147" s="1133" t="s">
        <v>35</v>
      </c>
      <c r="N147" s="1105" t="s">
        <v>35</v>
      </c>
      <c r="O147" s="1105" t="s">
        <v>35</v>
      </c>
      <c r="P147" s="1105" t="s">
        <v>35</v>
      </c>
      <c r="Q147" s="1112" t="s">
        <v>35</v>
      </c>
      <c r="R147" s="1119" t="s">
        <v>35</v>
      </c>
      <c r="S147" s="1105" t="s">
        <v>35</v>
      </c>
      <c r="T147" s="1105" t="s">
        <v>35</v>
      </c>
      <c r="U147" s="1105" t="s">
        <v>35</v>
      </c>
      <c r="V147" s="1105" t="s">
        <v>35</v>
      </c>
      <c r="W147" s="1105" t="s">
        <v>35</v>
      </c>
      <c r="X147" s="1105" t="s">
        <v>35</v>
      </c>
      <c r="Y147" s="1138" t="s">
        <v>35</v>
      </c>
      <c r="Z147" s="1138" t="s">
        <v>35</v>
      </c>
      <c r="AA147" s="1138" t="s">
        <v>35</v>
      </c>
      <c r="AB147" s="1138" t="s">
        <v>35</v>
      </c>
      <c r="AC147" s="1138" t="s">
        <v>35</v>
      </c>
      <c r="AD147" s="2087" t="s">
        <v>35</v>
      </c>
      <c r="AE147" s="2106"/>
      <c r="AF147" s="2106"/>
      <c r="AG147" s="2106"/>
      <c r="AH147" s="2106"/>
      <c r="AI147" s="2106"/>
      <c r="AJ147" s="2106"/>
      <c r="AK147" s="2106"/>
      <c r="AL147" s="2106"/>
      <c r="AM147" s="2106"/>
      <c r="AN147" s="2106"/>
      <c r="AO147" s="2106"/>
      <c r="AP147" s="2106"/>
      <c r="AQ147" s="2106"/>
      <c r="AR147" s="2106"/>
      <c r="AS147" s="2106"/>
      <c r="AT147" s="2106"/>
      <c r="AU147" s="2106"/>
      <c r="AV147" s="2106"/>
      <c r="AW147" s="2106"/>
      <c r="AX147" s="2106"/>
      <c r="AY147" s="2106"/>
      <c r="AZ147" s="215"/>
      <c r="BA147" s="2460"/>
      <c r="BB147" s="159" t="s">
        <v>66</v>
      </c>
      <c r="BC147" s="1148" t="s">
        <v>35</v>
      </c>
      <c r="BD147" s="1167" t="s">
        <v>35</v>
      </c>
      <c r="BE147" s="1167" t="s">
        <v>35</v>
      </c>
      <c r="BF147" s="1167" t="s">
        <v>35</v>
      </c>
      <c r="BG147" s="1187" t="s">
        <v>35</v>
      </c>
      <c r="BH147" s="1207" t="s">
        <v>35</v>
      </c>
      <c r="BI147" s="1167" t="s">
        <v>35</v>
      </c>
      <c r="BJ147" s="1167" t="s">
        <v>35</v>
      </c>
      <c r="BK147" s="1167" t="s">
        <v>35</v>
      </c>
      <c r="BL147" s="1187" t="s">
        <v>35</v>
      </c>
      <c r="BM147" s="1207" t="s">
        <v>35</v>
      </c>
      <c r="BN147" s="1167" t="s">
        <v>35</v>
      </c>
      <c r="BO147" s="1167" t="s">
        <v>35</v>
      </c>
      <c r="BP147" s="1167" t="s">
        <v>35</v>
      </c>
      <c r="BQ147" s="1187" t="s">
        <v>35</v>
      </c>
      <c r="BR147" s="1207" t="s">
        <v>35</v>
      </c>
      <c r="BS147" s="1167" t="s">
        <v>35</v>
      </c>
      <c r="BT147" s="1167" t="s">
        <v>35</v>
      </c>
      <c r="BU147" s="1167" t="s">
        <v>35</v>
      </c>
      <c r="BV147" s="1167" t="s">
        <v>35</v>
      </c>
      <c r="BW147" s="1167" t="s">
        <v>35</v>
      </c>
      <c r="BX147" s="1167" t="s">
        <v>35</v>
      </c>
      <c r="BY147" s="1225" t="s">
        <v>35</v>
      </c>
      <c r="BZ147" s="1225" t="s">
        <v>35</v>
      </c>
      <c r="CA147" s="1225" t="s">
        <v>35</v>
      </c>
      <c r="CB147" s="1225" t="s">
        <v>35</v>
      </c>
      <c r="CC147" s="1225" t="s">
        <v>35</v>
      </c>
      <c r="CD147" s="1225" t="s">
        <v>35</v>
      </c>
      <c r="CE147" s="2128"/>
      <c r="CF147" s="2128"/>
      <c r="CG147" s="2128"/>
      <c r="CH147" s="2128"/>
      <c r="CI147" s="2128"/>
      <c r="CJ147" s="2128"/>
      <c r="CK147" s="2128"/>
      <c r="CL147" s="2128"/>
      <c r="CM147" s="2128"/>
      <c r="CN147" s="2128"/>
      <c r="CO147" s="2128"/>
      <c r="CP147" s="2128"/>
      <c r="CQ147" s="2128"/>
      <c r="CR147" s="2128"/>
      <c r="CS147" s="2128"/>
      <c r="CT147" s="2128"/>
      <c r="CU147" s="2128"/>
      <c r="CV147" s="2128"/>
      <c r="CW147" s="2128"/>
      <c r="CX147" s="2128"/>
      <c r="CY147" s="2128"/>
      <c r="CZ147" s="2128"/>
    </row>
    <row r="148" s="130" customFormat="true" ht="15" customHeight="true" x14ac:dyDescent="0.2">
      <c r="A148" s="2459" t="s">
        <v>107</v>
      </c>
      <c r="B148" s="252" t="s">
        <v>49</v>
      </c>
      <c r="C148" s="784">
        <v>0.73749187812254446</v>
      </c>
      <c r="D148" s="785">
        <v>1.6841143634760625</v>
      </c>
      <c r="E148" s="785">
        <v>9.7836457485467143</v>
      </c>
      <c r="F148" s="785">
        <v>16.069159611001666</v>
      </c>
      <c r="G148" s="833">
        <v>11.353483213374041</v>
      </c>
      <c r="H148" s="824">
        <v>9.9700151936033219</v>
      </c>
      <c r="I148" s="785">
        <v>18.424200916148173</v>
      </c>
      <c r="J148" s="785">
        <v>17.265260227170963</v>
      </c>
      <c r="K148" s="785">
        <v>15.201331628193399</v>
      </c>
      <c r="L148" s="800">
        <v>5.3948087987373601</v>
      </c>
      <c r="M148" s="811">
        <v>0.50113950135053242</v>
      </c>
      <c r="N148" s="785">
        <v>0.71304479548752442</v>
      </c>
      <c r="O148" s="785">
        <v>1.2229924312286171</v>
      </c>
      <c r="P148" s="785">
        <v>4.9086797886559941</v>
      </c>
      <c r="Q148" s="833">
        <v>10.220276587299136</v>
      </c>
      <c r="R148" s="824">
        <v>2.9803732787176638</v>
      </c>
      <c r="S148" s="785">
        <v>1.6934290628188224</v>
      </c>
      <c r="T148" s="785">
        <v>4.6929957501486586</v>
      </c>
      <c r="U148" s="785">
        <v>2.1081008355734538</v>
      </c>
      <c r="V148" s="785">
        <v>1.4503608314397272</v>
      </c>
      <c r="W148" s="785">
        <v>2.6006800387905025</v>
      </c>
      <c r="X148" s="785">
        <v>2.9089692698096807</v>
      </c>
      <c r="Y148" s="786">
        <v>1.0523227707117848</v>
      </c>
      <c r="Z148" s="786">
        <v>12.271181391049044</v>
      </c>
      <c r="AA148" s="786">
        <v>16.449934980494103</v>
      </c>
      <c r="AB148" s="786">
        <v>2.6089890407009717</v>
      </c>
      <c r="AC148" s="786">
        <v>4.3402228488688159</v>
      </c>
      <c r="AD148" s="2088">
        <v>15.020459897104866</v>
      </c>
      <c r="AE148" s="2107"/>
      <c r="AF148" s="2107"/>
      <c r="AG148" s="2107"/>
      <c r="AH148" s="2107"/>
      <c r="AI148" s="2107"/>
      <c r="AJ148" s="2107"/>
      <c r="AK148" s="2107"/>
      <c r="AL148" s="2107"/>
      <c r="AM148" s="2107"/>
      <c r="AN148" s="2107"/>
      <c r="AO148" s="2107"/>
      <c r="AP148" s="2107"/>
      <c r="AQ148" s="2107"/>
      <c r="AR148" s="2107"/>
      <c r="AS148" s="2107"/>
      <c r="AT148" s="2107"/>
      <c r="AU148" s="2107"/>
      <c r="AV148" s="2107"/>
      <c r="AW148" s="2107"/>
      <c r="AX148" s="2107"/>
      <c r="AY148" s="2107"/>
      <c r="AZ148" s="215"/>
      <c r="BA148" s="2460" t="s">
        <v>107</v>
      </c>
      <c r="BB148" s="159" t="s">
        <v>49</v>
      </c>
      <c r="BC148" s="1148" t="s">
        <v>35</v>
      </c>
      <c r="BD148" s="1167" t="s">
        <v>35</v>
      </c>
      <c r="BE148" s="1167" t="s">
        <v>35</v>
      </c>
      <c r="BF148" s="1167" t="s">
        <v>35</v>
      </c>
      <c r="BG148" s="1187" t="s">
        <v>35</v>
      </c>
      <c r="BH148" s="1207" t="s">
        <v>35</v>
      </c>
      <c r="BI148" s="1167" t="s">
        <v>35</v>
      </c>
      <c r="BJ148" s="1167" t="s">
        <v>35</v>
      </c>
      <c r="BK148" s="1167" t="s">
        <v>35</v>
      </c>
      <c r="BL148" s="1187" t="s">
        <v>35</v>
      </c>
      <c r="BM148" s="1207" t="s">
        <v>35</v>
      </c>
      <c r="BN148" s="1167" t="s">
        <v>35</v>
      </c>
      <c r="BO148" s="1167" t="s">
        <v>35</v>
      </c>
      <c r="BP148" s="1167" t="s">
        <v>35</v>
      </c>
      <c r="BQ148" s="1187" t="s">
        <v>35</v>
      </c>
      <c r="BR148" s="1207" t="s">
        <v>35</v>
      </c>
      <c r="BS148" s="1167" t="s">
        <v>35</v>
      </c>
      <c r="BT148" s="1167" t="s">
        <v>35</v>
      </c>
      <c r="BU148" s="1167" t="s">
        <v>35</v>
      </c>
      <c r="BV148" s="1167" t="s">
        <v>35</v>
      </c>
      <c r="BW148" s="1167" t="s">
        <v>35</v>
      </c>
      <c r="BX148" s="1167" t="s">
        <v>35</v>
      </c>
      <c r="BY148" s="1225" t="s">
        <v>35</v>
      </c>
      <c r="BZ148" s="1225" t="s">
        <v>35</v>
      </c>
      <c r="CA148" s="1225" t="s">
        <v>35</v>
      </c>
      <c r="CB148" s="1225" t="s">
        <v>35</v>
      </c>
      <c r="CC148" s="1225" t="s">
        <v>35</v>
      </c>
      <c r="CD148" s="1225" t="s">
        <v>35</v>
      </c>
      <c r="CE148" s="2128"/>
      <c r="CF148" s="2128"/>
      <c r="CG148" s="2128"/>
      <c r="CH148" s="2128"/>
      <c r="CI148" s="2128"/>
      <c r="CJ148" s="2128"/>
      <c r="CK148" s="2128"/>
      <c r="CL148" s="2128"/>
      <c r="CM148" s="2128"/>
      <c r="CN148" s="2128"/>
      <c r="CO148" s="2128"/>
      <c r="CP148" s="2128"/>
      <c r="CQ148" s="2128"/>
      <c r="CR148" s="2128"/>
      <c r="CS148" s="2128"/>
      <c r="CT148" s="2128"/>
      <c r="CU148" s="2128"/>
      <c r="CV148" s="2128"/>
      <c r="CW148" s="2128"/>
      <c r="CX148" s="2128"/>
      <c r="CY148" s="2128"/>
      <c r="CZ148" s="2128"/>
    </row>
    <row r="149" s="130" customFormat="true" ht="15" customHeight="true" x14ac:dyDescent="0.2">
      <c r="A149" s="2459"/>
      <c r="B149" s="252" t="s">
        <v>48</v>
      </c>
      <c r="C149" s="784">
        <v>1.4796412260988274</v>
      </c>
      <c r="D149" s="785">
        <v>4.2479349800703812</v>
      </c>
      <c r="E149" s="785">
        <v>17.219528243895247</v>
      </c>
      <c r="F149" s="785">
        <v>48.987219558982581</v>
      </c>
      <c r="G149" s="833">
        <v>75.95406877764303</v>
      </c>
      <c r="H149" s="824">
        <v>16.534106020201783</v>
      </c>
      <c r="I149" s="785">
        <v>42.01578547552328</v>
      </c>
      <c r="J149" s="785">
        <v>55.86404992701349</v>
      </c>
      <c r="K149" s="785">
        <v>68.400877513581946</v>
      </c>
      <c r="L149" s="800">
        <v>88.399939667577613</v>
      </c>
      <c r="M149" s="811">
        <v>1.4982247363895276</v>
      </c>
      <c r="N149" s="785">
        <v>1.7716865701313613</v>
      </c>
      <c r="O149" s="785">
        <v>3.0126457554788773</v>
      </c>
      <c r="P149" s="785">
        <v>7.508613874723852</v>
      </c>
      <c r="Q149" s="833">
        <v>31.968088125775733</v>
      </c>
      <c r="R149" s="824">
        <v>37.714694314304069</v>
      </c>
      <c r="S149" s="785">
        <v>4.9145865161739222</v>
      </c>
      <c r="T149" s="785">
        <v>12.238476598180146</v>
      </c>
      <c r="U149" s="785">
        <v>3.0746004970665264</v>
      </c>
      <c r="V149" s="785">
        <v>7.2463228050310775</v>
      </c>
      <c r="W149" s="785">
        <v>5.6875669810773077</v>
      </c>
      <c r="X149" s="785">
        <v>6.4985411020472217</v>
      </c>
      <c r="Y149" s="786">
        <v>42.761755471491711</v>
      </c>
      <c r="Z149" s="786">
        <v>67.408282577581687</v>
      </c>
      <c r="AA149" s="786">
        <v>61.369125023221002</v>
      </c>
      <c r="AB149" s="786">
        <v>19.320930213172918</v>
      </c>
      <c r="AC149" s="786">
        <v>83.339376876028183</v>
      </c>
      <c r="AD149" s="2088">
        <v>44.859079702773137</v>
      </c>
      <c r="AE149" s="2107"/>
      <c r="AF149" s="2107"/>
      <c r="AG149" s="2107"/>
      <c r="AH149" s="2107"/>
      <c r="AI149" s="2107"/>
      <c r="AJ149" s="2107"/>
      <c r="AK149" s="2107"/>
      <c r="AL149" s="2107"/>
      <c r="AM149" s="2107"/>
      <c r="AN149" s="2107"/>
      <c r="AO149" s="2107"/>
      <c r="AP149" s="2107"/>
      <c r="AQ149" s="2107"/>
      <c r="AR149" s="2107"/>
      <c r="AS149" s="2107"/>
      <c r="AT149" s="2107"/>
      <c r="AU149" s="2107"/>
      <c r="AV149" s="2107"/>
      <c r="AW149" s="2107"/>
      <c r="AX149" s="2107"/>
      <c r="AY149" s="2107"/>
      <c r="AZ149" s="215"/>
      <c r="BA149" s="2460"/>
      <c r="BB149" s="159" t="s">
        <v>48</v>
      </c>
      <c r="BC149" s="1148" t="s">
        <v>35</v>
      </c>
      <c r="BD149" s="1167" t="s">
        <v>35</v>
      </c>
      <c r="BE149" s="1167" t="s">
        <v>35</v>
      </c>
      <c r="BF149" s="1167" t="s">
        <v>35</v>
      </c>
      <c r="BG149" s="1187" t="s">
        <v>35</v>
      </c>
      <c r="BH149" s="1207" t="s">
        <v>35</v>
      </c>
      <c r="BI149" s="1167" t="s">
        <v>35</v>
      </c>
      <c r="BJ149" s="1167" t="s">
        <v>35</v>
      </c>
      <c r="BK149" s="1167" t="s">
        <v>35</v>
      </c>
      <c r="BL149" s="1187" t="s">
        <v>35</v>
      </c>
      <c r="BM149" s="1207" t="s">
        <v>35</v>
      </c>
      <c r="BN149" s="1167" t="s">
        <v>35</v>
      </c>
      <c r="BO149" s="1167" t="s">
        <v>35</v>
      </c>
      <c r="BP149" s="1167" t="s">
        <v>35</v>
      </c>
      <c r="BQ149" s="1187" t="s">
        <v>35</v>
      </c>
      <c r="BR149" s="1207" t="s">
        <v>35</v>
      </c>
      <c r="BS149" s="1167" t="s">
        <v>35</v>
      </c>
      <c r="BT149" s="1167" t="s">
        <v>35</v>
      </c>
      <c r="BU149" s="1167" t="s">
        <v>35</v>
      </c>
      <c r="BV149" s="1167" t="s">
        <v>35</v>
      </c>
      <c r="BW149" s="1167" t="s">
        <v>35</v>
      </c>
      <c r="BX149" s="1167" t="s">
        <v>35</v>
      </c>
      <c r="BY149" s="1225" t="s">
        <v>35</v>
      </c>
      <c r="BZ149" s="1225" t="s">
        <v>35</v>
      </c>
      <c r="CA149" s="1225" t="s">
        <v>35</v>
      </c>
      <c r="CB149" s="1225" t="s">
        <v>35</v>
      </c>
      <c r="CC149" s="1225" t="s">
        <v>35</v>
      </c>
      <c r="CD149" s="1225" t="s">
        <v>35</v>
      </c>
      <c r="CE149" s="2128"/>
      <c r="CF149" s="2128"/>
      <c r="CG149" s="2128"/>
      <c r="CH149" s="2128"/>
      <c r="CI149" s="2128"/>
      <c r="CJ149" s="2128"/>
      <c r="CK149" s="2128"/>
      <c r="CL149" s="2128"/>
      <c r="CM149" s="2128"/>
      <c r="CN149" s="2128"/>
      <c r="CO149" s="2128"/>
      <c r="CP149" s="2128"/>
      <c r="CQ149" s="2128"/>
      <c r="CR149" s="2128"/>
      <c r="CS149" s="2128"/>
      <c r="CT149" s="2128"/>
      <c r="CU149" s="2128"/>
      <c r="CV149" s="2128"/>
      <c r="CW149" s="2128"/>
      <c r="CX149" s="2128"/>
      <c r="CY149" s="2128"/>
      <c r="CZ149" s="2128"/>
    </row>
    <row r="150" s="130" customFormat="true" ht="15" customHeight="true" x14ac:dyDescent="0.2">
      <c r="A150" s="2459"/>
      <c r="B150" s="252" t="s">
        <v>109</v>
      </c>
      <c r="C150" s="784">
        <v>97.782866895778568</v>
      </c>
      <c r="D150" s="785">
        <v>94.067950656453377</v>
      </c>
      <c r="E150" s="785">
        <v>72.996826007557573</v>
      </c>
      <c r="F150" s="785">
        <v>34.943620830015185</v>
      </c>
      <c r="G150" s="833">
        <v>12.692448008982412</v>
      </c>
      <c r="H150" s="824">
        <v>73.495878786194865</v>
      </c>
      <c r="I150" s="785">
        <v>39.560013608328866</v>
      </c>
      <c r="J150" s="785">
        <v>26.870689845815654</v>
      </c>
      <c r="K150" s="785">
        <v>16.397790858224841</v>
      </c>
      <c r="L150" s="800">
        <v>6.2052515336851366</v>
      </c>
      <c r="M150" s="811">
        <v>98.000635762259947</v>
      </c>
      <c r="N150" s="785">
        <v>97.515268634381073</v>
      </c>
      <c r="O150" s="785">
        <v>95.764361813292595</v>
      </c>
      <c r="P150" s="785">
        <v>87.58270633662012</v>
      </c>
      <c r="Q150" s="833">
        <v>57.811635286925053</v>
      </c>
      <c r="R150" s="824">
        <v>59.304932406978203</v>
      </c>
      <c r="S150" s="785">
        <v>93.391984421007038</v>
      </c>
      <c r="T150" s="785">
        <v>83.068527651670877</v>
      </c>
      <c r="U150" s="785">
        <v>94.817298667360035</v>
      </c>
      <c r="V150" s="785">
        <v>91.30331636352939</v>
      </c>
      <c r="W150" s="785">
        <v>91.711752980132218</v>
      </c>
      <c r="X150" s="785">
        <v>90.592489628143397</v>
      </c>
      <c r="Y150" s="786">
        <v>56.185921757796443</v>
      </c>
      <c r="Z150" s="786">
        <v>20.320536031369805</v>
      </c>
      <c r="AA150" s="786">
        <v>22.180939996284511</v>
      </c>
      <c r="AB150" s="786">
        <v>78.070080746126209</v>
      </c>
      <c r="AC150" s="786">
        <v>12.320400275103013</v>
      </c>
      <c r="AD150" s="2088">
        <v>40.120460400121935</v>
      </c>
      <c r="AE150" s="2107"/>
      <c r="AF150" s="2107"/>
      <c r="AG150" s="2107"/>
      <c r="AH150" s="2107"/>
      <c r="AI150" s="2107"/>
      <c r="AJ150" s="2107"/>
      <c r="AK150" s="2107"/>
      <c r="AL150" s="2107"/>
      <c r="AM150" s="2107"/>
      <c r="AN150" s="2107"/>
      <c r="AO150" s="2107"/>
      <c r="AP150" s="2107"/>
      <c r="AQ150" s="2107"/>
      <c r="AR150" s="2107"/>
      <c r="AS150" s="2107"/>
      <c r="AT150" s="2107"/>
      <c r="AU150" s="2107"/>
      <c r="AV150" s="2107"/>
      <c r="AW150" s="2107"/>
      <c r="AX150" s="2107"/>
      <c r="AY150" s="2107"/>
      <c r="AZ150" s="215"/>
      <c r="BA150" s="2460"/>
      <c r="BB150" s="159" t="s">
        <v>109</v>
      </c>
      <c r="BC150" s="1148" t="s">
        <v>35</v>
      </c>
      <c r="BD150" s="1167" t="s">
        <v>35</v>
      </c>
      <c r="BE150" s="1167" t="s">
        <v>35</v>
      </c>
      <c r="BF150" s="1167" t="s">
        <v>35</v>
      </c>
      <c r="BG150" s="1187" t="s">
        <v>35</v>
      </c>
      <c r="BH150" s="1207" t="s">
        <v>35</v>
      </c>
      <c r="BI150" s="1167" t="s">
        <v>35</v>
      </c>
      <c r="BJ150" s="1167" t="s">
        <v>35</v>
      </c>
      <c r="BK150" s="1167" t="s">
        <v>35</v>
      </c>
      <c r="BL150" s="1187" t="s">
        <v>35</v>
      </c>
      <c r="BM150" s="1207" t="s">
        <v>35</v>
      </c>
      <c r="BN150" s="1167" t="s">
        <v>35</v>
      </c>
      <c r="BO150" s="1167" t="s">
        <v>35</v>
      </c>
      <c r="BP150" s="1167" t="s">
        <v>35</v>
      </c>
      <c r="BQ150" s="1187" t="s">
        <v>35</v>
      </c>
      <c r="BR150" s="1207" t="s">
        <v>35</v>
      </c>
      <c r="BS150" s="1167" t="s">
        <v>35</v>
      </c>
      <c r="BT150" s="1167" t="s">
        <v>35</v>
      </c>
      <c r="BU150" s="1167" t="s">
        <v>35</v>
      </c>
      <c r="BV150" s="1167" t="s">
        <v>35</v>
      </c>
      <c r="BW150" s="1167" t="s">
        <v>35</v>
      </c>
      <c r="BX150" s="1167" t="s">
        <v>35</v>
      </c>
      <c r="BY150" s="1225" t="s">
        <v>35</v>
      </c>
      <c r="BZ150" s="1225" t="s">
        <v>35</v>
      </c>
      <c r="CA150" s="1225" t="s">
        <v>35</v>
      </c>
      <c r="CB150" s="1225" t="s">
        <v>35</v>
      </c>
      <c r="CC150" s="1225" t="s">
        <v>35</v>
      </c>
      <c r="CD150" s="1225" t="s">
        <v>35</v>
      </c>
      <c r="CE150" s="2128"/>
      <c r="CF150" s="2128"/>
      <c r="CG150" s="2128"/>
      <c r="CH150" s="2128"/>
      <c r="CI150" s="2128"/>
      <c r="CJ150" s="2128"/>
      <c r="CK150" s="2128"/>
      <c r="CL150" s="2128"/>
      <c r="CM150" s="2128"/>
      <c r="CN150" s="2128"/>
      <c r="CO150" s="2128"/>
      <c r="CP150" s="2128"/>
      <c r="CQ150" s="2128"/>
      <c r="CR150" s="2128"/>
      <c r="CS150" s="2128"/>
      <c r="CT150" s="2128"/>
      <c r="CU150" s="2128"/>
      <c r="CV150" s="2128"/>
      <c r="CW150" s="2128"/>
      <c r="CX150" s="2128"/>
      <c r="CY150" s="2128"/>
      <c r="CZ150" s="2128"/>
    </row>
    <row r="151" s="130" customFormat="true" ht="15" customHeight="true" x14ac:dyDescent="0.2">
      <c r="A151" s="2459" t="s">
        <v>108</v>
      </c>
      <c r="B151" s="252" t="s">
        <v>49</v>
      </c>
      <c r="C151" s="784">
        <v>40.137192425461571</v>
      </c>
      <c r="D151" s="785">
        <v>30.909425073020579</v>
      </c>
      <c r="E151" s="785">
        <v>37.665783574241665</v>
      </c>
      <c r="F151" s="785">
        <v>25.200106576203503</v>
      </c>
      <c r="G151" s="833">
        <v>13.758323637187376</v>
      </c>
      <c r="H151" s="824">
        <v>37.135913874536428</v>
      </c>
      <c r="I151" s="785">
        <v>29.854140361607286</v>
      </c>
      <c r="J151" s="785">
        <v>24.363368830537311</v>
      </c>
      <c r="K151" s="785">
        <v>17.947252855700967</v>
      </c>
      <c r="L151" s="800">
        <v>6.3543218211102124</v>
      </c>
      <c r="M151" s="811">
        <v>34.431456371983977</v>
      </c>
      <c r="N151" s="785">
        <v>36.698884109642158</v>
      </c>
      <c r="O151" s="785">
        <v>26.553001979485497</v>
      </c>
      <c r="P151" s="785">
        <v>39.784101701533885</v>
      </c>
      <c r="Q151" s="833">
        <v>29.048793029304942</v>
      </c>
      <c r="R151" s="824">
        <v>9.9880244993710079</v>
      </c>
      <c r="S151" s="785">
        <v>28.365802520370753</v>
      </c>
      <c r="T151" s="785">
        <v>22.064583652946283</v>
      </c>
      <c r="U151" s="785">
        <v>42.729024446157688</v>
      </c>
      <c r="V151" s="785">
        <v>36.492668487159058</v>
      </c>
      <c r="W151" s="785">
        <v>39.02234463354533</v>
      </c>
      <c r="X151" s="785">
        <v>32.024504790219851</v>
      </c>
      <c r="Y151" s="786">
        <v>4.4591069990283474</v>
      </c>
      <c r="Z151" s="786">
        <v>17.4541678764033</v>
      </c>
      <c r="AA151" s="786">
        <v>22.1210881570873</v>
      </c>
      <c r="AB151" s="786">
        <v>13.45073553256044</v>
      </c>
      <c r="AC151" s="786">
        <v>4.812248698193482</v>
      </c>
      <c r="AD151" s="2088">
        <v>24.873800226128608</v>
      </c>
      <c r="AE151" s="2107"/>
      <c r="AF151" s="2107"/>
      <c r="AG151" s="2107"/>
      <c r="AH151" s="2107"/>
      <c r="AI151" s="2107"/>
      <c r="AJ151" s="2107"/>
      <c r="AK151" s="2107"/>
      <c r="AL151" s="2107"/>
      <c r="AM151" s="2107"/>
      <c r="AN151" s="2107"/>
      <c r="AO151" s="2107"/>
      <c r="AP151" s="2107"/>
      <c r="AQ151" s="2107"/>
      <c r="AR151" s="2107"/>
      <c r="AS151" s="2107"/>
      <c r="AT151" s="2107"/>
      <c r="AU151" s="2107"/>
      <c r="AV151" s="2107"/>
      <c r="AW151" s="2107"/>
      <c r="AX151" s="2107"/>
      <c r="AY151" s="2107"/>
      <c r="AZ151" s="215"/>
      <c r="BA151" s="2460" t="s">
        <v>108</v>
      </c>
      <c r="BB151" s="159" t="s">
        <v>49</v>
      </c>
      <c r="BC151" s="1148" t="s">
        <v>35</v>
      </c>
      <c r="BD151" s="1167" t="s">
        <v>35</v>
      </c>
      <c r="BE151" s="1167" t="s">
        <v>35</v>
      </c>
      <c r="BF151" s="1167" t="s">
        <v>35</v>
      </c>
      <c r="BG151" s="1187" t="s">
        <v>35</v>
      </c>
      <c r="BH151" s="1207" t="s">
        <v>35</v>
      </c>
      <c r="BI151" s="1167" t="s">
        <v>35</v>
      </c>
      <c r="BJ151" s="1167" t="s">
        <v>35</v>
      </c>
      <c r="BK151" s="1167" t="s">
        <v>35</v>
      </c>
      <c r="BL151" s="1187" t="s">
        <v>35</v>
      </c>
      <c r="BM151" s="1207" t="s">
        <v>35</v>
      </c>
      <c r="BN151" s="1167" t="s">
        <v>35</v>
      </c>
      <c r="BO151" s="1167" t="s">
        <v>35</v>
      </c>
      <c r="BP151" s="1167" t="s">
        <v>35</v>
      </c>
      <c r="BQ151" s="1187" t="s">
        <v>35</v>
      </c>
      <c r="BR151" s="1207" t="s">
        <v>35</v>
      </c>
      <c r="BS151" s="1167" t="s">
        <v>35</v>
      </c>
      <c r="BT151" s="1167" t="s">
        <v>35</v>
      </c>
      <c r="BU151" s="1167" t="s">
        <v>35</v>
      </c>
      <c r="BV151" s="1167" t="s">
        <v>35</v>
      </c>
      <c r="BW151" s="1167" t="s">
        <v>35</v>
      </c>
      <c r="BX151" s="1167" t="s">
        <v>35</v>
      </c>
      <c r="BY151" s="1225" t="s">
        <v>35</v>
      </c>
      <c r="BZ151" s="1225" t="s">
        <v>35</v>
      </c>
      <c r="CA151" s="1225" t="s">
        <v>35</v>
      </c>
      <c r="CB151" s="1225" t="s">
        <v>35</v>
      </c>
      <c r="CC151" s="1225" t="s">
        <v>35</v>
      </c>
      <c r="CD151" s="1225" t="s">
        <v>35</v>
      </c>
      <c r="CE151" s="2128"/>
      <c r="CF151" s="2128"/>
      <c r="CG151" s="2128"/>
      <c r="CH151" s="2128"/>
      <c r="CI151" s="2128"/>
      <c r="CJ151" s="2128"/>
      <c r="CK151" s="2128"/>
      <c r="CL151" s="2128"/>
      <c r="CM151" s="2128"/>
      <c r="CN151" s="2128"/>
      <c r="CO151" s="2128"/>
      <c r="CP151" s="2128"/>
      <c r="CQ151" s="2128"/>
      <c r="CR151" s="2128"/>
      <c r="CS151" s="2128"/>
      <c r="CT151" s="2128"/>
      <c r="CU151" s="2128"/>
      <c r="CV151" s="2128"/>
      <c r="CW151" s="2128"/>
      <c r="CX151" s="2128"/>
      <c r="CY151" s="2128"/>
      <c r="CZ151" s="2128"/>
    </row>
    <row r="152" s="130" customFormat="true" ht="15" customHeight="true" x14ac:dyDescent="0.2">
      <c r="A152" s="2588"/>
      <c r="B152" s="1309" t="s">
        <v>48</v>
      </c>
      <c r="C152" s="787">
        <v>56.771081281582703</v>
      </c>
      <c r="D152" s="788">
        <v>67.152687704058224</v>
      </c>
      <c r="E152" s="788">
        <v>61.284070805996279</v>
      </c>
      <c r="F152" s="788">
        <v>74.013545332748407</v>
      </c>
      <c r="G152" s="834">
        <v>85.581676218971765</v>
      </c>
      <c r="H152" s="825">
        <v>62.268040379493172</v>
      </c>
      <c r="I152" s="788">
        <v>68.895018577680389</v>
      </c>
      <c r="J152" s="788">
        <v>75.632019509665895</v>
      </c>
      <c r="K152" s="788">
        <v>81.413362052209081</v>
      </c>
      <c r="L152" s="801">
        <v>92.977172062993958</v>
      </c>
      <c r="M152" s="812">
        <v>62.424120628174698</v>
      </c>
      <c r="N152" s="788">
        <v>60.204205351883125</v>
      </c>
      <c r="O152" s="788">
        <v>72.16023351562329</v>
      </c>
      <c r="P152" s="788">
        <v>57.516885264419692</v>
      </c>
      <c r="Q152" s="834">
        <v>69.619147061893301</v>
      </c>
      <c r="R152" s="825">
        <v>89.292240254730856</v>
      </c>
      <c r="S152" s="788">
        <v>70.665313537256708</v>
      </c>
      <c r="T152" s="788">
        <v>76.431410117243786</v>
      </c>
      <c r="U152" s="788">
        <v>55.667539980094958</v>
      </c>
      <c r="V152" s="788">
        <v>62.325419575105677</v>
      </c>
      <c r="W152" s="788">
        <v>57.884779659618488</v>
      </c>
      <c r="X152" s="788">
        <v>66.946891833512083</v>
      </c>
      <c r="Y152" s="789">
        <v>93.402503737732403</v>
      </c>
      <c r="Z152" s="789">
        <v>81.79393065272005</v>
      </c>
      <c r="AA152" s="789">
        <v>77.060748619349411</v>
      </c>
      <c r="AB152" s="789">
        <v>86.549264467439599</v>
      </c>
      <c r="AC152" s="789">
        <v>95.128595958583304</v>
      </c>
      <c r="AD152" s="2089">
        <v>74.680036205118554</v>
      </c>
      <c r="AE152" s="2108"/>
      <c r="AF152" s="2108"/>
      <c r="AG152" s="2108"/>
      <c r="AH152" s="2108"/>
      <c r="AI152" s="2108"/>
      <c r="AJ152" s="2108"/>
      <c r="AK152" s="2108"/>
      <c r="AL152" s="2108"/>
      <c r="AM152" s="2108"/>
      <c r="AN152" s="2108"/>
      <c r="AO152" s="2108"/>
      <c r="AP152" s="2108"/>
      <c r="AQ152" s="2108"/>
      <c r="AR152" s="2108"/>
      <c r="AS152" s="2108"/>
      <c r="AT152" s="2108"/>
      <c r="AU152" s="2108"/>
      <c r="AV152" s="2108"/>
      <c r="AW152" s="2108"/>
      <c r="AX152" s="2108"/>
      <c r="AY152" s="2108"/>
      <c r="AZ152" s="215"/>
      <c r="BA152" s="2462"/>
      <c r="BB152" s="235" t="s">
        <v>48</v>
      </c>
      <c r="BC152" s="1149" t="s">
        <v>35</v>
      </c>
      <c r="BD152" s="1168" t="s">
        <v>35</v>
      </c>
      <c r="BE152" s="1168" t="s">
        <v>35</v>
      </c>
      <c r="BF152" s="1168" t="s">
        <v>35</v>
      </c>
      <c r="BG152" s="1188" t="s">
        <v>35</v>
      </c>
      <c r="BH152" s="1208" t="s">
        <v>35</v>
      </c>
      <c r="BI152" s="1168" t="s">
        <v>35</v>
      </c>
      <c r="BJ152" s="1168" t="s">
        <v>35</v>
      </c>
      <c r="BK152" s="1168" t="s">
        <v>35</v>
      </c>
      <c r="BL152" s="1188" t="s">
        <v>35</v>
      </c>
      <c r="BM152" s="1208" t="s">
        <v>35</v>
      </c>
      <c r="BN152" s="1168" t="s">
        <v>35</v>
      </c>
      <c r="BO152" s="1168" t="s">
        <v>35</v>
      </c>
      <c r="BP152" s="1168" t="s">
        <v>35</v>
      </c>
      <c r="BQ152" s="1188" t="s">
        <v>35</v>
      </c>
      <c r="BR152" s="1208" t="s">
        <v>35</v>
      </c>
      <c r="BS152" s="1168" t="s">
        <v>35</v>
      </c>
      <c r="BT152" s="1168" t="s">
        <v>35</v>
      </c>
      <c r="BU152" s="1168" t="s">
        <v>35</v>
      </c>
      <c r="BV152" s="1168" t="s">
        <v>35</v>
      </c>
      <c r="BW152" s="1168" t="s">
        <v>35</v>
      </c>
      <c r="BX152" s="1168" t="s">
        <v>35</v>
      </c>
      <c r="BY152" s="1226" t="s">
        <v>35</v>
      </c>
      <c r="BZ152" s="1226" t="s">
        <v>35</v>
      </c>
      <c r="CA152" s="1226" t="s">
        <v>35</v>
      </c>
      <c r="CB152" s="1226" t="s">
        <v>35</v>
      </c>
      <c r="CC152" s="1226" t="s">
        <v>35</v>
      </c>
      <c r="CD152" s="1226" t="s">
        <v>35</v>
      </c>
      <c r="CE152" s="2129"/>
      <c r="CF152" s="2129"/>
      <c r="CG152" s="2129"/>
      <c r="CH152" s="2129"/>
      <c r="CI152" s="2129"/>
      <c r="CJ152" s="2129"/>
      <c r="CK152" s="2129"/>
      <c r="CL152" s="2129"/>
      <c r="CM152" s="2129"/>
      <c r="CN152" s="2129"/>
      <c r="CO152" s="2129"/>
      <c r="CP152" s="2129"/>
      <c r="CQ152" s="2129"/>
      <c r="CR152" s="2129"/>
      <c r="CS152" s="2129"/>
      <c r="CT152" s="2129"/>
      <c r="CU152" s="2129"/>
      <c r="CV152" s="2129"/>
      <c r="CW152" s="2129"/>
      <c r="CX152" s="2129"/>
      <c r="CY152" s="2129"/>
      <c r="CZ152" s="2129"/>
    </row>
    <row r="153" s="135" customFormat="true" ht="15" customHeight="true" x14ac:dyDescent="0.2">
      <c r="A153" s="2531" t="s">
        <v>276</v>
      </c>
      <c r="B153" s="1454" t="s">
        <v>277</v>
      </c>
      <c r="C153" s="1390">
        <v>0</v>
      </c>
      <c r="D153" s="1391">
        <v>0</v>
      </c>
      <c r="E153" s="1391">
        <v>0.28531443626541858</v>
      </c>
      <c r="F153" s="1391">
        <v>0.58643045467697741</v>
      </c>
      <c r="G153" s="1392">
        <v>4.6684475961579786</v>
      </c>
      <c r="H153" s="1393">
        <v>0</v>
      </c>
      <c r="I153" s="1391">
        <v>0.37983473235788906</v>
      </c>
      <c r="J153" s="1391">
        <v>1.0889031966617628</v>
      </c>
      <c r="K153" s="1391">
        <v>4.3314407114841993</v>
      </c>
      <c r="L153" s="1394">
        <v>5.7988642590796644</v>
      </c>
      <c r="M153" s="1395">
        <v>0</v>
      </c>
      <c r="N153" s="1391">
        <v>0</v>
      </c>
      <c r="O153" s="1391">
        <v>0</v>
      </c>
      <c r="P153" s="1391">
        <v>0</v>
      </c>
      <c r="Q153" s="1392">
        <v>0.52223102374008068</v>
      </c>
      <c r="R153" s="1393">
        <v>0</v>
      </c>
      <c r="S153" s="1391">
        <v>0</v>
      </c>
      <c r="T153" s="1391">
        <v>0</v>
      </c>
      <c r="U153" s="1391">
        <v>0</v>
      </c>
      <c r="V153" s="1391">
        <v>0</v>
      </c>
      <c r="W153" s="1391">
        <v>0</v>
      </c>
      <c r="X153" s="1391">
        <v>0</v>
      </c>
      <c r="Y153" s="1391">
        <v>0</v>
      </c>
      <c r="Z153" s="1391">
        <v>11.24781710681594</v>
      </c>
      <c r="AA153" s="1391">
        <v>2.1735091956158197</v>
      </c>
      <c r="AB153" s="1391">
        <v>0</v>
      </c>
      <c r="AC153" s="1391">
        <v>4.1430777830538839</v>
      </c>
      <c r="AD153" s="2086">
        <v>0.55452307242608978</v>
      </c>
      <c r="AE153" s="312"/>
      <c r="AF153" s="312"/>
      <c r="AG153" s="312"/>
      <c r="AH153" s="312"/>
      <c r="AI153" s="312"/>
      <c r="AJ153" s="312"/>
      <c r="AK153" s="312"/>
      <c r="AL153" s="312"/>
      <c r="AM153" s="312"/>
      <c r="AN153" s="312"/>
      <c r="AO153" s="312"/>
      <c r="AP153" s="312"/>
      <c r="AQ153" s="312"/>
      <c r="AR153" s="312"/>
      <c r="AS153" s="312"/>
      <c r="AT153" s="312"/>
      <c r="AU153" s="312"/>
      <c r="AV153" s="312"/>
      <c r="AW153" s="312"/>
      <c r="AX153" s="312"/>
      <c r="AY153" s="312"/>
      <c r="AZ153" s="707"/>
      <c r="BA153" s="2589" t="s">
        <v>276</v>
      </c>
      <c r="BB153" s="234" t="s">
        <v>277</v>
      </c>
      <c r="BC153" s="339">
        <v>0</v>
      </c>
      <c r="BD153" s="305">
        <v>0</v>
      </c>
      <c r="BE153" s="305">
        <v>33.996463791647514</v>
      </c>
      <c r="BF153" s="305">
        <v>69.863737499502946</v>
      </c>
      <c r="BG153" s="340">
        <v>556.36437565756182</v>
      </c>
      <c r="BH153" s="351">
        <v>0</v>
      </c>
      <c r="BI153" s="305">
        <v>20.494337423403067</v>
      </c>
      <c r="BJ153" s="305">
        <v>58.783987606067264</v>
      </c>
      <c r="BK153" s="305">
        <v>234.15091009017971</v>
      </c>
      <c r="BL153" s="340">
        <v>312.79887803741462</v>
      </c>
      <c r="BM153" s="351">
        <v>0</v>
      </c>
      <c r="BN153" s="305">
        <v>0</v>
      </c>
      <c r="BO153" s="305">
        <v>0</v>
      </c>
      <c r="BP153" s="305">
        <v>0</v>
      </c>
      <c r="BQ153" s="340">
        <v>33.996463791647514</v>
      </c>
      <c r="BR153" s="351">
        <v>0</v>
      </c>
      <c r="BS153" s="305">
        <v>0</v>
      </c>
      <c r="BT153" s="305">
        <v>0</v>
      </c>
      <c r="BU153" s="305">
        <v>0</v>
      </c>
      <c r="BV153" s="305">
        <v>0</v>
      </c>
      <c r="BW153" s="305">
        <v>0</v>
      </c>
      <c r="BX153" s="305">
        <v>0</v>
      </c>
      <c r="BY153" s="306">
        <v>0</v>
      </c>
      <c r="BZ153" s="306">
        <v>241.99344099585679</v>
      </c>
      <c r="CA153" s="306">
        <v>342.54821121973703</v>
      </c>
      <c r="CB153" s="306">
        <v>0</v>
      </c>
      <c r="CC153" s="306">
        <v>41.686460941470855</v>
      </c>
      <c r="CD153" s="306">
        <v>33.996463791647514</v>
      </c>
      <c r="CE153" s="2130"/>
      <c r="CF153" s="2130"/>
      <c r="CG153" s="2130"/>
      <c r="CH153" s="2130"/>
      <c r="CI153" s="2130"/>
      <c r="CJ153" s="2130"/>
      <c r="CK153" s="2130"/>
      <c r="CL153" s="2130"/>
      <c r="CM153" s="2130"/>
      <c r="CN153" s="2130"/>
      <c r="CO153" s="2130"/>
      <c r="CP153" s="2130"/>
      <c r="CQ153" s="2130"/>
      <c r="CR153" s="2130"/>
      <c r="CS153" s="2130"/>
      <c r="CT153" s="2130"/>
      <c r="CU153" s="2130"/>
      <c r="CV153" s="2130"/>
      <c r="CW153" s="2130"/>
      <c r="CX153" s="2130"/>
      <c r="CY153" s="2130"/>
      <c r="CZ153" s="2130"/>
    </row>
    <row r="154" s="135" customFormat="true" ht="15" customHeight="true" x14ac:dyDescent="0.2">
      <c r="A154" s="2532"/>
      <c r="B154" s="1453" t="s">
        <v>278</v>
      </c>
      <c r="C154" s="1390">
        <v>0.98961093278936396</v>
      </c>
      <c r="D154" s="1391">
        <v>2.2013240380531296</v>
      </c>
      <c r="E154" s="1391">
        <v>11.204591903325644</v>
      </c>
      <c r="F154" s="1391">
        <v>29.541271043513568</v>
      </c>
      <c r="G154" s="1392">
        <v>40.770272668833954</v>
      </c>
      <c r="H154" s="1393">
        <v>12.393306731054293</v>
      </c>
      <c r="I154" s="1391">
        <v>32.055134145048392</v>
      </c>
      <c r="J154" s="1391">
        <v>30.238502341125745</v>
      </c>
      <c r="K154" s="1391">
        <v>35.604875441346394</v>
      </c>
      <c r="L154" s="1394">
        <v>48.953427998233316</v>
      </c>
      <c r="M154" s="1395">
        <v>0.75135989348470733</v>
      </c>
      <c r="N154" s="1391">
        <v>0.99567609182888483</v>
      </c>
      <c r="O154" s="1391">
        <v>1.370261760301936</v>
      </c>
      <c r="P154" s="1391">
        <v>4.9309607242602054</v>
      </c>
      <c r="Q154" s="1392">
        <v>14.930707347257119</v>
      </c>
      <c r="R154" s="1393">
        <v>14.406323366300178</v>
      </c>
      <c r="S154" s="1391">
        <v>2.9952840840274919</v>
      </c>
      <c r="T154" s="1391">
        <v>3.8437206451808201</v>
      </c>
      <c r="U154" s="1391">
        <v>2.8793931264297199</v>
      </c>
      <c r="V154" s="1391">
        <v>1.8202143725572668</v>
      </c>
      <c r="W154" s="1391">
        <v>1.0666218933169231</v>
      </c>
      <c r="X154" s="1391">
        <v>0.62820819224286895</v>
      </c>
      <c r="Y154" s="1391">
        <v>3.0152473064585883</v>
      </c>
      <c r="Z154" s="1391">
        <v>22.569718125520051</v>
      </c>
      <c r="AA154" s="1391">
        <v>38.760913988482024</v>
      </c>
      <c r="AB154" s="1391">
        <v>19.597244110831319</v>
      </c>
      <c r="AC154" s="1391">
        <v>3.86049805293626</v>
      </c>
      <c r="AD154" s="2086">
        <v>36.562244997868653</v>
      </c>
      <c r="AE154" s="312"/>
      <c r="AF154" s="312"/>
      <c r="AG154" s="312"/>
      <c r="AH154" s="312"/>
      <c r="AI154" s="312"/>
      <c r="AJ154" s="312"/>
      <c r="AK154" s="312"/>
      <c r="AL154" s="312"/>
      <c r="AM154" s="312"/>
      <c r="AN154" s="312"/>
      <c r="AO154" s="312"/>
      <c r="AP154" s="312"/>
      <c r="AQ154" s="312"/>
      <c r="AR154" s="312"/>
      <c r="AS154" s="312"/>
      <c r="AT154" s="312"/>
      <c r="AU154" s="312"/>
      <c r="AV154" s="312"/>
      <c r="AW154" s="312"/>
      <c r="AX154" s="312"/>
      <c r="AY154" s="312"/>
      <c r="AZ154" s="707"/>
      <c r="BA154" s="2589"/>
      <c r="BB154" s="159" t="s">
        <v>278</v>
      </c>
      <c r="BC154" s="341">
        <v>117.9186867457732</v>
      </c>
      <c r="BD154" s="307">
        <v>262.20245528827826</v>
      </c>
      <c r="BE154" s="307">
        <v>1335.0761634340968</v>
      </c>
      <c r="BF154" s="307">
        <v>3519.3663445097409</v>
      </c>
      <c r="BG154" s="342">
        <v>4858.8158764922273</v>
      </c>
      <c r="BH154" s="352">
        <v>669.2992212371073</v>
      </c>
      <c r="BI154" s="307">
        <v>1729.5646747282669</v>
      </c>
      <c r="BJ154" s="307">
        <v>1632.4130118234141</v>
      </c>
      <c r="BK154" s="307">
        <v>1924.743877051025</v>
      </c>
      <c r="BL154" s="342">
        <v>2640.6166224630674</v>
      </c>
      <c r="BM154" s="352">
        <v>48.953801262165392</v>
      </c>
      <c r="BN154" s="307">
        <v>64.920299261641517</v>
      </c>
      <c r="BO154" s="307">
        <v>89.188356875991872</v>
      </c>
      <c r="BP154" s="307">
        <v>321.71279530386761</v>
      </c>
      <c r="BQ154" s="342">
        <v>971.96686646357705</v>
      </c>
      <c r="BR154" s="352">
        <v>199.33754187521919</v>
      </c>
      <c r="BS154" s="307">
        <v>181.90303953613881</v>
      </c>
      <c r="BT154" s="307">
        <v>187.41171417011549</v>
      </c>
      <c r="BU154" s="307">
        <v>161.28518935638036</v>
      </c>
      <c r="BV154" s="307">
        <v>56.133833807239604</v>
      </c>
      <c r="BW154" s="307">
        <v>69.095012773496606</v>
      </c>
      <c r="BX154" s="307">
        <v>32.673313154945497</v>
      </c>
      <c r="BY154" s="308">
        <v>4.9871529822449299</v>
      </c>
      <c r="BZ154" s="308">
        <v>485.58077533030536</v>
      </c>
      <c r="CA154" s="308">
        <v>6108.7764334186286</v>
      </c>
      <c r="CB154" s="308">
        <v>325.80978789840162</v>
      </c>
      <c r="CC154" s="308">
        <v>38.843224705216372</v>
      </c>
      <c r="CD154" s="308">
        <v>2241.5425074617792</v>
      </c>
      <c r="CE154" s="2130"/>
      <c r="CF154" s="2130"/>
      <c r="CG154" s="2130"/>
      <c r="CH154" s="2130"/>
      <c r="CI154" s="2130"/>
      <c r="CJ154" s="2130"/>
      <c r="CK154" s="2130"/>
      <c r="CL154" s="2130"/>
      <c r="CM154" s="2130"/>
      <c r="CN154" s="2130"/>
      <c r="CO154" s="2130"/>
      <c r="CP154" s="2130"/>
      <c r="CQ154" s="2130"/>
      <c r="CR154" s="2130"/>
      <c r="CS154" s="2130"/>
      <c r="CT154" s="2130"/>
      <c r="CU154" s="2130"/>
      <c r="CV154" s="2130"/>
      <c r="CW154" s="2130"/>
      <c r="CX154" s="2130"/>
      <c r="CY154" s="2130"/>
      <c r="CZ154" s="2130"/>
    </row>
    <row r="155" s="135" customFormat="true" ht="15" customHeight="true" x14ac:dyDescent="0.2">
      <c r="A155" s="2532"/>
      <c r="B155" s="1453" t="s">
        <v>279</v>
      </c>
      <c r="C155" s="1390">
        <v>8.1679570584854366E-2</v>
      </c>
      <c r="D155" s="1391">
        <v>9.8200601541312271E-2</v>
      </c>
      <c r="E155" s="1391">
        <v>0.84120569084805819</v>
      </c>
      <c r="F155" s="1391">
        <v>0.95814074915702085</v>
      </c>
      <c r="G155" s="1392">
        <v>0.58099208768438482</v>
      </c>
      <c r="H155" s="1393">
        <v>0.79771084272101178</v>
      </c>
      <c r="I155" s="1391">
        <v>0.64760938475322638</v>
      </c>
      <c r="J155" s="1391">
        <v>1.1793135587671655</v>
      </c>
      <c r="K155" s="1391">
        <v>0.56467054899855718</v>
      </c>
      <c r="L155" s="1394">
        <v>0.44803631150840234</v>
      </c>
      <c r="M155" s="1395">
        <v>0</v>
      </c>
      <c r="N155" s="1391">
        <v>0.23883014574305089</v>
      </c>
      <c r="O155" s="1391">
        <v>1.4952953070507466E-2</v>
      </c>
      <c r="P155" s="1391">
        <v>0.15907132379324335</v>
      </c>
      <c r="Q155" s="1392">
        <v>1.2557216543417393</v>
      </c>
      <c r="R155" s="1393">
        <v>0.24929536581146189</v>
      </c>
      <c r="S155" s="1391">
        <v>0</v>
      </c>
      <c r="T155" s="1391">
        <v>0.25081183454968259</v>
      </c>
      <c r="U155" s="1391">
        <v>0.64234097677649582</v>
      </c>
      <c r="V155" s="1391">
        <v>5.479683929944434</v>
      </c>
      <c r="W155" s="1391">
        <v>0</v>
      </c>
      <c r="X155" s="1391">
        <v>0.17736449581706681</v>
      </c>
      <c r="Y155" s="1391">
        <v>0</v>
      </c>
      <c r="Z155" s="1391">
        <v>0.58492987044744582</v>
      </c>
      <c r="AA155" s="1391">
        <v>0.13932751253947562</v>
      </c>
      <c r="AB155" s="1391">
        <v>0.5535182527794924</v>
      </c>
      <c r="AC155" s="1391">
        <v>0.47972479593255507</v>
      </c>
      <c r="AD155" s="2086">
        <v>0.43397457842041809</v>
      </c>
      <c r="AE155" s="312"/>
      <c r="AF155" s="312"/>
      <c r="AG155" s="312"/>
      <c r="AH155" s="312"/>
      <c r="AI155" s="312"/>
      <c r="AJ155" s="312"/>
      <c r="AK155" s="312"/>
      <c r="AL155" s="312"/>
      <c r="AM155" s="312"/>
      <c r="AN155" s="312"/>
      <c r="AO155" s="312"/>
      <c r="AP155" s="312"/>
      <c r="AQ155" s="312"/>
      <c r="AR155" s="312"/>
      <c r="AS155" s="312"/>
      <c r="AT155" s="312"/>
      <c r="AU155" s="312"/>
      <c r="AV155" s="312"/>
      <c r="AW155" s="312"/>
      <c r="AX155" s="312"/>
      <c r="AY155" s="312"/>
      <c r="AZ155" s="707"/>
      <c r="BA155" s="2589"/>
      <c r="BB155" s="159" t="s">
        <v>279</v>
      </c>
      <c r="BC155" s="341">
        <v>9.7326609662413279</v>
      </c>
      <c r="BD155" s="307">
        <v>11.696796287060995</v>
      </c>
      <c r="BE155" s="307">
        <v>100.2333396955773</v>
      </c>
      <c r="BF155" s="307">
        <v>114.14702843759244</v>
      </c>
      <c r="BG155" s="342">
        <v>69.239997551333289</v>
      </c>
      <c r="BH155" s="352">
        <v>43.080289820289998</v>
      </c>
      <c r="BI155" s="307">
        <v>34.942368664668585</v>
      </c>
      <c r="BJ155" s="307">
        <v>63.664753519655541</v>
      </c>
      <c r="BK155" s="307">
        <v>30.525206682057551</v>
      </c>
      <c r="BL155" s="342">
        <v>24.167707554184453</v>
      </c>
      <c r="BM155" s="352">
        <v>0</v>
      </c>
      <c r="BN155" s="307">
        <v>15.572257545986124</v>
      </c>
      <c r="BO155" s="307">
        <v>0.97326609662413277</v>
      </c>
      <c r="BP155" s="307">
        <v>10.378358922720642</v>
      </c>
      <c r="BQ155" s="342">
        <v>81.745614131618353</v>
      </c>
      <c r="BR155" s="352">
        <v>3.4494523105031991</v>
      </c>
      <c r="BS155" s="307">
        <v>0</v>
      </c>
      <c r="BT155" s="307">
        <v>12.229056215633523</v>
      </c>
      <c r="BU155" s="307">
        <v>35.979833778105011</v>
      </c>
      <c r="BV155" s="307">
        <v>168.98870357097184</v>
      </c>
      <c r="BW155" s="307">
        <v>0</v>
      </c>
      <c r="BX155" s="307">
        <v>9.2247853274725067</v>
      </c>
      <c r="BY155" s="308">
        <v>0</v>
      </c>
      <c r="BZ155" s="308">
        <v>12.58459225880036</v>
      </c>
      <c r="CA155" s="308">
        <v>21.95821866793186</v>
      </c>
      <c r="CB155" s="308">
        <v>9.2023992514491457</v>
      </c>
      <c r="CC155" s="308">
        <v>4.8268533721703104</v>
      </c>
      <c r="CD155" s="308">
        <v>26.60592818476762</v>
      </c>
      <c r="CE155" s="2130"/>
      <c r="CF155" s="2130"/>
      <c r="CG155" s="2130"/>
      <c r="CH155" s="2130"/>
      <c r="CI155" s="2130"/>
      <c r="CJ155" s="2130"/>
      <c r="CK155" s="2130"/>
      <c r="CL155" s="2130"/>
      <c r="CM155" s="2130"/>
      <c r="CN155" s="2130"/>
      <c r="CO155" s="2130"/>
      <c r="CP155" s="2130"/>
      <c r="CQ155" s="2130"/>
      <c r="CR155" s="2130"/>
      <c r="CS155" s="2130"/>
      <c r="CT155" s="2130"/>
      <c r="CU155" s="2130"/>
      <c r="CV155" s="2130"/>
      <c r="CW155" s="2130"/>
      <c r="CX155" s="2130"/>
      <c r="CY155" s="2130"/>
      <c r="CZ155" s="2130"/>
    </row>
    <row r="156" s="135" customFormat="true" ht="15" customHeight="true" x14ac:dyDescent="0.2">
      <c r="A156" s="2532"/>
      <c r="B156" s="1453" t="s">
        <v>280</v>
      </c>
      <c r="C156" s="1390">
        <v>0</v>
      </c>
      <c r="D156" s="1391">
        <v>3.7528087622098118E-2</v>
      </c>
      <c r="E156" s="1391">
        <v>0.49785193903762631</v>
      </c>
      <c r="F156" s="1391">
        <v>0.26000798560588878</v>
      </c>
      <c r="G156" s="1392">
        <v>0.51028713860332797</v>
      </c>
      <c r="H156" s="1393">
        <v>1.1029533730675429</v>
      </c>
      <c r="I156" s="1391">
        <v>0.47701534036866894</v>
      </c>
      <c r="J156" s="1391">
        <v>9.7026831457032073E-2</v>
      </c>
      <c r="K156" s="1391">
        <v>0.68346413296356789</v>
      </c>
      <c r="L156" s="1394">
        <v>0.11363099639832221</v>
      </c>
      <c r="M156" s="1395">
        <v>0</v>
      </c>
      <c r="N156" s="1391">
        <v>0</v>
      </c>
      <c r="O156" s="1391">
        <v>0</v>
      </c>
      <c r="P156" s="1391">
        <v>2.8340612517709605E-2</v>
      </c>
      <c r="Q156" s="1392">
        <v>0.30898740549086123</v>
      </c>
      <c r="R156" s="1393">
        <v>0</v>
      </c>
      <c r="S156" s="1391">
        <v>0</v>
      </c>
      <c r="T156" s="1391">
        <v>0</v>
      </c>
      <c r="U156" s="1391">
        <v>0.17347848008969508</v>
      </c>
      <c r="V156" s="1391">
        <v>0</v>
      </c>
      <c r="W156" s="1391">
        <v>4.0460129213827634E-2</v>
      </c>
      <c r="X156" s="1391">
        <v>0</v>
      </c>
      <c r="Y156" s="1391">
        <v>0</v>
      </c>
      <c r="Z156" s="1391">
        <v>1.4624292899653453</v>
      </c>
      <c r="AA156" s="1391">
        <v>0.55731005015790236</v>
      </c>
      <c r="AB156" s="1391">
        <v>8.311678366319282E-2</v>
      </c>
      <c r="AC156" s="1391">
        <v>0.47972479593255507</v>
      </c>
      <c r="AD156" s="2086">
        <v>0.28931638561361206</v>
      </c>
      <c r="AE156" s="312"/>
      <c r="AF156" s="312"/>
      <c r="AG156" s="312"/>
      <c r="AH156" s="312"/>
      <c r="AI156" s="312"/>
      <c r="AJ156" s="312"/>
      <c r="AK156" s="312"/>
      <c r="AL156" s="312"/>
      <c r="AM156" s="312"/>
      <c r="AN156" s="312"/>
      <c r="AO156" s="312"/>
      <c r="AP156" s="312"/>
      <c r="AQ156" s="312"/>
      <c r="AR156" s="312"/>
      <c r="AS156" s="312"/>
      <c r="AT156" s="312"/>
      <c r="AU156" s="312"/>
      <c r="AV156" s="312"/>
      <c r="AW156" s="312"/>
      <c r="AX156" s="312"/>
      <c r="AY156" s="312"/>
      <c r="AZ156" s="707"/>
      <c r="BA156" s="2589"/>
      <c r="BB156" s="159" t="s">
        <v>280</v>
      </c>
      <c r="BC156" s="341">
        <v>0</v>
      </c>
      <c r="BD156" s="307">
        <v>4.4700173834881278</v>
      </c>
      <c r="BE156" s="307">
        <v>59.321237441168975</v>
      </c>
      <c r="BF156" s="307">
        <v>30.975761080058888</v>
      </c>
      <c r="BG156" s="342">
        <v>60.813702933877174</v>
      </c>
      <c r="BH156" s="352">
        <v>59.564880437050903</v>
      </c>
      <c r="BI156" s="307">
        <v>25.737807811750301</v>
      </c>
      <c r="BJ156" s="307">
        <v>5.2379532683085888</v>
      </c>
      <c r="BK156" s="307">
        <v>36.947002027087265</v>
      </c>
      <c r="BL156" s="342">
        <v>6.1294154502781568</v>
      </c>
      <c r="BM156" s="352">
        <v>0</v>
      </c>
      <c r="BN156" s="307">
        <v>0</v>
      </c>
      <c r="BO156" s="307">
        <v>0</v>
      </c>
      <c r="BP156" s="307">
        <v>1.8490387945777134</v>
      </c>
      <c r="BQ156" s="342">
        <v>20.114621049540233</v>
      </c>
      <c r="BR156" s="352">
        <v>0</v>
      </c>
      <c r="BS156" s="307">
        <v>0</v>
      </c>
      <c r="BT156" s="307">
        <v>0</v>
      </c>
      <c r="BU156" s="307">
        <v>9.717155067747381</v>
      </c>
      <c r="BV156" s="307">
        <v>0</v>
      </c>
      <c r="BW156" s="307">
        <v>2.6209785889104142</v>
      </c>
      <c r="BX156" s="307">
        <v>0</v>
      </c>
      <c r="BY156" s="308">
        <v>0</v>
      </c>
      <c r="BZ156" s="308">
        <v>31.463731382810856</v>
      </c>
      <c r="CA156" s="308">
        <v>87.832874671727424</v>
      </c>
      <c r="CB156" s="308">
        <v>1.3818402987150133</v>
      </c>
      <c r="CC156" s="308">
        <v>4.8268533721703104</v>
      </c>
      <c r="CD156" s="308">
        <v>17.737285456511746</v>
      </c>
      <c r="CE156" s="2130"/>
      <c r="CF156" s="2130"/>
      <c r="CG156" s="2130"/>
      <c r="CH156" s="2130"/>
      <c r="CI156" s="2130"/>
      <c r="CJ156" s="2130"/>
      <c r="CK156" s="2130"/>
      <c r="CL156" s="2130"/>
      <c r="CM156" s="2130"/>
      <c r="CN156" s="2130"/>
      <c r="CO156" s="2130"/>
      <c r="CP156" s="2130"/>
      <c r="CQ156" s="2130"/>
      <c r="CR156" s="2130"/>
      <c r="CS156" s="2130"/>
      <c r="CT156" s="2130"/>
      <c r="CU156" s="2130"/>
      <c r="CV156" s="2130"/>
      <c r="CW156" s="2130"/>
      <c r="CX156" s="2130"/>
      <c r="CY156" s="2130"/>
      <c r="CZ156" s="2130"/>
    </row>
    <row r="157" s="135" customFormat="true" ht="15" customHeight="true" x14ac:dyDescent="0.2">
      <c r="A157" s="2532"/>
      <c r="B157" s="1453" t="s">
        <v>281</v>
      </c>
      <c r="C157" s="1390">
        <v>0</v>
      </c>
      <c r="D157" s="1391">
        <v>0.18247796092789173</v>
      </c>
      <c r="E157" s="1391">
        <v>2.3132267951768903</v>
      </c>
      <c r="F157" s="1391">
        <v>9.555326400014744</v>
      </c>
      <c r="G157" s="1392">
        <v>17.50216643120589</v>
      </c>
      <c r="H157" s="1393">
        <v>2.3692679533635603</v>
      </c>
      <c r="I157" s="1391">
        <v>7.5646735251794839</v>
      </c>
      <c r="J157" s="1391">
        <v>12.410547371342284</v>
      </c>
      <c r="K157" s="1391">
        <v>14.613923437574513</v>
      </c>
      <c r="L157" s="1394">
        <v>20.557096208185914</v>
      </c>
      <c r="M157" s="1395">
        <v>0</v>
      </c>
      <c r="N157" s="1391">
        <v>0</v>
      </c>
      <c r="O157" s="1391">
        <v>0</v>
      </c>
      <c r="P157" s="1391">
        <v>0.66994365736352657</v>
      </c>
      <c r="Q157" s="1392">
        <v>5.7278552784774162</v>
      </c>
      <c r="R157" s="1393">
        <v>2.3203607538323583</v>
      </c>
      <c r="S157" s="1391">
        <v>0</v>
      </c>
      <c r="T157" s="1391">
        <v>3.7855519715387502</v>
      </c>
      <c r="U157" s="1391">
        <v>0.34125739131368699</v>
      </c>
      <c r="V157" s="1391">
        <v>0.17064616135429492</v>
      </c>
      <c r="W157" s="1391">
        <v>0.2427607752829658</v>
      </c>
      <c r="X157" s="1391">
        <v>0.75991995406746871</v>
      </c>
      <c r="Y157" s="1391">
        <v>24.086233004433446</v>
      </c>
      <c r="Z157" s="1391">
        <v>17.932341128094574</v>
      </c>
      <c r="AA157" s="1391">
        <v>13.068920676202826</v>
      </c>
      <c r="AB157" s="1391">
        <v>0.16623356732638564</v>
      </c>
      <c r="AC157" s="1391">
        <v>43.57247612975678</v>
      </c>
      <c r="AD157" s="2086">
        <v>4.8728652343834513</v>
      </c>
      <c r="AE157" s="312"/>
      <c r="AF157" s="312"/>
      <c r="AG157" s="312"/>
      <c r="AH157" s="312"/>
      <c r="AI157" s="312"/>
      <c r="AJ157" s="312"/>
      <c r="AK157" s="312"/>
      <c r="AL157" s="312"/>
      <c r="AM157" s="312"/>
      <c r="AN157" s="312"/>
      <c r="AO157" s="312"/>
      <c r="AP157" s="312"/>
      <c r="AQ157" s="312"/>
      <c r="AR157" s="312"/>
      <c r="AS157" s="312"/>
      <c r="AT157" s="312"/>
      <c r="AU157" s="312"/>
      <c r="AV157" s="312"/>
      <c r="AW157" s="312"/>
      <c r="AX157" s="312"/>
      <c r="AY157" s="312"/>
      <c r="AZ157" s="707"/>
      <c r="BA157" s="2589"/>
      <c r="BB157" s="159" t="s">
        <v>281</v>
      </c>
      <c r="BC157" s="341">
        <v>0</v>
      </c>
      <c r="BD157" s="307">
        <v>21.735177813079847</v>
      </c>
      <c r="BE157" s="307">
        <v>275.63109674177986</v>
      </c>
      <c r="BF157" s="307">
        <v>1138.3631426516167</v>
      </c>
      <c r="BG157" s="342">
        <v>2085.8286825724254</v>
      </c>
      <c r="BH157" s="352">
        <v>127.95206561900102</v>
      </c>
      <c r="BI157" s="307">
        <v>408.15901895152825</v>
      </c>
      <c r="BJ157" s="307">
        <v>669.97825435543007</v>
      </c>
      <c r="BK157" s="307">
        <v>790.00584351153543</v>
      </c>
      <c r="BL157" s="342">
        <v>1108.8786255962966</v>
      </c>
      <c r="BM157" s="352">
        <v>0</v>
      </c>
      <c r="BN157" s="307">
        <v>0</v>
      </c>
      <c r="BO157" s="307">
        <v>0</v>
      </c>
      <c r="BP157" s="307">
        <v>43.709422718805499</v>
      </c>
      <c r="BQ157" s="342">
        <v>372.87486902630269</v>
      </c>
      <c r="BR157" s="352">
        <v>32.10638808890355</v>
      </c>
      <c r="BS157" s="307">
        <v>0</v>
      </c>
      <c r="BT157" s="307">
        <v>184.57553229203586</v>
      </c>
      <c r="BU157" s="307">
        <v>19.115056736118035</v>
      </c>
      <c r="BV157" s="307">
        <v>5.2625797300169452</v>
      </c>
      <c r="BW157" s="307">
        <v>15.725871533462485</v>
      </c>
      <c r="BX157" s="307">
        <v>39.523684884292514</v>
      </c>
      <c r="BY157" s="308">
        <v>39.8381016713981</v>
      </c>
      <c r="BZ157" s="308">
        <v>385.80898795638132</v>
      </c>
      <c r="CA157" s="308">
        <v>2059.6809110520103</v>
      </c>
      <c r="CB157" s="308">
        <v>2.7636805974300267</v>
      </c>
      <c r="CC157" s="308">
        <v>438.4137637327708</v>
      </c>
      <c r="CD157" s="308">
        <v>298.74354150408266</v>
      </c>
      <c r="CE157" s="2130"/>
      <c r="CF157" s="2130"/>
      <c r="CG157" s="2130"/>
      <c r="CH157" s="2130"/>
      <c r="CI157" s="2130"/>
      <c r="CJ157" s="2130"/>
      <c r="CK157" s="2130"/>
      <c r="CL157" s="2130"/>
      <c r="CM157" s="2130"/>
      <c r="CN157" s="2130"/>
      <c r="CO157" s="2130"/>
      <c r="CP157" s="2130"/>
      <c r="CQ157" s="2130"/>
      <c r="CR157" s="2130"/>
      <c r="CS157" s="2130"/>
      <c r="CT157" s="2130"/>
      <c r="CU157" s="2130"/>
      <c r="CV157" s="2130"/>
      <c r="CW157" s="2130"/>
      <c r="CX157" s="2130"/>
      <c r="CY157" s="2130"/>
      <c r="CZ157" s="2130"/>
    </row>
    <row r="158" s="135" customFormat="true" ht="15" customHeight="true" x14ac:dyDescent="0.2">
      <c r="A158" s="2532"/>
      <c r="B158" s="1453" t="s">
        <v>282</v>
      </c>
      <c r="C158" s="1390">
        <v>1.271644934481218</v>
      </c>
      <c r="D158" s="1391">
        <v>3.5270613926534211</v>
      </c>
      <c r="E158" s="1391">
        <v>12.741473588919543</v>
      </c>
      <c r="F158" s="1391">
        <v>25.598344021433167</v>
      </c>
      <c r="G158" s="1392">
        <v>24.356250043704527</v>
      </c>
      <c r="H158" s="1393">
        <v>10.638593156319715</v>
      </c>
      <c r="I158" s="1391">
        <v>20.587342851876407</v>
      </c>
      <c r="J158" s="1391">
        <v>29.294330413597773</v>
      </c>
      <c r="K158" s="1391">
        <v>28.914458197232456</v>
      </c>
      <c r="L158" s="1394">
        <v>18.846777560722376</v>
      </c>
      <c r="M158" s="1395">
        <v>1.3286985663254167</v>
      </c>
      <c r="N158" s="1391">
        <v>1.5189090420078823</v>
      </c>
      <c r="O158" s="1391">
        <v>2.8653764264055583</v>
      </c>
      <c r="P158" s="1391">
        <v>6.7880486692384041</v>
      </c>
      <c r="Q158" s="1392">
        <v>21.208979549454579</v>
      </c>
      <c r="R158" s="1393">
        <v>24.093031155794929</v>
      </c>
      <c r="S158" s="1391">
        <v>3.699303786445165</v>
      </c>
      <c r="T158" s="1391">
        <v>9.5844925506938754</v>
      </c>
      <c r="U158" s="1391">
        <v>1.8233233955830079</v>
      </c>
      <c r="V158" s="1391">
        <v>6.7058231025592443</v>
      </c>
      <c r="W158" s="1391">
        <v>6.9384042220540927</v>
      </c>
      <c r="X158" s="1391">
        <v>8.019382225546563</v>
      </c>
      <c r="Y158" s="1391">
        <v>16.855120020095061</v>
      </c>
      <c r="Z158" s="1391">
        <v>26.637579789550465</v>
      </c>
      <c r="AA158" s="1391">
        <v>23.79713914174242</v>
      </c>
      <c r="AB158" s="1391">
        <v>2.0833247920529923</v>
      </c>
      <c r="AC158" s="1391">
        <v>35.623822963217577</v>
      </c>
      <c r="AD158" s="2086">
        <v>17.889906295199822</v>
      </c>
      <c r="AE158" s="312"/>
      <c r="AF158" s="312"/>
      <c r="AG158" s="312"/>
      <c r="AH158" s="312"/>
      <c r="AI158" s="312"/>
      <c r="AJ158" s="312"/>
      <c r="AK158" s="312"/>
      <c r="AL158" s="312"/>
      <c r="AM158" s="312"/>
      <c r="AN158" s="312"/>
      <c r="AO158" s="312"/>
      <c r="AP158" s="312"/>
      <c r="AQ158" s="312"/>
      <c r="AR158" s="312"/>
      <c r="AS158" s="312"/>
      <c r="AT158" s="312"/>
      <c r="AU158" s="312"/>
      <c r="AV158" s="312"/>
      <c r="AW158" s="312"/>
      <c r="AX158" s="312"/>
      <c r="AY158" s="312"/>
      <c r="AZ158" s="707"/>
      <c r="BA158" s="2589"/>
      <c r="BB158" s="159" t="s">
        <v>282</v>
      </c>
      <c r="BC158" s="341">
        <v>151.52490308315603</v>
      </c>
      <c r="BD158" s="307">
        <v>420.11268723714386</v>
      </c>
      <c r="BE158" s="307">
        <v>1518.2023426076387</v>
      </c>
      <c r="BF158" s="307">
        <v>3049.630135802679</v>
      </c>
      <c r="BG158" s="342">
        <v>2902.6672292685139</v>
      </c>
      <c r="BH158" s="352">
        <v>574.53609993702423</v>
      </c>
      <c r="BI158" s="307">
        <v>1110.8092944488651</v>
      </c>
      <c r="BJ158" s="307">
        <v>1581.4422817750926</v>
      </c>
      <c r="BK158" s="307">
        <v>1563.0703852636896</v>
      </c>
      <c r="BL158" s="342">
        <v>1016.6216369669453</v>
      </c>
      <c r="BM158" s="352">
        <v>86.569493683711528</v>
      </c>
      <c r="BN158" s="307">
        <v>99.036253222912137</v>
      </c>
      <c r="BO158" s="307">
        <v>186.50320888032454</v>
      </c>
      <c r="BP158" s="307">
        <v>442.87558432480171</v>
      </c>
      <c r="BQ158" s="342">
        <v>1380.6730594957698</v>
      </c>
      <c r="BR158" s="352">
        <v>333.37066542277984</v>
      </c>
      <c r="BS158" s="307">
        <v>224.65802376151058</v>
      </c>
      <c r="BT158" s="307">
        <v>467.31964785951311</v>
      </c>
      <c r="BU158" s="307">
        <v>102.13091655155814</v>
      </c>
      <c r="BV158" s="307">
        <v>206.80177305212746</v>
      </c>
      <c r="BW158" s="307">
        <v>449.46492412570842</v>
      </c>
      <c r="BX158" s="307">
        <v>417.09068745029714</v>
      </c>
      <c r="BY158" s="308">
        <v>27.877999225556319</v>
      </c>
      <c r="BZ158" s="308">
        <v>573.09960962725779</v>
      </c>
      <c r="CA158" s="308">
        <v>3750.463748482759</v>
      </c>
      <c r="CB158" s="308">
        <v>34.635870471558547</v>
      </c>
      <c r="CC158" s="308">
        <v>358.43669424121168</v>
      </c>
      <c r="CD158" s="308">
        <v>1096.7867377272953</v>
      </c>
      <c r="CE158" s="2130"/>
      <c r="CF158" s="2130"/>
      <c r="CG158" s="2130"/>
      <c r="CH158" s="2130"/>
      <c r="CI158" s="2130"/>
      <c r="CJ158" s="2130"/>
      <c r="CK158" s="2130"/>
      <c r="CL158" s="2130"/>
      <c r="CM158" s="2130"/>
      <c r="CN158" s="2130"/>
      <c r="CO158" s="2130"/>
      <c r="CP158" s="2130"/>
      <c r="CQ158" s="2130"/>
      <c r="CR158" s="2130"/>
      <c r="CS158" s="2130"/>
      <c r="CT158" s="2130"/>
      <c r="CU158" s="2130"/>
      <c r="CV158" s="2130"/>
      <c r="CW158" s="2130"/>
      <c r="CX158" s="2130"/>
      <c r="CY158" s="2130"/>
      <c r="CZ158" s="2130"/>
    </row>
    <row r="159" s="135" customFormat="true" ht="15" customHeight="true" x14ac:dyDescent="0.2">
      <c r="A159" s="2532"/>
      <c r="B159" s="1453" t="s">
        <v>283</v>
      </c>
      <c r="C159" s="1390">
        <v>5.9548025397533495</v>
      </c>
      <c r="D159" s="1391">
        <v>16.901778982858399</v>
      </c>
      <c r="E159" s="1391">
        <v>25.8078909635218</v>
      </c>
      <c r="F159" s="1391">
        <v>20.836911174525525</v>
      </c>
      <c r="G159" s="1392">
        <v>9.1995642302546461</v>
      </c>
      <c r="H159" s="1393">
        <v>31.826307499828342</v>
      </c>
      <c r="I159" s="1391">
        <v>21.481991163907701</v>
      </c>
      <c r="J159" s="1391">
        <v>20.147944117888375</v>
      </c>
      <c r="K159" s="1391">
        <v>12.654006360736394</v>
      </c>
      <c r="L159" s="1394">
        <v>4.5939339551597067</v>
      </c>
      <c r="M159" s="1395">
        <v>3.958075937516143</v>
      </c>
      <c r="N159" s="1391">
        <v>6.7394223876501833</v>
      </c>
      <c r="O159" s="1391">
        <v>15.81305581230267</v>
      </c>
      <c r="P159" s="1391">
        <v>21.099292009614313</v>
      </c>
      <c r="Q159" s="1392">
        <v>21.138294902945088</v>
      </c>
      <c r="R159" s="1393">
        <v>17.212125206086291</v>
      </c>
      <c r="S159" s="1391">
        <v>15.2061740481887</v>
      </c>
      <c r="T159" s="1391">
        <v>33.014973093011456</v>
      </c>
      <c r="U159" s="1391">
        <v>36.142070313400744</v>
      </c>
      <c r="V159" s="1391">
        <v>34.079398701548016</v>
      </c>
      <c r="W159" s="1391">
        <v>10.622033716541603</v>
      </c>
      <c r="X159" s="1391">
        <v>7.6818877504105529</v>
      </c>
      <c r="Y159" s="1391">
        <v>29.468886587880505</v>
      </c>
      <c r="Z159" s="1391">
        <v>10.093021759850263</v>
      </c>
      <c r="AA159" s="1391">
        <v>11.573472041612439</v>
      </c>
      <c r="AB159" s="1391">
        <v>4.5269707228902689</v>
      </c>
      <c r="AC159" s="1391">
        <v>3.3000809827648441</v>
      </c>
      <c r="AD159" s="2086">
        <v>3.9773257228585956</v>
      </c>
      <c r="AE159" s="312"/>
      <c r="AF159" s="312"/>
      <c r="AG159" s="312"/>
      <c r="AH159" s="312"/>
      <c r="AI159" s="312"/>
      <c r="AJ159" s="312"/>
      <c r="AK159" s="312"/>
      <c r="AL159" s="312"/>
      <c r="AM159" s="312"/>
      <c r="AN159" s="312"/>
      <c r="AO159" s="312"/>
      <c r="AP159" s="312"/>
      <c r="AQ159" s="312"/>
      <c r="AR159" s="312"/>
      <c r="AS159" s="312"/>
      <c r="AT159" s="312"/>
      <c r="AU159" s="312"/>
      <c r="AV159" s="312"/>
      <c r="AW159" s="312"/>
      <c r="AX159" s="312"/>
      <c r="AY159" s="312"/>
      <c r="AZ159" s="707"/>
      <c r="BA159" s="2589"/>
      <c r="BB159" s="159" t="s">
        <v>283</v>
      </c>
      <c r="BC159" s="341">
        <v>709.55410055839343</v>
      </c>
      <c r="BD159" s="307">
        <v>2013.1920023754044</v>
      </c>
      <c r="BE159" s="307">
        <v>3075.1231594322871</v>
      </c>
      <c r="BF159" s="307">
        <v>2482.3821494730801</v>
      </c>
      <c r="BG159" s="342">
        <v>1096.3622711540154</v>
      </c>
      <c r="BH159" s="352">
        <v>1718.7763755666947</v>
      </c>
      <c r="BI159" s="307">
        <v>1159.0808789567595</v>
      </c>
      <c r="BJ159" s="307">
        <v>1087.6784097471791</v>
      </c>
      <c r="BK159" s="307">
        <v>684.05579182869042</v>
      </c>
      <c r="BL159" s="342">
        <v>247.80324607563776</v>
      </c>
      <c r="BM159" s="352">
        <v>257.88289274674725</v>
      </c>
      <c r="BN159" s="307">
        <v>439.42535313185857</v>
      </c>
      <c r="BO159" s="307">
        <v>1029.2489405650938</v>
      </c>
      <c r="BP159" s="307">
        <v>1376.5902003536994</v>
      </c>
      <c r="BQ159" s="342">
        <v>1376.0715940208245</v>
      </c>
      <c r="BR159" s="352">
        <v>238.16088545226751</v>
      </c>
      <c r="BS159" s="307">
        <v>923.46809233594183</v>
      </c>
      <c r="BT159" s="307">
        <v>1609.7404759107937</v>
      </c>
      <c r="BU159" s="307">
        <v>2024.4476520843461</v>
      </c>
      <c r="BV159" s="307">
        <v>1050.9791219128324</v>
      </c>
      <c r="BW159" s="307">
        <v>688.08784061483982</v>
      </c>
      <c r="BX159" s="307">
        <v>399.53748962456791</v>
      </c>
      <c r="BY159" s="308">
        <v>48.740892767033905</v>
      </c>
      <c r="BZ159" s="308">
        <v>217.14836243488995</v>
      </c>
      <c r="CA159" s="308">
        <v>1823.9960306828727</v>
      </c>
      <c r="CB159" s="308">
        <v>75.262182922544895</v>
      </c>
      <c r="CC159" s="308">
        <v>33.204468802010965</v>
      </c>
      <c r="CD159" s="308">
        <v>243.84018744823788</v>
      </c>
      <c r="CE159" s="2130"/>
      <c r="CF159" s="2130"/>
      <c r="CG159" s="2130"/>
      <c r="CH159" s="2130"/>
      <c r="CI159" s="2130"/>
      <c r="CJ159" s="2130"/>
      <c r="CK159" s="2130"/>
      <c r="CL159" s="2130"/>
      <c r="CM159" s="2130"/>
      <c r="CN159" s="2130"/>
      <c r="CO159" s="2130"/>
      <c r="CP159" s="2130"/>
      <c r="CQ159" s="2130"/>
      <c r="CR159" s="2130"/>
      <c r="CS159" s="2130"/>
      <c r="CT159" s="2130"/>
      <c r="CU159" s="2130"/>
      <c r="CV159" s="2130"/>
      <c r="CW159" s="2130"/>
      <c r="CX159" s="2130"/>
      <c r="CY159" s="2130"/>
      <c r="CZ159" s="2130"/>
    </row>
    <row r="160" s="135" customFormat="true" ht="15" customHeight="true" x14ac:dyDescent="0.2">
      <c r="A160" s="2532"/>
      <c r="B160" s="1453" t="s">
        <v>284</v>
      </c>
      <c r="C160" s="1390">
        <v>91.555660343465547</v>
      </c>
      <c r="D160" s="1391">
        <v>76.346300007100908</v>
      </c>
      <c r="E160" s="1391">
        <v>45.664348870390057</v>
      </c>
      <c r="F160" s="1391">
        <v>11.940835885736986</v>
      </c>
      <c r="G160" s="1392">
        <v>1.8853677057388125</v>
      </c>
      <c r="H160" s="1393">
        <v>39.884671806744322</v>
      </c>
      <c r="I160" s="1391">
        <v>15.40803437191707</v>
      </c>
      <c r="J160" s="1391">
        <v>5.3141899623625619</v>
      </c>
      <c r="K160" s="1391">
        <v>1.7015765948555601</v>
      </c>
      <c r="L160" s="1394">
        <v>0.56368884008861786</v>
      </c>
      <c r="M160" s="1395">
        <v>93.849151117806656</v>
      </c>
      <c r="N160" s="1391">
        <v>90.284300963451074</v>
      </c>
      <c r="O160" s="1391">
        <v>79.314091834438372</v>
      </c>
      <c r="P160" s="1391">
        <v>65.564868738717223</v>
      </c>
      <c r="Q160" s="1392">
        <v>34.646854216101055</v>
      </c>
      <c r="R160" s="1393">
        <v>39.385087411470579</v>
      </c>
      <c r="S160" s="1391">
        <v>78.099238081337788</v>
      </c>
      <c r="T160" s="1391">
        <v>49.054508492042928</v>
      </c>
      <c r="U160" s="1391">
        <v>57.755155714764491</v>
      </c>
      <c r="V160" s="1391">
        <v>51.427497619434646</v>
      </c>
      <c r="W160" s="1391">
        <v>80.52289042442851</v>
      </c>
      <c r="X160" s="1391">
        <v>82.416728667391183</v>
      </c>
      <c r="Y160" s="1391">
        <v>25.261354078830895</v>
      </c>
      <c r="Z160" s="1391">
        <v>7.5107468019287289</v>
      </c>
      <c r="AA160" s="1391">
        <v>9.1770388259334617</v>
      </c>
      <c r="AB160" s="1391">
        <v>72.885807098060269</v>
      </c>
      <c r="AC160" s="1391">
        <v>7.0900702658700396</v>
      </c>
      <c r="AD160" s="2086">
        <v>35.154637026416822</v>
      </c>
      <c r="AE160" s="312"/>
      <c r="AF160" s="312"/>
      <c r="AG160" s="312"/>
      <c r="AH160" s="312"/>
      <c r="AI160" s="312"/>
      <c r="AJ160" s="312"/>
      <c r="AK160" s="312"/>
      <c r="AL160" s="312"/>
      <c r="AM160" s="312"/>
      <c r="AN160" s="312"/>
      <c r="AO160" s="312"/>
      <c r="AP160" s="312"/>
      <c r="AQ160" s="312"/>
      <c r="AR160" s="312"/>
      <c r="AS160" s="312"/>
      <c r="AT160" s="312"/>
      <c r="AU160" s="312"/>
      <c r="AV160" s="312"/>
      <c r="AW160" s="312"/>
      <c r="AX160" s="312"/>
      <c r="AY160" s="312"/>
      <c r="AZ160" s="707"/>
      <c r="BA160" s="2589"/>
      <c r="BB160" s="159" t="s">
        <v>284</v>
      </c>
      <c r="BC160" s="341">
        <v>10909.462369633551</v>
      </c>
      <c r="BD160" s="307">
        <v>9093.7031386535964</v>
      </c>
      <c r="BE160" s="307">
        <v>5441.1070230501928</v>
      </c>
      <c r="BF160" s="307">
        <v>1422.5581519385653</v>
      </c>
      <c r="BG160" s="342">
        <v>224.68955790605133</v>
      </c>
      <c r="BH160" s="352">
        <v>2153.9674889722246</v>
      </c>
      <c r="BI160" s="307">
        <v>831.35487239204849</v>
      </c>
      <c r="BJ160" s="307">
        <v>286.88434182349346</v>
      </c>
      <c r="BK160" s="307">
        <v>91.984569295202235</v>
      </c>
      <c r="BL160" s="342">
        <v>30.406167287991526</v>
      </c>
      <c r="BM160" s="352">
        <v>6114.6099655870739</v>
      </c>
      <c r="BN160" s="307">
        <v>5886.7375497680059</v>
      </c>
      <c r="BO160" s="307">
        <v>5162.4395664857166</v>
      </c>
      <c r="BP160" s="307">
        <v>4277.6769832877726</v>
      </c>
      <c r="BQ160" s="342">
        <v>2255.4587362822144</v>
      </c>
      <c r="BR160" s="352">
        <v>544.96392393276221</v>
      </c>
      <c r="BS160" s="307">
        <v>4742.9520519301468</v>
      </c>
      <c r="BT160" s="307">
        <v>2391.7944025908173</v>
      </c>
      <c r="BU160" s="307">
        <v>3235.0744815846479</v>
      </c>
      <c r="BV160" s="307">
        <v>1585.9794582523716</v>
      </c>
      <c r="BW160" s="307">
        <v>5216.2159592777234</v>
      </c>
      <c r="BX160" s="307">
        <v>4286.520962647337</v>
      </c>
      <c r="BY160" s="308">
        <v>41.781726182106404</v>
      </c>
      <c r="BZ160" s="308">
        <v>161.59148444420936</v>
      </c>
      <c r="CA160" s="308">
        <v>1446.3146695944454</v>
      </c>
      <c r="CB160" s="308">
        <v>1211.7473873940271</v>
      </c>
      <c r="CC160" s="308">
        <v>71.338254478200156</v>
      </c>
      <c r="CD160" s="308">
        <v>2155.245478872992</v>
      </c>
      <c r="CE160" s="2130"/>
      <c r="CF160" s="2130"/>
      <c r="CG160" s="2130"/>
      <c r="CH160" s="2130"/>
      <c r="CI160" s="2130"/>
      <c r="CJ160" s="2130"/>
      <c r="CK160" s="2130"/>
      <c r="CL160" s="2130"/>
      <c r="CM160" s="2130"/>
      <c r="CN160" s="2130"/>
      <c r="CO160" s="2130"/>
      <c r="CP160" s="2130"/>
      <c r="CQ160" s="2130"/>
      <c r="CR160" s="2130"/>
      <c r="CS160" s="2130"/>
      <c r="CT160" s="2130"/>
      <c r="CU160" s="2130"/>
      <c r="CV160" s="2130"/>
      <c r="CW160" s="2130"/>
      <c r="CX160" s="2130"/>
      <c r="CY160" s="2130"/>
      <c r="CZ160" s="2130"/>
    </row>
    <row r="161" s="135" customFormat="true" ht="15" customHeight="true" x14ac:dyDescent="0.2">
      <c r="A161" s="2532"/>
      <c r="B161" s="1453" t="s">
        <v>285</v>
      </c>
      <c r="C161" s="1390">
        <v>4.4872849629637564E-2</v>
      </c>
      <c r="D161" s="1391">
        <v>0.35505342493958819</v>
      </c>
      <c r="E161" s="1391">
        <v>0.57458854850738028</v>
      </c>
      <c r="F161" s="1391">
        <v>0.56402931552873659</v>
      </c>
      <c r="G161" s="1392">
        <v>0.21352187616419774</v>
      </c>
      <c r="H161" s="1393">
        <v>0.97906335757366425</v>
      </c>
      <c r="I161" s="1391">
        <v>1.129277254339172</v>
      </c>
      <c r="J161" s="1391">
        <v>9.6457185510402166E-2</v>
      </c>
      <c r="K161" s="1391">
        <v>0.47072333373497244</v>
      </c>
      <c r="L161" s="1394">
        <v>0</v>
      </c>
      <c r="M161" s="1395">
        <v>0</v>
      </c>
      <c r="N161" s="1391">
        <v>0.14958306987459202</v>
      </c>
      <c r="O161" s="1391">
        <v>0.26672743437525082</v>
      </c>
      <c r="P161" s="1391">
        <v>0.41474544711286188</v>
      </c>
      <c r="Q161" s="1392">
        <v>0.15532468003799332</v>
      </c>
      <c r="R161" s="1393">
        <v>2.3337767407043244</v>
      </c>
      <c r="S161" s="1391">
        <v>0</v>
      </c>
      <c r="T161" s="1391">
        <v>0.10081886395879955</v>
      </c>
      <c r="U161" s="1391">
        <v>0.17347848008969508</v>
      </c>
      <c r="V161" s="1391">
        <v>0.13857204926370714</v>
      </c>
      <c r="W161" s="1391">
        <v>0.20405838209833133</v>
      </c>
      <c r="X161" s="1391">
        <v>0.31650871452480173</v>
      </c>
      <c r="Y161" s="1391">
        <v>0.31550438081600896</v>
      </c>
      <c r="Z161" s="1391">
        <v>0.80383396301663268</v>
      </c>
      <c r="AA161" s="1391">
        <v>0.67806056102544798</v>
      </c>
      <c r="AB161" s="1391">
        <v>0</v>
      </c>
      <c r="AC161" s="1391">
        <v>0.31662925833135369</v>
      </c>
      <c r="AD161" s="2086">
        <v>0</v>
      </c>
      <c r="AE161" s="312"/>
      <c r="AF161" s="312"/>
      <c r="AG161" s="312"/>
      <c r="AH161" s="312"/>
      <c r="AI161" s="312"/>
      <c r="AJ161" s="312"/>
      <c r="AK161" s="312"/>
      <c r="AL161" s="312"/>
      <c r="AM161" s="312"/>
      <c r="AN161" s="312"/>
      <c r="AO161" s="312"/>
      <c r="AP161" s="312"/>
      <c r="AQ161" s="312"/>
      <c r="AR161" s="312"/>
      <c r="AS161" s="312"/>
      <c r="AT161" s="312"/>
      <c r="AU161" s="312"/>
      <c r="AV161" s="312"/>
      <c r="AW161" s="312"/>
      <c r="AX161" s="312"/>
      <c r="AY161" s="312"/>
      <c r="AZ161" s="707"/>
      <c r="BA161" s="2589"/>
      <c r="BB161" s="159" t="s">
        <v>285</v>
      </c>
      <c r="BC161" s="341">
        <v>5.3468967687664639</v>
      </c>
      <c r="BD161" s="307">
        <v>42.290856851773285</v>
      </c>
      <c r="BE161" s="307">
        <v>68.464740305866059</v>
      </c>
      <c r="BF161" s="307">
        <v>67.1950027967587</v>
      </c>
      <c r="BG161" s="342">
        <v>25.446567167015296</v>
      </c>
      <c r="BH161" s="352">
        <v>52.87421323349237</v>
      </c>
      <c r="BI161" s="307">
        <v>60.931208031798796</v>
      </c>
      <c r="BJ161" s="307">
        <v>5.2072011680583579</v>
      </c>
      <c r="BK161" s="307">
        <v>25.446567167015296</v>
      </c>
      <c r="BL161" s="342">
        <v>0</v>
      </c>
      <c r="BM161" s="352">
        <v>0</v>
      </c>
      <c r="BN161" s="307">
        <v>9.7531493830450042</v>
      </c>
      <c r="BO161" s="307">
        <v>17.360903073319136</v>
      </c>
      <c r="BP161" s="307">
        <v>27.059415921478386</v>
      </c>
      <c r="BQ161" s="342">
        <v>10.111405911972447</v>
      </c>
      <c r="BR161" s="352">
        <v>32.292022534062802</v>
      </c>
      <c r="BS161" s="307">
        <v>0</v>
      </c>
      <c r="BT161" s="307">
        <v>4.9157152299535642</v>
      </c>
      <c r="BU161" s="307">
        <v>9.717155067747381</v>
      </c>
      <c r="BV161" s="307">
        <v>4.273441909355558</v>
      </c>
      <c r="BW161" s="307">
        <v>13.218757842835618</v>
      </c>
      <c r="BX161" s="307">
        <v>16.461721565611249</v>
      </c>
      <c r="BY161" s="308">
        <v>0.52183733331842019</v>
      </c>
      <c r="BZ161" s="308">
        <v>17.294248728658175</v>
      </c>
      <c r="CA161" s="308">
        <v>106.86333085060171</v>
      </c>
      <c r="CB161" s="308">
        <v>0</v>
      </c>
      <c r="CC161" s="308">
        <v>3.1858328280353208</v>
      </c>
      <c r="CD161" s="308">
        <v>0</v>
      </c>
      <c r="CE161" s="2130"/>
      <c r="CF161" s="2130"/>
      <c r="CG161" s="2130"/>
      <c r="CH161" s="2130"/>
      <c r="CI161" s="2130"/>
      <c r="CJ161" s="2130"/>
      <c r="CK161" s="2130"/>
      <c r="CL161" s="2130"/>
      <c r="CM161" s="2130"/>
      <c r="CN161" s="2130"/>
      <c r="CO161" s="2130"/>
      <c r="CP161" s="2130"/>
      <c r="CQ161" s="2130"/>
      <c r="CR161" s="2130"/>
      <c r="CS161" s="2130"/>
      <c r="CT161" s="2130"/>
      <c r="CU161" s="2130"/>
      <c r="CV161" s="2130"/>
      <c r="CW161" s="2130"/>
      <c r="CX161" s="2130"/>
      <c r="CY161" s="2130"/>
      <c r="CZ161" s="2130"/>
    </row>
    <row r="162" s="135" customFormat="true" ht="15" customHeight="true" x14ac:dyDescent="0.2">
      <c r="A162" s="2533"/>
      <c r="B162" s="1455" t="s">
        <v>275</v>
      </c>
      <c r="C162" s="1390">
        <v>0.10172882929559469</v>
      </c>
      <c r="D162" s="1391">
        <v>0.35027550430274124</v>
      </c>
      <c r="E162" s="1391">
        <v>6.9507264006846051E-2</v>
      </c>
      <c r="F162" s="1391">
        <v>0.15870296980690826</v>
      </c>
      <c r="G162" s="1392">
        <v>0.31313022165189014</v>
      </c>
      <c r="H162" s="1393">
        <v>8.1252793273103221E-3</v>
      </c>
      <c r="I162" s="1391">
        <v>0.26908723025233922</v>
      </c>
      <c r="J162" s="1391">
        <v>0.13278502128714931</v>
      </c>
      <c r="K162" s="1391">
        <v>0.46086124107363352</v>
      </c>
      <c r="L162" s="1394">
        <v>0.12454387062387372</v>
      </c>
      <c r="M162" s="1395">
        <v>0.11271448486710749</v>
      </c>
      <c r="N162" s="1391">
        <v>7.3278299444224676E-2</v>
      </c>
      <c r="O162" s="1391">
        <v>0.35553377910583339</v>
      </c>
      <c r="P162" s="1391">
        <v>0.34472881738249467</v>
      </c>
      <c r="Q162" s="1392">
        <v>0.10504394215420185</v>
      </c>
      <c r="R162" s="1393">
        <v>0</v>
      </c>
      <c r="S162" s="1391">
        <v>0</v>
      </c>
      <c r="T162" s="1391">
        <v>0.36512254902346336</v>
      </c>
      <c r="U162" s="1391">
        <v>6.9502121552260182E-2</v>
      </c>
      <c r="V162" s="1391">
        <v>0.17816406333905205</v>
      </c>
      <c r="W162" s="1391">
        <v>0.36277045706370015</v>
      </c>
      <c r="X162" s="1391">
        <v>0</v>
      </c>
      <c r="Y162" s="1391">
        <v>0.99765462148540907</v>
      </c>
      <c r="Z162" s="1391">
        <v>1.1575821648113473</v>
      </c>
      <c r="AA162" s="1391">
        <v>7.4308006687720321E-2</v>
      </c>
      <c r="AB162" s="1391">
        <v>0.10378467239615485</v>
      </c>
      <c r="AC162" s="1391">
        <v>1.1338949722042211</v>
      </c>
      <c r="AD162" s="2086">
        <v>0.26520668681247772</v>
      </c>
      <c r="AE162" s="312"/>
      <c r="AF162" s="312"/>
      <c r="AG162" s="312"/>
      <c r="AH162" s="312"/>
      <c r="AI162" s="312"/>
      <c r="AJ162" s="312"/>
      <c r="AK162" s="312"/>
      <c r="AL162" s="312"/>
      <c r="AM162" s="312"/>
      <c r="AN162" s="312"/>
      <c r="AO162" s="312"/>
      <c r="AP162" s="312"/>
      <c r="AQ162" s="312"/>
      <c r="AR162" s="312"/>
      <c r="AS162" s="312"/>
      <c r="AT162" s="312"/>
      <c r="AU162" s="312"/>
      <c r="AV162" s="312"/>
      <c r="AW162" s="312"/>
      <c r="AX162" s="312"/>
      <c r="AY162" s="312"/>
      <c r="AZ162" s="707"/>
      <c r="BA162" s="2589"/>
      <c r="BB162" s="159" t="s">
        <v>275</v>
      </c>
      <c r="BC162" s="341">
        <v>12.121662723460155</v>
      </c>
      <c r="BD162" s="307">
        <v>41.721752757829087</v>
      </c>
      <c r="BE162" s="307">
        <v>8.2820947127505473</v>
      </c>
      <c r="BF162" s="307">
        <v>18.906901124513965</v>
      </c>
      <c r="BG162" s="342">
        <v>37.317437259495478</v>
      </c>
      <c r="BH162" s="352">
        <v>0.4388048520154828</v>
      </c>
      <c r="BI162" s="307">
        <v>14.518852604359136</v>
      </c>
      <c r="BJ162" s="307">
        <v>7.1683443207300668</v>
      </c>
      <c r="BK162" s="307">
        <v>24.91343786296558</v>
      </c>
      <c r="BL162" s="342">
        <v>6.7180712044753914</v>
      </c>
      <c r="BM162" s="352">
        <v>7.3437543571308996</v>
      </c>
      <c r="BN162" s="307">
        <v>4.7779083663292568</v>
      </c>
      <c r="BO162" s="307">
        <v>23.141179657070758</v>
      </c>
      <c r="BP162" s="307">
        <v>22.491290777530541</v>
      </c>
      <c r="BQ162" s="342">
        <v>6.8382045754421146</v>
      </c>
      <c r="BR162" s="352">
        <v>0</v>
      </c>
      <c r="BS162" s="307">
        <v>0</v>
      </c>
      <c r="BT162" s="307">
        <v>17.802605629116997</v>
      </c>
      <c r="BU162" s="307">
        <v>3.8930643864965311</v>
      </c>
      <c r="BV162" s="307">
        <v>5.4944253120285751</v>
      </c>
      <c r="BW162" s="307">
        <v>23.500013942818878</v>
      </c>
      <c r="BX162" s="307">
        <v>0</v>
      </c>
      <c r="BY162" s="308">
        <v>1.6500988857975547</v>
      </c>
      <c r="BZ162" s="308">
        <v>24.905036118375335</v>
      </c>
      <c r="CA162" s="308">
        <v>11.711049956230324</v>
      </c>
      <c r="CB162" s="308">
        <v>1.7254498596467149</v>
      </c>
      <c r="CC162" s="308">
        <v>11.408926152402554</v>
      </c>
      <c r="CD162" s="308">
        <v>16.259178335135768</v>
      </c>
      <c r="CE162" s="2130"/>
      <c r="CF162" s="2130"/>
      <c r="CG162" s="2130"/>
      <c r="CH162" s="2130"/>
      <c r="CI162" s="2130"/>
      <c r="CJ162" s="2130"/>
      <c r="CK162" s="2130"/>
      <c r="CL162" s="2130"/>
      <c r="CM162" s="2130"/>
      <c r="CN162" s="2130"/>
      <c r="CO162" s="2130"/>
      <c r="CP162" s="2130"/>
      <c r="CQ162" s="2130"/>
      <c r="CR162" s="2130"/>
      <c r="CS162" s="2130"/>
      <c r="CT162" s="2130"/>
      <c r="CU162" s="2130"/>
      <c r="CV162" s="2130"/>
      <c r="CW162" s="2130"/>
      <c r="CX162" s="2130"/>
      <c r="CY162" s="2130"/>
      <c r="CZ162" s="2130"/>
    </row>
    <row r="163" s="239" customFormat="true" ht="15" customHeight="true" x14ac:dyDescent="0.2">
      <c r="A163" s="844"/>
      <c r="B163" s="1456"/>
      <c r="C163" s="951"/>
      <c r="D163" s="943"/>
      <c r="E163" s="943"/>
      <c r="F163" s="943"/>
      <c r="G163" s="944"/>
      <c r="H163" s="942"/>
      <c r="I163" s="943"/>
      <c r="J163" s="943"/>
      <c r="K163" s="943"/>
      <c r="L163" s="952"/>
      <c r="M163" s="951"/>
      <c r="N163" s="943"/>
      <c r="O163" s="943"/>
      <c r="P163" s="943"/>
      <c r="Q163" s="944"/>
      <c r="R163" s="942"/>
      <c r="S163" s="943"/>
      <c r="T163" s="943"/>
      <c r="U163" s="943"/>
      <c r="V163" s="943"/>
      <c r="W163" s="943"/>
      <c r="X163" s="943"/>
      <c r="Y163" s="943"/>
      <c r="Z163" s="943"/>
      <c r="AA163" s="943"/>
      <c r="AB163" s="943"/>
      <c r="AC163" s="943"/>
      <c r="AD163" s="952"/>
      <c r="AE163" s="665"/>
      <c r="AF163" s="665"/>
      <c r="AG163" s="665"/>
      <c r="AH163" s="665"/>
      <c r="AI163" s="665"/>
      <c r="AJ163" s="665"/>
      <c r="AK163" s="665"/>
      <c r="AL163" s="665"/>
      <c r="AM163" s="665"/>
      <c r="AN163" s="665"/>
      <c r="AO163" s="665"/>
      <c r="AP163" s="665"/>
      <c r="AQ163" s="665"/>
      <c r="AR163" s="665"/>
      <c r="AS163" s="665"/>
      <c r="AT163" s="665"/>
      <c r="AU163" s="665"/>
      <c r="AV163" s="665"/>
      <c r="AW163" s="665"/>
      <c r="AX163" s="665"/>
      <c r="AY163" s="665"/>
      <c r="AZ163" s="216"/>
      <c r="BA163" s="2590"/>
      <c r="BB163" s="159" t="s">
        <v>167</v>
      </c>
      <c r="BC163" s="341">
        <v>11915.661280479393</v>
      </c>
      <c r="BD163" s="307">
        <v>11911.124884647716</v>
      </c>
      <c r="BE163" s="307">
        <v>11915.437661213093</v>
      </c>
      <c r="BF163" s="307">
        <v>11913.388355314166</v>
      </c>
      <c r="BG163" s="342">
        <v>11917.545697962563</v>
      </c>
      <c r="BH163" s="352">
        <v>5400.4894396749132</v>
      </c>
      <c r="BI163" s="307">
        <v>5395.5933140134293</v>
      </c>
      <c r="BJ163" s="307">
        <v>5398.4585394074156</v>
      </c>
      <c r="BK163" s="307">
        <v>5405.8435907794346</v>
      </c>
      <c r="BL163" s="342">
        <v>5394.1403706362807</v>
      </c>
      <c r="BM163" s="352">
        <v>6515.3599076368273</v>
      </c>
      <c r="BN163" s="307">
        <v>6520.2227706797858</v>
      </c>
      <c r="BO163" s="307">
        <v>6508.8554216341327</v>
      </c>
      <c r="BP163" s="307">
        <v>6524.3430904052548</v>
      </c>
      <c r="BQ163" s="342">
        <v>6509.8514347489008</v>
      </c>
      <c r="BR163" s="352">
        <v>1383.6808796164967</v>
      </c>
      <c r="BS163" s="307">
        <v>6072.9812075637901</v>
      </c>
      <c r="BT163" s="307">
        <v>4875.7891498979907</v>
      </c>
      <c r="BU163" s="307">
        <v>5601.3605046131579</v>
      </c>
      <c r="BV163" s="307">
        <v>3083.9133375469237</v>
      </c>
      <c r="BW163" s="307">
        <v>6477.9293586997983</v>
      </c>
      <c r="BX163" s="307">
        <v>5201.0326446544977</v>
      </c>
      <c r="BY163" s="308">
        <v>165.39780904745578</v>
      </c>
      <c r="BZ163" s="308">
        <v>2151.4702692775281</v>
      </c>
      <c r="CA163" s="308">
        <v>15760.145478597018</v>
      </c>
      <c r="CB163" s="308">
        <v>1662.5285986937718</v>
      </c>
      <c r="CC163" s="308">
        <v>1006.1713326256586</v>
      </c>
      <c r="CD163" s="308">
        <v>6130.757308782453</v>
      </c>
      <c r="CE163" s="2130"/>
      <c r="CF163" s="2130"/>
      <c r="CG163" s="2130"/>
      <c r="CH163" s="2130"/>
      <c r="CI163" s="2130"/>
      <c r="CJ163" s="2130"/>
      <c r="CK163" s="2130"/>
      <c r="CL163" s="2130"/>
      <c r="CM163" s="2130"/>
      <c r="CN163" s="2130"/>
      <c r="CO163" s="2130"/>
      <c r="CP163" s="2130"/>
      <c r="CQ163" s="2130"/>
      <c r="CR163" s="2130"/>
      <c r="CS163" s="2130"/>
      <c r="CT163" s="2130"/>
      <c r="CU163" s="2130"/>
      <c r="CV163" s="2130"/>
      <c r="CW163" s="2130"/>
      <c r="CX163" s="2130"/>
      <c r="CY163" s="2130"/>
      <c r="CZ163" s="2130"/>
    </row>
    <row r="164" s="239" customFormat="true" ht="15" customHeight="true" x14ac:dyDescent="0.2">
      <c r="A164" s="780"/>
      <c r="B164" s="1080"/>
      <c r="C164" s="951"/>
      <c r="D164" s="943"/>
      <c r="E164" s="943"/>
      <c r="F164" s="943"/>
      <c r="G164" s="944"/>
      <c r="H164" s="942"/>
      <c r="I164" s="943"/>
      <c r="J164" s="943"/>
      <c r="K164" s="943"/>
      <c r="L164" s="952"/>
      <c r="M164" s="951"/>
      <c r="N164" s="943"/>
      <c r="O164" s="943"/>
      <c r="P164" s="943"/>
      <c r="Q164" s="944"/>
      <c r="R164" s="942"/>
      <c r="S164" s="943"/>
      <c r="T164" s="943"/>
      <c r="U164" s="943"/>
      <c r="V164" s="943"/>
      <c r="W164" s="943"/>
      <c r="X164" s="943"/>
      <c r="Y164" s="943"/>
      <c r="Z164" s="943"/>
      <c r="AA164" s="943"/>
      <c r="AB164" s="943"/>
      <c r="AC164" s="943"/>
      <c r="AD164" s="952"/>
      <c r="AE164" s="665"/>
      <c r="AF164" s="665"/>
      <c r="AG164" s="665"/>
      <c r="AH164" s="665"/>
      <c r="AI164" s="665"/>
      <c r="AJ164" s="665"/>
      <c r="AK164" s="665"/>
      <c r="AL164" s="665"/>
      <c r="AM164" s="665"/>
      <c r="AN164" s="665"/>
      <c r="AO164" s="665"/>
      <c r="AP164" s="665"/>
      <c r="AQ164" s="665"/>
      <c r="AR164" s="665"/>
      <c r="AS164" s="665"/>
      <c r="AT164" s="665"/>
      <c r="AU164" s="665"/>
      <c r="AV164" s="665"/>
      <c r="AW164" s="665"/>
      <c r="AX164" s="665"/>
      <c r="AY164" s="665"/>
      <c r="AZ164" s="216"/>
      <c r="BA164" s="393"/>
      <c r="BB164" s="159"/>
      <c r="BC164" s="341"/>
      <c r="BD164" s="307"/>
      <c r="BE164" s="307"/>
      <c r="BF164" s="307"/>
      <c r="BG164" s="342"/>
      <c r="BH164" s="352"/>
      <c r="BI164" s="307"/>
      <c r="BJ164" s="307"/>
      <c r="BK164" s="307"/>
      <c r="BL164" s="342"/>
      <c r="BM164" s="352"/>
      <c r="BN164" s="307"/>
      <c r="BO164" s="307"/>
      <c r="BP164" s="307"/>
      <c r="BQ164" s="342"/>
      <c r="BR164" s="352"/>
      <c r="BS164" s="307"/>
      <c r="BT164" s="307"/>
      <c r="BU164" s="307"/>
      <c r="BV164" s="307"/>
      <c r="BW164" s="307"/>
      <c r="BX164" s="307"/>
      <c r="BY164" s="308"/>
      <c r="BZ164" s="308"/>
      <c r="CA164" s="308"/>
      <c r="CB164" s="308"/>
      <c r="CC164" s="308"/>
      <c r="CD164" s="308"/>
      <c r="CE164" s="2130"/>
      <c r="CF164" s="2130"/>
      <c r="CG164" s="2130"/>
      <c r="CH164" s="2130"/>
      <c r="CI164" s="2130"/>
      <c r="CJ164" s="2130"/>
      <c r="CK164" s="2130"/>
      <c r="CL164" s="2130"/>
      <c r="CM164" s="2130"/>
      <c r="CN164" s="2130"/>
      <c r="CO164" s="2130"/>
      <c r="CP164" s="2130"/>
      <c r="CQ164" s="2130"/>
      <c r="CR164" s="2130"/>
      <c r="CS164" s="2130"/>
      <c r="CT164" s="2130"/>
      <c r="CU164" s="2130"/>
      <c r="CV164" s="2130"/>
      <c r="CW164" s="2130"/>
      <c r="CX164" s="2130"/>
      <c r="CY164" s="2130"/>
      <c r="CZ164" s="2130"/>
    </row>
    <row r="165" s="239" customFormat="true" ht="15" customHeight="true" x14ac:dyDescent="0.2">
      <c r="A165" s="780"/>
      <c r="B165" s="1080"/>
      <c r="C165" s="951"/>
      <c r="D165" s="943"/>
      <c r="E165" s="943"/>
      <c r="F165" s="943"/>
      <c r="G165" s="944"/>
      <c r="H165" s="942"/>
      <c r="I165" s="943"/>
      <c r="J165" s="943"/>
      <c r="K165" s="943"/>
      <c r="L165" s="952"/>
      <c r="M165" s="951"/>
      <c r="N165" s="943"/>
      <c r="O165" s="943"/>
      <c r="P165" s="943"/>
      <c r="Q165" s="944"/>
      <c r="R165" s="942"/>
      <c r="S165" s="943"/>
      <c r="T165" s="943"/>
      <c r="U165" s="943"/>
      <c r="V165" s="943"/>
      <c r="W165" s="943"/>
      <c r="X165" s="943"/>
      <c r="Y165" s="943"/>
      <c r="Z165" s="943"/>
      <c r="AA165" s="943"/>
      <c r="AB165" s="943"/>
      <c r="AC165" s="943"/>
      <c r="AD165" s="952"/>
      <c r="AE165" s="665"/>
      <c r="AF165" s="665"/>
      <c r="AG165" s="665"/>
      <c r="AH165" s="665"/>
      <c r="AI165" s="665"/>
      <c r="AJ165" s="665"/>
      <c r="AK165" s="665"/>
      <c r="AL165" s="665"/>
      <c r="AM165" s="665"/>
      <c r="AN165" s="665"/>
      <c r="AO165" s="665"/>
      <c r="AP165" s="665"/>
      <c r="AQ165" s="665"/>
      <c r="AR165" s="665"/>
      <c r="AS165" s="665"/>
      <c r="AT165" s="665"/>
      <c r="AU165" s="665"/>
      <c r="AV165" s="665"/>
      <c r="AW165" s="665"/>
      <c r="AX165" s="665"/>
      <c r="AY165" s="665"/>
      <c r="AZ165" s="216"/>
      <c r="BA165" s="393"/>
      <c r="BB165" s="159"/>
      <c r="BC165" s="341"/>
      <c r="BD165" s="307"/>
      <c r="BE165" s="307"/>
      <c r="BF165" s="307"/>
      <c r="BG165" s="342"/>
      <c r="BH165" s="352"/>
      <c r="BI165" s="307"/>
      <c r="BJ165" s="307"/>
      <c r="BK165" s="307"/>
      <c r="BL165" s="342"/>
      <c r="BM165" s="352"/>
      <c r="BN165" s="307"/>
      <c r="BO165" s="307"/>
      <c r="BP165" s="307"/>
      <c r="BQ165" s="342"/>
      <c r="BR165" s="352"/>
      <c r="BS165" s="307"/>
      <c r="BT165" s="307"/>
      <c r="BU165" s="307"/>
      <c r="BV165" s="307"/>
      <c r="BW165" s="307"/>
      <c r="BX165" s="307"/>
      <c r="BY165" s="308"/>
      <c r="BZ165" s="308"/>
      <c r="CA165" s="308"/>
      <c r="CB165" s="308"/>
      <c r="CC165" s="308"/>
      <c r="CD165" s="308"/>
      <c r="CE165" s="2130"/>
      <c r="CF165" s="2130"/>
      <c r="CG165" s="2130"/>
      <c r="CH165" s="2130"/>
      <c r="CI165" s="2130"/>
      <c r="CJ165" s="2130"/>
      <c r="CK165" s="2130"/>
      <c r="CL165" s="2130"/>
      <c r="CM165" s="2130"/>
      <c r="CN165" s="2130"/>
      <c r="CO165" s="2130"/>
      <c r="CP165" s="2130"/>
      <c r="CQ165" s="2130"/>
      <c r="CR165" s="2130"/>
      <c r="CS165" s="2130"/>
      <c r="CT165" s="2130"/>
      <c r="CU165" s="2130"/>
      <c r="CV165" s="2130"/>
      <c r="CW165" s="2130"/>
      <c r="CX165" s="2130"/>
      <c r="CY165" s="2130"/>
      <c r="CZ165" s="2130"/>
    </row>
    <row r="166" s="239" customFormat="true" ht="15" customHeight="true" x14ac:dyDescent="0.2">
      <c r="A166" s="780"/>
      <c r="B166" s="1080"/>
      <c r="C166" s="951"/>
      <c r="D166" s="943"/>
      <c r="E166" s="943"/>
      <c r="F166" s="943"/>
      <c r="G166" s="944"/>
      <c r="H166" s="942"/>
      <c r="I166" s="943"/>
      <c r="J166" s="943"/>
      <c r="K166" s="943"/>
      <c r="L166" s="952"/>
      <c r="M166" s="951"/>
      <c r="N166" s="943"/>
      <c r="O166" s="943"/>
      <c r="P166" s="943"/>
      <c r="Q166" s="944"/>
      <c r="R166" s="942"/>
      <c r="S166" s="943"/>
      <c r="T166" s="943"/>
      <c r="U166" s="943"/>
      <c r="V166" s="943"/>
      <c r="W166" s="943"/>
      <c r="X166" s="943"/>
      <c r="Y166" s="943"/>
      <c r="Z166" s="943"/>
      <c r="AA166" s="943"/>
      <c r="AB166" s="943"/>
      <c r="AC166" s="943"/>
      <c r="AD166" s="952"/>
      <c r="AE166" s="665"/>
      <c r="AF166" s="665"/>
      <c r="AG166" s="665"/>
      <c r="AH166" s="665"/>
      <c r="AI166" s="665"/>
      <c r="AJ166" s="665"/>
      <c r="AK166" s="665"/>
      <c r="AL166" s="665"/>
      <c r="AM166" s="665"/>
      <c r="AN166" s="665"/>
      <c r="AO166" s="665"/>
      <c r="AP166" s="665"/>
      <c r="AQ166" s="665"/>
      <c r="AR166" s="665"/>
      <c r="AS166" s="665"/>
      <c r="AT166" s="665"/>
      <c r="AU166" s="665"/>
      <c r="AV166" s="665"/>
      <c r="AW166" s="665"/>
      <c r="AX166" s="665"/>
      <c r="AY166" s="665"/>
      <c r="AZ166" s="216"/>
      <c r="BA166" s="393"/>
      <c r="BB166" s="159"/>
      <c r="BC166" s="341"/>
      <c r="BD166" s="307"/>
      <c r="BE166" s="307"/>
      <c r="BF166" s="307"/>
      <c r="BG166" s="342"/>
      <c r="BH166" s="352"/>
      <c r="BI166" s="307"/>
      <c r="BJ166" s="307"/>
      <c r="BK166" s="307"/>
      <c r="BL166" s="342"/>
      <c r="BM166" s="352"/>
      <c r="BN166" s="307"/>
      <c r="BO166" s="307"/>
      <c r="BP166" s="307"/>
      <c r="BQ166" s="342"/>
      <c r="BR166" s="352"/>
      <c r="BS166" s="307"/>
      <c r="BT166" s="307"/>
      <c r="BU166" s="307"/>
      <c r="BV166" s="307"/>
      <c r="BW166" s="307"/>
      <c r="BX166" s="307"/>
      <c r="BY166" s="308"/>
      <c r="BZ166" s="308"/>
      <c r="CA166" s="308"/>
      <c r="CB166" s="308"/>
      <c r="CC166" s="308"/>
      <c r="CD166" s="308"/>
      <c r="CE166" s="2130"/>
      <c r="CF166" s="2130"/>
      <c r="CG166" s="2130"/>
      <c r="CH166" s="2130"/>
      <c r="CI166" s="2130"/>
      <c r="CJ166" s="2130"/>
      <c r="CK166" s="2130"/>
      <c r="CL166" s="2130"/>
      <c r="CM166" s="2130"/>
      <c r="CN166" s="2130"/>
      <c r="CO166" s="2130"/>
      <c r="CP166" s="2130"/>
      <c r="CQ166" s="2130"/>
      <c r="CR166" s="2130"/>
      <c r="CS166" s="2130"/>
      <c r="CT166" s="2130"/>
      <c r="CU166" s="2130"/>
      <c r="CV166" s="2130"/>
      <c r="CW166" s="2130"/>
      <c r="CX166" s="2130"/>
      <c r="CY166" s="2130"/>
      <c r="CZ166" s="2130"/>
    </row>
    <row r="167" s="239" customFormat="true" ht="15" customHeight="true" x14ac:dyDescent="0.2">
      <c r="A167" s="780"/>
      <c r="B167" s="1080"/>
      <c r="C167" s="951"/>
      <c r="D167" s="943"/>
      <c r="E167" s="943"/>
      <c r="F167" s="943"/>
      <c r="G167" s="944"/>
      <c r="H167" s="942"/>
      <c r="I167" s="943"/>
      <c r="J167" s="943"/>
      <c r="K167" s="943"/>
      <c r="L167" s="952"/>
      <c r="M167" s="951"/>
      <c r="N167" s="943"/>
      <c r="O167" s="943"/>
      <c r="P167" s="943"/>
      <c r="Q167" s="944"/>
      <c r="R167" s="942"/>
      <c r="S167" s="943"/>
      <c r="T167" s="943"/>
      <c r="U167" s="943"/>
      <c r="V167" s="943"/>
      <c r="W167" s="943"/>
      <c r="X167" s="943"/>
      <c r="Y167" s="943"/>
      <c r="Z167" s="943"/>
      <c r="AA167" s="943"/>
      <c r="AB167" s="943"/>
      <c r="AC167" s="943"/>
      <c r="AD167" s="952"/>
      <c r="AE167" s="665"/>
      <c r="AF167" s="665"/>
      <c r="AG167" s="665"/>
      <c r="AH167" s="665"/>
      <c r="AI167" s="665"/>
      <c r="AJ167" s="665"/>
      <c r="AK167" s="665"/>
      <c r="AL167" s="665"/>
      <c r="AM167" s="665"/>
      <c r="AN167" s="665"/>
      <c r="AO167" s="665"/>
      <c r="AP167" s="665"/>
      <c r="AQ167" s="665"/>
      <c r="AR167" s="665"/>
      <c r="AS167" s="665"/>
      <c r="AT167" s="665"/>
      <c r="AU167" s="665"/>
      <c r="AV167" s="665"/>
      <c r="AW167" s="665"/>
      <c r="AX167" s="665"/>
      <c r="AY167" s="665"/>
      <c r="AZ167" s="216"/>
      <c r="BA167" s="393"/>
      <c r="BB167" s="159"/>
      <c r="BC167" s="341"/>
      <c r="BD167" s="307"/>
      <c r="BE167" s="307"/>
      <c r="BF167" s="307"/>
      <c r="BG167" s="342"/>
      <c r="BH167" s="352"/>
      <c r="BI167" s="307"/>
      <c r="BJ167" s="307"/>
      <c r="BK167" s="307"/>
      <c r="BL167" s="342"/>
      <c r="BM167" s="352"/>
      <c r="BN167" s="307"/>
      <c r="BO167" s="307"/>
      <c r="BP167" s="307"/>
      <c r="BQ167" s="342"/>
      <c r="BR167" s="352"/>
      <c r="BS167" s="307"/>
      <c r="BT167" s="307"/>
      <c r="BU167" s="307"/>
      <c r="BV167" s="307"/>
      <c r="BW167" s="307"/>
      <c r="BX167" s="307"/>
      <c r="BY167" s="308"/>
      <c r="BZ167" s="308"/>
      <c r="CA167" s="308"/>
      <c r="CB167" s="308"/>
      <c r="CC167" s="308"/>
      <c r="CD167" s="308"/>
      <c r="CE167" s="2130"/>
      <c r="CF167" s="2130"/>
      <c r="CG167" s="2130"/>
      <c r="CH167" s="2130"/>
      <c r="CI167" s="2130"/>
      <c r="CJ167" s="2130"/>
      <c r="CK167" s="2130"/>
      <c r="CL167" s="2130"/>
      <c r="CM167" s="2130"/>
      <c r="CN167" s="2130"/>
      <c r="CO167" s="2130"/>
      <c r="CP167" s="2130"/>
      <c r="CQ167" s="2130"/>
      <c r="CR167" s="2130"/>
      <c r="CS167" s="2130"/>
      <c r="CT167" s="2130"/>
      <c r="CU167" s="2130"/>
      <c r="CV167" s="2130"/>
      <c r="CW167" s="2130"/>
      <c r="CX167" s="2130"/>
      <c r="CY167" s="2130"/>
      <c r="CZ167" s="2130"/>
    </row>
    <row r="168" s="239" customFormat="true" ht="15" customHeight="true" x14ac:dyDescent="0.2">
      <c r="A168" s="780"/>
      <c r="B168" s="1080"/>
      <c r="C168" s="951"/>
      <c r="D168" s="943"/>
      <c r="E168" s="943"/>
      <c r="F168" s="943"/>
      <c r="G168" s="944"/>
      <c r="H168" s="942"/>
      <c r="I168" s="943"/>
      <c r="J168" s="943"/>
      <c r="K168" s="943"/>
      <c r="L168" s="952"/>
      <c r="M168" s="951"/>
      <c r="N168" s="943"/>
      <c r="O168" s="943"/>
      <c r="P168" s="943"/>
      <c r="Q168" s="944"/>
      <c r="R168" s="942"/>
      <c r="S168" s="943"/>
      <c r="T168" s="943"/>
      <c r="U168" s="943"/>
      <c r="V168" s="943"/>
      <c r="W168" s="943"/>
      <c r="X168" s="943"/>
      <c r="Y168" s="943"/>
      <c r="Z168" s="943"/>
      <c r="AA168" s="943"/>
      <c r="AB168" s="943"/>
      <c r="AC168" s="943"/>
      <c r="AD168" s="952"/>
      <c r="AE168" s="665"/>
      <c r="AF168" s="665"/>
      <c r="AG168" s="665"/>
      <c r="AH168" s="665"/>
      <c r="AI168" s="665"/>
      <c r="AJ168" s="665"/>
      <c r="AK168" s="665"/>
      <c r="AL168" s="665"/>
      <c r="AM168" s="665"/>
      <c r="AN168" s="665"/>
      <c r="AO168" s="665"/>
      <c r="AP168" s="665"/>
      <c r="AQ168" s="665"/>
      <c r="AR168" s="665"/>
      <c r="AS168" s="665"/>
      <c r="AT168" s="665"/>
      <c r="AU168" s="665"/>
      <c r="AV168" s="665"/>
      <c r="AW168" s="665"/>
      <c r="AX168" s="665"/>
      <c r="AY168" s="665"/>
      <c r="AZ168" s="216"/>
      <c r="BA168" s="393"/>
      <c r="BB168" s="159"/>
      <c r="BC168" s="341"/>
      <c r="BD168" s="307"/>
      <c r="BE168" s="307"/>
      <c r="BF168" s="307"/>
      <c r="BG168" s="342"/>
      <c r="BH168" s="352"/>
      <c r="BI168" s="307"/>
      <c r="BJ168" s="307"/>
      <c r="BK168" s="307"/>
      <c r="BL168" s="342"/>
      <c r="BM168" s="352"/>
      <c r="BN168" s="307"/>
      <c r="BO168" s="307"/>
      <c r="BP168" s="307"/>
      <c r="BQ168" s="342"/>
      <c r="BR168" s="352"/>
      <c r="BS168" s="307"/>
      <c r="BT168" s="307"/>
      <c r="BU168" s="307"/>
      <c r="BV168" s="307"/>
      <c r="BW168" s="307"/>
      <c r="BX168" s="307"/>
      <c r="BY168" s="308"/>
      <c r="BZ168" s="308"/>
      <c r="CA168" s="308"/>
      <c r="CB168" s="308"/>
      <c r="CC168" s="308"/>
      <c r="CD168" s="308"/>
      <c r="CE168" s="2130"/>
      <c r="CF168" s="2130"/>
      <c r="CG168" s="2130"/>
      <c r="CH168" s="2130"/>
      <c r="CI168" s="2130"/>
      <c r="CJ168" s="2130"/>
      <c r="CK168" s="2130"/>
      <c r="CL168" s="2130"/>
      <c r="CM168" s="2130"/>
      <c r="CN168" s="2130"/>
      <c r="CO168" s="2130"/>
      <c r="CP168" s="2130"/>
      <c r="CQ168" s="2130"/>
      <c r="CR168" s="2130"/>
      <c r="CS168" s="2130"/>
      <c r="CT168" s="2130"/>
      <c r="CU168" s="2130"/>
      <c r="CV168" s="2130"/>
      <c r="CW168" s="2130"/>
      <c r="CX168" s="2130"/>
      <c r="CY168" s="2130"/>
      <c r="CZ168" s="2130"/>
    </row>
    <row r="169" s="135" customFormat="true" ht="15" customHeight="true" x14ac:dyDescent="0.2">
      <c r="A169" s="779"/>
      <c r="B169" s="862"/>
      <c r="C169" s="1004"/>
      <c r="D169" s="782"/>
      <c r="E169" s="782"/>
      <c r="F169" s="782"/>
      <c r="G169" s="831"/>
      <c r="H169" s="880"/>
      <c r="I169" s="782"/>
      <c r="J169" s="782"/>
      <c r="K169" s="782"/>
      <c r="L169" s="798"/>
      <c r="M169" s="1004"/>
      <c r="N169" s="782"/>
      <c r="O169" s="782"/>
      <c r="P169" s="782"/>
      <c r="Q169" s="831"/>
      <c r="R169" s="880"/>
      <c r="S169" s="782"/>
      <c r="T169" s="782"/>
      <c r="U169" s="782"/>
      <c r="V169" s="782"/>
      <c r="W169" s="782"/>
      <c r="X169" s="782"/>
      <c r="Y169" s="782"/>
      <c r="Z169" s="782"/>
      <c r="AA169" s="782"/>
      <c r="AB169" s="782"/>
      <c r="AC169" s="782"/>
      <c r="AD169" s="798"/>
      <c r="AE169" s="312"/>
      <c r="AF169" s="312"/>
      <c r="AG169" s="312"/>
      <c r="AH169" s="312"/>
      <c r="AI169" s="312"/>
      <c r="AJ169" s="312"/>
      <c r="AK169" s="312"/>
      <c r="AL169" s="312"/>
      <c r="AM169" s="312"/>
      <c r="AN169" s="312"/>
      <c r="AO169" s="312"/>
      <c r="AP169" s="312"/>
      <c r="AQ169" s="312"/>
      <c r="AR169" s="312"/>
      <c r="AS169" s="312"/>
      <c r="AT169" s="312"/>
      <c r="AU169" s="312"/>
      <c r="AV169" s="312"/>
      <c r="AW169" s="312"/>
      <c r="AX169" s="312"/>
      <c r="AY169" s="312"/>
      <c r="AZ169" s="707"/>
      <c r="BA169" s="393"/>
      <c r="BB169" s="159"/>
      <c r="BC169" s="341"/>
      <c r="BD169" s="307"/>
      <c r="BE169" s="307"/>
      <c r="BF169" s="307"/>
      <c r="BG169" s="342"/>
      <c r="BH169" s="352"/>
      <c r="BI169" s="307"/>
      <c r="BJ169" s="307"/>
      <c r="BK169" s="307"/>
      <c r="BL169" s="342"/>
      <c r="BM169" s="352"/>
      <c r="BN169" s="307"/>
      <c r="BO169" s="307"/>
      <c r="BP169" s="307"/>
      <c r="BQ169" s="342"/>
      <c r="BR169" s="352"/>
      <c r="BS169" s="307"/>
      <c r="BT169" s="307"/>
      <c r="BU169" s="307"/>
      <c r="BV169" s="307"/>
      <c r="BW169" s="307"/>
      <c r="BX169" s="307"/>
      <c r="BY169" s="308"/>
      <c r="BZ169" s="308"/>
      <c r="CA169" s="308"/>
      <c r="CB169" s="308"/>
      <c r="CC169" s="308"/>
      <c r="CD169" s="308"/>
      <c r="CE169" s="2130"/>
      <c r="CF169" s="2130"/>
      <c r="CG169" s="2130"/>
      <c r="CH169" s="2130"/>
      <c r="CI169" s="2130"/>
      <c r="CJ169" s="2130"/>
      <c r="CK169" s="2130"/>
      <c r="CL169" s="2130"/>
      <c r="CM169" s="2130"/>
      <c r="CN169" s="2130"/>
      <c r="CO169" s="2130"/>
      <c r="CP169" s="2130"/>
      <c r="CQ169" s="2130"/>
      <c r="CR169" s="2130"/>
      <c r="CS169" s="2130"/>
      <c r="CT169" s="2130"/>
      <c r="CU169" s="2130"/>
      <c r="CV169" s="2130"/>
      <c r="CW169" s="2130"/>
      <c r="CX169" s="2130"/>
      <c r="CY169" s="2130"/>
      <c r="CZ169" s="2130"/>
    </row>
    <row r="170" s="135" customFormat="true" ht="15" customHeight="true" x14ac:dyDescent="0.2">
      <c r="A170" s="1298"/>
      <c r="B170" s="1457"/>
      <c r="C170" s="1254"/>
      <c r="D170" s="1255"/>
      <c r="E170" s="1255"/>
      <c r="F170" s="1255"/>
      <c r="G170" s="1289"/>
      <c r="H170" s="1281"/>
      <c r="I170" s="1255"/>
      <c r="J170" s="1255"/>
      <c r="K170" s="1255"/>
      <c r="L170" s="1262"/>
      <c r="M170" s="1271"/>
      <c r="N170" s="1255"/>
      <c r="O170" s="1255"/>
      <c r="P170" s="1255"/>
      <c r="Q170" s="1289"/>
      <c r="R170" s="1281"/>
      <c r="S170" s="1255"/>
      <c r="T170" s="1255"/>
      <c r="U170" s="1255"/>
      <c r="V170" s="1255"/>
      <c r="W170" s="1255"/>
      <c r="X170" s="1255"/>
      <c r="Y170" s="1255"/>
      <c r="Z170" s="1255"/>
      <c r="AA170" s="1255"/>
      <c r="AB170" s="1255"/>
      <c r="AC170" s="1255"/>
      <c r="AD170" s="2090"/>
      <c r="AE170" s="312"/>
      <c r="AF170" s="312"/>
      <c r="AG170" s="312"/>
      <c r="AH170" s="312"/>
      <c r="AI170" s="312"/>
      <c r="AJ170" s="312"/>
      <c r="AK170" s="312"/>
      <c r="AL170" s="312"/>
      <c r="AM170" s="312"/>
      <c r="AN170" s="312"/>
      <c r="AO170" s="312"/>
      <c r="AP170" s="312"/>
      <c r="AQ170" s="312"/>
      <c r="AR170" s="312"/>
      <c r="AS170" s="312"/>
      <c r="AT170" s="312"/>
      <c r="AU170" s="312"/>
      <c r="AV170" s="312"/>
      <c r="AW170" s="312"/>
      <c r="AX170" s="312"/>
      <c r="AY170" s="312"/>
      <c r="AZ170" s="707"/>
      <c r="BA170" s="393"/>
      <c r="BB170" s="159"/>
      <c r="BC170" s="341"/>
      <c r="BD170" s="307"/>
      <c r="BE170" s="307"/>
      <c r="BF170" s="307"/>
      <c r="BG170" s="342"/>
      <c r="BH170" s="352"/>
      <c r="BI170" s="307"/>
      <c r="BJ170" s="307"/>
      <c r="BK170" s="307"/>
      <c r="BL170" s="342"/>
      <c r="BM170" s="352"/>
      <c r="BN170" s="307"/>
      <c r="BO170" s="307"/>
      <c r="BP170" s="307"/>
      <c r="BQ170" s="342"/>
      <c r="BR170" s="352"/>
      <c r="BS170" s="307"/>
      <c r="BT170" s="307"/>
      <c r="BU170" s="307"/>
      <c r="BV170" s="307"/>
      <c r="BW170" s="307"/>
      <c r="BX170" s="307"/>
      <c r="BY170" s="308"/>
      <c r="BZ170" s="308"/>
      <c r="CA170" s="308"/>
      <c r="CB170" s="308"/>
      <c r="CC170" s="308"/>
      <c r="CD170" s="308"/>
      <c r="CE170" s="2130"/>
      <c r="CF170" s="2130"/>
      <c r="CG170" s="2130"/>
      <c r="CH170" s="2130"/>
      <c r="CI170" s="2130"/>
      <c r="CJ170" s="2130"/>
      <c r="CK170" s="2130"/>
      <c r="CL170" s="2130"/>
      <c r="CM170" s="2130"/>
      <c r="CN170" s="2130"/>
      <c r="CO170" s="2130"/>
      <c r="CP170" s="2130"/>
      <c r="CQ170" s="2130"/>
      <c r="CR170" s="2130"/>
      <c r="CS170" s="2130"/>
      <c r="CT170" s="2130"/>
      <c r="CU170" s="2130"/>
      <c r="CV170" s="2130"/>
      <c r="CW170" s="2130"/>
      <c r="CX170" s="2130"/>
      <c r="CY170" s="2130"/>
      <c r="CZ170" s="2130"/>
    </row>
    <row r="171" s="135" customFormat="true" ht="15" customHeight="true" x14ac:dyDescent="0.2">
      <c r="A171" s="1299"/>
      <c r="B171" s="1458"/>
      <c r="C171" s="1256"/>
      <c r="D171" s="1257"/>
      <c r="E171" s="1257"/>
      <c r="F171" s="1257"/>
      <c r="G171" s="1290"/>
      <c r="H171" s="1282"/>
      <c r="I171" s="1257"/>
      <c r="J171" s="1257"/>
      <c r="K171" s="1257"/>
      <c r="L171" s="1263"/>
      <c r="M171" s="1272"/>
      <c r="N171" s="1257"/>
      <c r="O171" s="1257"/>
      <c r="P171" s="1257"/>
      <c r="Q171" s="1290"/>
      <c r="R171" s="1282"/>
      <c r="S171" s="1257"/>
      <c r="T171" s="1257"/>
      <c r="U171" s="1257"/>
      <c r="V171" s="1257"/>
      <c r="W171" s="1257"/>
      <c r="X171" s="1257"/>
      <c r="Y171" s="1257"/>
      <c r="Z171" s="1257"/>
      <c r="AA171" s="1257"/>
      <c r="AB171" s="1257"/>
      <c r="AC171" s="1257"/>
      <c r="AD171" s="2091"/>
      <c r="AE171" s="312"/>
      <c r="AF171" s="312"/>
      <c r="AG171" s="312"/>
      <c r="AH171" s="312"/>
      <c r="AI171" s="312"/>
      <c r="AJ171" s="312"/>
      <c r="AK171" s="312"/>
      <c r="AL171" s="312"/>
      <c r="AM171" s="312"/>
      <c r="AN171" s="312"/>
      <c r="AO171" s="312"/>
      <c r="AP171" s="312"/>
      <c r="AQ171" s="312"/>
      <c r="AR171" s="312"/>
      <c r="AS171" s="312"/>
      <c r="AT171" s="312"/>
      <c r="AU171" s="312"/>
      <c r="AV171" s="312"/>
      <c r="AW171" s="312"/>
      <c r="AX171" s="312"/>
      <c r="AY171" s="312"/>
      <c r="AZ171" s="707"/>
      <c r="BA171" s="393"/>
      <c r="BB171" s="159"/>
      <c r="BC171" s="341"/>
      <c r="BD171" s="307"/>
      <c r="BE171" s="307"/>
      <c r="BF171" s="307"/>
      <c r="BG171" s="342"/>
      <c r="BH171" s="352"/>
      <c r="BI171" s="307"/>
      <c r="BJ171" s="307"/>
      <c r="BK171" s="307"/>
      <c r="BL171" s="342"/>
      <c r="BM171" s="352"/>
      <c r="BN171" s="307"/>
      <c r="BO171" s="307"/>
      <c r="BP171" s="307"/>
      <c r="BQ171" s="342"/>
      <c r="BR171" s="352"/>
      <c r="BS171" s="307"/>
      <c r="BT171" s="307"/>
      <c r="BU171" s="307"/>
      <c r="BV171" s="307"/>
      <c r="BW171" s="307"/>
      <c r="BX171" s="307"/>
      <c r="BY171" s="308"/>
      <c r="BZ171" s="308"/>
      <c r="CA171" s="308"/>
      <c r="CB171" s="308"/>
      <c r="CC171" s="308"/>
      <c r="CD171" s="308"/>
      <c r="CE171" s="2130"/>
      <c r="CF171" s="2130"/>
      <c r="CG171" s="2130"/>
      <c r="CH171" s="2130"/>
      <c r="CI171" s="2130"/>
      <c r="CJ171" s="2130"/>
      <c r="CK171" s="2130"/>
      <c r="CL171" s="2130"/>
      <c r="CM171" s="2130"/>
      <c r="CN171" s="2130"/>
      <c r="CO171" s="2130"/>
      <c r="CP171" s="2130"/>
      <c r="CQ171" s="2130"/>
      <c r="CR171" s="2130"/>
      <c r="CS171" s="2130"/>
      <c r="CT171" s="2130"/>
      <c r="CU171" s="2130"/>
      <c r="CV171" s="2130"/>
      <c r="CW171" s="2130"/>
      <c r="CX171" s="2130"/>
      <c r="CY171" s="2130"/>
      <c r="CZ171" s="2130"/>
    </row>
    <row r="172" s="135" customFormat="true" ht="15" customHeight="true" x14ac:dyDescent="0.2">
      <c r="A172" s="1300"/>
      <c r="B172" s="1459"/>
      <c r="C172" s="1396"/>
      <c r="D172" s="1397"/>
      <c r="E172" s="1397"/>
      <c r="F172" s="1397"/>
      <c r="G172" s="1398"/>
      <c r="H172" s="1399"/>
      <c r="I172" s="1397"/>
      <c r="J172" s="1397"/>
      <c r="K172" s="1397"/>
      <c r="L172" s="1400"/>
      <c r="M172" s="1401"/>
      <c r="N172" s="1397"/>
      <c r="O172" s="1397"/>
      <c r="P172" s="1397"/>
      <c r="Q172" s="1398"/>
      <c r="R172" s="1399"/>
      <c r="S172" s="1397"/>
      <c r="T172" s="1397"/>
      <c r="U172" s="1397"/>
      <c r="V172" s="1397"/>
      <c r="W172" s="1397"/>
      <c r="X172" s="1397"/>
      <c r="Y172" s="1397"/>
      <c r="Z172" s="1397"/>
      <c r="AA172" s="1397"/>
      <c r="AB172" s="1397"/>
      <c r="AC172" s="1397"/>
      <c r="AD172" s="2092"/>
      <c r="AE172" s="312"/>
      <c r="AF172" s="312"/>
      <c r="AG172" s="312"/>
      <c r="AH172" s="312"/>
      <c r="AI172" s="312"/>
      <c r="AJ172" s="312"/>
      <c r="AK172" s="312"/>
      <c r="AL172" s="312"/>
      <c r="AM172" s="312"/>
      <c r="AN172" s="312"/>
      <c r="AO172" s="312"/>
      <c r="AP172" s="312"/>
      <c r="AQ172" s="312"/>
      <c r="AR172" s="312"/>
      <c r="AS172" s="312"/>
      <c r="AT172" s="312"/>
      <c r="AU172" s="312"/>
      <c r="AV172" s="312"/>
      <c r="AW172" s="312"/>
      <c r="AX172" s="312"/>
      <c r="AY172" s="312"/>
      <c r="AZ172" s="707"/>
      <c r="BA172" s="393"/>
      <c r="BB172" s="159"/>
      <c r="BC172" s="341"/>
      <c r="BD172" s="307"/>
      <c r="BE172" s="307"/>
      <c r="BF172" s="307"/>
      <c r="BG172" s="342"/>
      <c r="BH172" s="352"/>
      <c r="BI172" s="307"/>
      <c r="BJ172" s="307"/>
      <c r="BK172" s="307"/>
      <c r="BL172" s="342"/>
      <c r="BM172" s="352"/>
      <c r="BN172" s="307"/>
      <c r="BO172" s="307"/>
      <c r="BP172" s="307"/>
      <c r="BQ172" s="342"/>
      <c r="BR172" s="352"/>
      <c r="BS172" s="307"/>
      <c r="BT172" s="307"/>
      <c r="BU172" s="307"/>
      <c r="BV172" s="307"/>
      <c r="BW172" s="307"/>
      <c r="BX172" s="307"/>
      <c r="BY172" s="308"/>
      <c r="BZ172" s="308"/>
      <c r="CA172" s="308"/>
      <c r="CB172" s="308"/>
      <c r="CC172" s="308"/>
      <c r="CD172" s="308"/>
      <c r="CE172" s="2130"/>
      <c r="CF172" s="2130"/>
      <c r="CG172" s="2130"/>
      <c r="CH172" s="2130"/>
      <c r="CI172" s="2130"/>
      <c r="CJ172" s="2130"/>
      <c r="CK172" s="2130"/>
      <c r="CL172" s="2130"/>
      <c r="CM172" s="2130"/>
      <c r="CN172" s="2130"/>
      <c r="CO172" s="2130"/>
      <c r="CP172" s="2130"/>
      <c r="CQ172" s="2130"/>
      <c r="CR172" s="2130"/>
      <c r="CS172" s="2130"/>
      <c r="CT172" s="2130"/>
      <c r="CU172" s="2130"/>
      <c r="CV172" s="2130"/>
      <c r="CW172" s="2130"/>
      <c r="CX172" s="2130"/>
      <c r="CY172" s="2130"/>
      <c r="CZ172" s="2130"/>
    </row>
    <row r="173" s="135" customFormat="true" ht="15" customHeight="true" x14ac:dyDescent="0.2">
      <c r="A173" s="1301"/>
      <c r="B173" s="1460"/>
      <c r="C173" s="1402"/>
      <c r="D173" s="1403"/>
      <c r="E173" s="1403"/>
      <c r="F173" s="1403"/>
      <c r="G173" s="1404"/>
      <c r="H173" s="1405"/>
      <c r="I173" s="1403"/>
      <c r="J173" s="1403"/>
      <c r="K173" s="1403"/>
      <c r="L173" s="1406"/>
      <c r="M173" s="1407"/>
      <c r="N173" s="1403"/>
      <c r="O173" s="1403"/>
      <c r="P173" s="1403"/>
      <c r="Q173" s="1404"/>
      <c r="R173" s="1405"/>
      <c r="S173" s="1403"/>
      <c r="T173" s="1403"/>
      <c r="U173" s="1403"/>
      <c r="V173" s="1403"/>
      <c r="W173" s="1403"/>
      <c r="X173" s="1403"/>
      <c r="Y173" s="1403"/>
      <c r="Z173" s="1403"/>
      <c r="AA173" s="1403"/>
      <c r="AB173" s="1403"/>
      <c r="AC173" s="1403"/>
      <c r="AD173" s="2093"/>
      <c r="AE173" s="312"/>
      <c r="AF173" s="312"/>
      <c r="AG173" s="312"/>
      <c r="AH173" s="312"/>
      <c r="AI173" s="312"/>
      <c r="AJ173" s="312"/>
      <c r="AK173" s="312"/>
      <c r="AL173" s="312"/>
      <c r="AM173" s="312"/>
      <c r="AN173" s="312"/>
      <c r="AO173" s="312"/>
      <c r="AP173" s="312"/>
      <c r="AQ173" s="312"/>
      <c r="AR173" s="312"/>
      <c r="AS173" s="312"/>
      <c r="AT173" s="312"/>
      <c r="AU173" s="312"/>
      <c r="AV173" s="312"/>
      <c r="AW173" s="312"/>
      <c r="AX173" s="312"/>
      <c r="AY173" s="312"/>
      <c r="AZ173" s="707"/>
      <c r="BA173" s="393"/>
      <c r="BB173" s="159"/>
      <c r="BC173" s="341"/>
      <c r="BD173" s="307"/>
      <c r="BE173" s="307"/>
      <c r="BF173" s="307"/>
      <c r="BG173" s="342"/>
      <c r="BH173" s="352"/>
      <c r="BI173" s="307"/>
      <c r="BJ173" s="307"/>
      <c r="BK173" s="307"/>
      <c r="BL173" s="342"/>
      <c r="BM173" s="352"/>
      <c r="BN173" s="307"/>
      <c r="BO173" s="307"/>
      <c r="BP173" s="307"/>
      <c r="BQ173" s="342"/>
      <c r="BR173" s="352"/>
      <c r="BS173" s="307"/>
      <c r="BT173" s="307"/>
      <c r="BU173" s="307"/>
      <c r="BV173" s="307"/>
      <c r="BW173" s="307"/>
      <c r="BX173" s="307"/>
      <c r="BY173" s="308"/>
      <c r="BZ173" s="308"/>
      <c r="CA173" s="308"/>
      <c r="CB173" s="308"/>
      <c r="CC173" s="308"/>
      <c r="CD173" s="308"/>
      <c r="CE173" s="2130"/>
      <c r="CF173" s="2130"/>
      <c r="CG173" s="2130"/>
      <c r="CH173" s="2130"/>
      <c r="CI173" s="2130"/>
      <c r="CJ173" s="2130"/>
      <c r="CK173" s="2130"/>
      <c r="CL173" s="2130"/>
      <c r="CM173" s="2130"/>
      <c r="CN173" s="2130"/>
      <c r="CO173" s="2130"/>
      <c r="CP173" s="2130"/>
      <c r="CQ173" s="2130"/>
      <c r="CR173" s="2130"/>
      <c r="CS173" s="2130"/>
      <c r="CT173" s="2130"/>
      <c r="CU173" s="2130"/>
      <c r="CV173" s="2130"/>
      <c r="CW173" s="2130"/>
      <c r="CX173" s="2130"/>
      <c r="CY173" s="2130"/>
      <c r="CZ173" s="2130"/>
    </row>
    <row r="174" s="135" customFormat="true" ht="15" customHeight="true" x14ac:dyDescent="0.2">
      <c r="A174" s="1301"/>
      <c r="B174" s="1460"/>
      <c r="C174" s="1402"/>
      <c r="D174" s="1403"/>
      <c r="E174" s="1403"/>
      <c r="F174" s="1403"/>
      <c r="G174" s="1404"/>
      <c r="H174" s="1405"/>
      <c r="I174" s="1403"/>
      <c r="J174" s="1403"/>
      <c r="K174" s="1403"/>
      <c r="L174" s="1406"/>
      <c r="M174" s="1407"/>
      <c r="N174" s="1403"/>
      <c r="O174" s="1403"/>
      <c r="P174" s="1403"/>
      <c r="Q174" s="1404"/>
      <c r="R174" s="1405"/>
      <c r="S174" s="1403"/>
      <c r="T174" s="1403"/>
      <c r="U174" s="1403"/>
      <c r="V174" s="1403"/>
      <c r="W174" s="1403"/>
      <c r="X174" s="1403"/>
      <c r="Y174" s="1403"/>
      <c r="Z174" s="1403"/>
      <c r="AA174" s="1403"/>
      <c r="AB174" s="1403"/>
      <c r="AC174" s="1403"/>
      <c r="AD174" s="2093"/>
      <c r="AE174" s="312"/>
      <c r="AF174" s="312"/>
      <c r="AG174" s="312"/>
      <c r="AH174" s="312"/>
      <c r="AI174" s="312"/>
      <c r="AJ174" s="312"/>
      <c r="AK174" s="312"/>
      <c r="AL174" s="312"/>
      <c r="AM174" s="312"/>
      <c r="AN174" s="312"/>
      <c r="AO174" s="312"/>
      <c r="AP174" s="312"/>
      <c r="AQ174" s="312"/>
      <c r="AR174" s="312"/>
      <c r="AS174" s="312"/>
      <c r="AT174" s="312"/>
      <c r="AU174" s="312"/>
      <c r="AV174" s="312"/>
      <c r="AW174" s="312"/>
      <c r="AX174" s="312"/>
      <c r="AY174" s="312"/>
      <c r="AZ174" s="707"/>
      <c r="BA174" s="393"/>
      <c r="BB174" s="159"/>
      <c r="BC174" s="341"/>
      <c r="BD174" s="307"/>
      <c r="BE174" s="307"/>
      <c r="BF174" s="307"/>
      <c r="BG174" s="342"/>
      <c r="BH174" s="352"/>
      <c r="BI174" s="307"/>
      <c r="BJ174" s="307"/>
      <c r="BK174" s="307"/>
      <c r="BL174" s="342"/>
      <c r="BM174" s="352"/>
      <c r="BN174" s="307"/>
      <c r="BO174" s="307"/>
      <c r="BP174" s="307"/>
      <c r="BQ174" s="342"/>
      <c r="BR174" s="352"/>
      <c r="BS174" s="307"/>
      <c r="BT174" s="307"/>
      <c r="BU174" s="307"/>
      <c r="BV174" s="307"/>
      <c r="BW174" s="307"/>
      <c r="BX174" s="307"/>
      <c r="BY174" s="308"/>
      <c r="BZ174" s="308"/>
      <c r="CA174" s="308"/>
      <c r="CB174" s="308"/>
      <c r="CC174" s="308"/>
      <c r="CD174" s="308"/>
      <c r="CE174" s="2130"/>
      <c r="CF174" s="2130"/>
      <c r="CG174" s="2130"/>
      <c r="CH174" s="2130"/>
      <c r="CI174" s="2130"/>
      <c r="CJ174" s="2130"/>
      <c r="CK174" s="2130"/>
      <c r="CL174" s="2130"/>
      <c r="CM174" s="2130"/>
      <c r="CN174" s="2130"/>
      <c r="CO174" s="2130"/>
      <c r="CP174" s="2130"/>
      <c r="CQ174" s="2130"/>
      <c r="CR174" s="2130"/>
      <c r="CS174" s="2130"/>
      <c r="CT174" s="2130"/>
      <c r="CU174" s="2130"/>
      <c r="CV174" s="2130"/>
      <c r="CW174" s="2130"/>
      <c r="CX174" s="2130"/>
      <c r="CY174" s="2130"/>
      <c r="CZ174" s="2130"/>
    </row>
    <row r="175" s="135" customFormat="true" ht="15" customHeight="true" x14ac:dyDescent="0.2">
      <c r="A175" s="1301"/>
      <c r="B175" s="1460"/>
      <c r="C175" s="1402"/>
      <c r="D175" s="1403"/>
      <c r="E175" s="1403"/>
      <c r="F175" s="1403"/>
      <c r="G175" s="1404"/>
      <c r="H175" s="1405"/>
      <c r="I175" s="1403"/>
      <c r="J175" s="1403"/>
      <c r="K175" s="1403"/>
      <c r="L175" s="1406"/>
      <c r="M175" s="1407"/>
      <c r="N175" s="1403"/>
      <c r="O175" s="1403"/>
      <c r="P175" s="1403"/>
      <c r="Q175" s="1404"/>
      <c r="R175" s="1405"/>
      <c r="S175" s="1403"/>
      <c r="T175" s="1403"/>
      <c r="U175" s="1403"/>
      <c r="V175" s="1403"/>
      <c r="W175" s="1403"/>
      <c r="X175" s="1403"/>
      <c r="Y175" s="1403"/>
      <c r="Z175" s="1403"/>
      <c r="AA175" s="1403"/>
      <c r="AB175" s="1403"/>
      <c r="AC175" s="1403"/>
      <c r="AD175" s="2093"/>
      <c r="AE175" s="312"/>
      <c r="AF175" s="312"/>
      <c r="AG175" s="312"/>
      <c r="AH175" s="312"/>
      <c r="AI175" s="312"/>
      <c r="AJ175" s="312"/>
      <c r="AK175" s="312"/>
      <c r="AL175" s="312"/>
      <c r="AM175" s="312"/>
      <c r="AN175" s="312"/>
      <c r="AO175" s="312"/>
      <c r="AP175" s="312"/>
      <c r="AQ175" s="312"/>
      <c r="AR175" s="312"/>
      <c r="AS175" s="312"/>
      <c r="AT175" s="312"/>
      <c r="AU175" s="312"/>
      <c r="AV175" s="312"/>
      <c r="AW175" s="312"/>
      <c r="AX175" s="312"/>
      <c r="AY175" s="312"/>
      <c r="AZ175" s="707"/>
      <c r="BA175" s="393"/>
      <c r="BB175" s="159"/>
      <c r="BC175" s="341"/>
      <c r="BD175" s="307"/>
      <c r="BE175" s="307"/>
      <c r="BF175" s="307"/>
      <c r="BG175" s="342"/>
      <c r="BH175" s="352"/>
      <c r="BI175" s="307"/>
      <c r="BJ175" s="307"/>
      <c r="BK175" s="307"/>
      <c r="BL175" s="342"/>
      <c r="BM175" s="352"/>
      <c r="BN175" s="307"/>
      <c r="BO175" s="307"/>
      <c r="BP175" s="307"/>
      <c r="BQ175" s="342"/>
      <c r="BR175" s="352"/>
      <c r="BS175" s="307"/>
      <c r="BT175" s="307"/>
      <c r="BU175" s="307"/>
      <c r="BV175" s="307"/>
      <c r="BW175" s="307"/>
      <c r="BX175" s="307"/>
      <c r="BY175" s="308"/>
      <c r="BZ175" s="308"/>
      <c r="CA175" s="308"/>
      <c r="CB175" s="308"/>
      <c r="CC175" s="308"/>
      <c r="CD175" s="308"/>
      <c r="CE175" s="2130"/>
      <c r="CF175" s="2130"/>
      <c r="CG175" s="2130"/>
      <c r="CH175" s="2130"/>
      <c r="CI175" s="2130"/>
      <c r="CJ175" s="2130"/>
      <c r="CK175" s="2130"/>
      <c r="CL175" s="2130"/>
      <c r="CM175" s="2130"/>
      <c r="CN175" s="2130"/>
      <c r="CO175" s="2130"/>
      <c r="CP175" s="2130"/>
      <c r="CQ175" s="2130"/>
      <c r="CR175" s="2130"/>
      <c r="CS175" s="2130"/>
      <c r="CT175" s="2130"/>
      <c r="CU175" s="2130"/>
      <c r="CV175" s="2130"/>
      <c r="CW175" s="2130"/>
      <c r="CX175" s="2130"/>
      <c r="CY175" s="2130"/>
      <c r="CZ175" s="2130"/>
    </row>
    <row r="176" s="135" customFormat="true" ht="15" customHeight="true" x14ac:dyDescent="0.2">
      <c r="A176" s="1301"/>
      <c r="B176" s="1460"/>
      <c r="C176" s="1402"/>
      <c r="D176" s="1403"/>
      <c r="E176" s="1403"/>
      <c r="F176" s="1403"/>
      <c r="G176" s="1404"/>
      <c r="H176" s="1405"/>
      <c r="I176" s="1403"/>
      <c r="J176" s="1403"/>
      <c r="K176" s="1403"/>
      <c r="L176" s="1406"/>
      <c r="M176" s="1407"/>
      <c r="N176" s="1403"/>
      <c r="O176" s="1403"/>
      <c r="P176" s="1403"/>
      <c r="Q176" s="1404"/>
      <c r="R176" s="1405"/>
      <c r="S176" s="1403"/>
      <c r="T176" s="1403"/>
      <c r="U176" s="1403"/>
      <c r="V176" s="1403"/>
      <c r="W176" s="1403"/>
      <c r="X176" s="1403"/>
      <c r="Y176" s="1403"/>
      <c r="Z176" s="1403"/>
      <c r="AA176" s="1403"/>
      <c r="AB176" s="1403"/>
      <c r="AC176" s="1403"/>
      <c r="AD176" s="2093"/>
      <c r="AE176" s="312"/>
      <c r="AF176" s="312"/>
      <c r="AG176" s="312"/>
      <c r="AH176" s="312"/>
      <c r="AI176" s="312"/>
      <c r="AJ176" s="312"/>
      <c r="AK176" s="312"/>
      <c r="AL176" s="312"/>
      <c r="AM176" s="312"/>
      <c r="AN176" s="312"/>
      <c r="AO176" s="312"/>
      <c r="AP176" s="312"/>
      <c r="AQ176" s="312"/>
      <c r="AR176" s="312"/>
      <c r="AS176" s="312"/>
      <c r="AT176" s="312"/>
      <c r="AU176" s="312"/>
      <c r="AV176" s="312"/>
      <c r="AW176" s="312"/>
      <c r="AX176" s="312"/>
      <c r="AY176" s="312"/>
      <c r="AZ176" s="707"/>
      <c r="BA176" s="393"/>
      <c r="BB176" s="159"/>
      <c r="BC176" s="341"/>
      <c r="BD176" s="307"/>
      <c r="BE176" s="307"/>
      <c r="BF176" s="307"/>
      <c r="BG176" s="342"/>
      <c r="BH176" s="352"/>
      <c r="BI176" s="307"/>
      <c r="BJ176" s="307"/>
      <c r="BK176" s="307"/>
      <c r="BL176" s="342"/>
      <c r="BM176" s="352"/>
      <c r="BN176" s="307"/>
      <c r="BO176" s="307"/>
      <c r="BP176" s="307"/>
      <c r="BQ176" s="342"/>
      <c r="BR176" s="352"/>
      <c r="BS176" s="307"/>
      <c r="BT176" s="307"/>
      <c r="BU176" s="307"/>
      <c r="BV176" s="307"/>
      <c r="BW176" s="307"/>
      <c r="BX176" s="307"/>
      <c r="BY176" s="308"/>
      <c r="BZ176" s="308"/>
      <c r="CA176" s="308"/>
      <c r="CB176" s="308"/>
      <c r="CC176" s="308"/>
      <c r="CD176" s="308"/>
      <c r="CE176" s="2130"/>
      <c r="CF176" s="2130"/>
      <c r="CG176" s="2130"/>
      <c r="CH176" s="2130"/>
      <c r="CI176" s="2130"/>
      <c r="CJ176" s="2130"/>
      <c r="CK176" s="2130"/>
      <c r="CL176" s="2130"/>
      <c r="CM176" s="2130"/>
      <c r="CN176" s="2130"/>
      <c r="CO176" s="2130"/>
      <c r="CP176" s="2130"/>
      <c r="CQ176" s="2130"/>
      <c r="CR176" s="2130"/>
      <c r="CS176" s="2130"/>
      <c r="CT176" s="2130"/>
      <c r="CU176" s="2130"/>
      <c r="CV176" s="2130"/>
      <c r="CW176" s="2130"/>
      <c r="CX176" s="2130"/>
      <c r="CY176" s="2130"/>
      <c r="CZ176" s="2130"/>
    </row>
    <row r="177" s="135" customFormat="true" ht="15" customHeight="true" x14ac:dyDescent="0.2">
      <c r="A177" s="1301"/>
      <c r="B177" s="1460"/>
      <c r="C177" s="1402"/>
      <c r="D177" s="1403"/>
      <c r="E177" s="1403"/>
      <c r="F177" s="1403"/>
      <c r="G177" s="1404"/>
      <c r="H177" s="1405"/>
      <c r="I177" s="1403"/>
      <c r="J177" s="1403"/>
      <c r="K177" s="1403"/>
      <c r="L177" s="1406"/>
      <c r="M177" s="1407"/>
      <c r="N177" s="1403"/>
      <c r="O177" s="1403"/>
      <c r="P177" s="1403"/>
      <c r="Q177" s="1404"/>
      <c r="R177" s="1405"/>
      <c r="S177" s="1403"/>
      <c r="T177" s="1403"/>
      <c r="U177" s="1403"/>
      <c r="V177" s="1403"/>
      <c r="W177" s="1403"/>
      <c r="X177" s="1403"/>
      <c r="Y177" s="1403"/>
      <c r="Z177" s="1403"/>
      <c r="AA177" s="1403"/>
      <c r="AB177" s="1403"/>
      <c r="AC177" s="1403"/>
      <c r="AD177" s="2093"/>
      <c r="AE177" s="312"/>
      <c r="AF177" s="312"/>
      <c r="AG177" s="312"/>
      <c r="AH177" s="312"/>
      <c r="AI177" s="312"/>
      <c r="AJ177" s="312"/>
      <c r="AK177" s="312"/>
      <c r="AL177" s="312"/>
      <c r="AM177" s="312"/>
      <c r="AN177" s="312"/>
      <c r="AO177" s="312"/>
      <c r="AP177" s="312"/>
      <c r="AQ177" s="312"/>
      <c r="AR177" s="312"/>
      <c r="AS177" s="312"/>
      <c r="AT177" s="312"/>
      <c r="AU177" s="312"/>
      <c r="AV177" s="312"/>
      <c r="AW177" s="312"/>
      <c r="AX177" s="312"/>
      <c r="AY177" s="312"/>
      <c r="AZ177" s="707"/>
      <c r="BA177" s="393"/>
      <c r="BB177" s="159"/>
      <c r="BC177" s="341"/>
      <c r="BD177" s="307"/>
      <c r="BE177" s="307"/>
      <c r="BF177" s="307"/>
      <c r="BG177" s="342"/>
      <c r="BH177" s="352"/>
      <c r="BI177" s="307"/>
      <c r="BJ177" s="307"/>
      <c r="BK177" s="307"/>
      <c r="BL177" s="342"/>
      <c r="BM177" s="352"/>
      <c r="BN177" s="307"/>
      <c r="BO177" s="307"/>
      <c r="BP177" s="307"/>
      <c r="BQ177" s="342"/>
      <c r="BR177" s="352"/>
      <c r="BS177" s="307"/>
      <c r="BT177" s="307"/>
      <c r="BU177" s="307"/>
      <c r="BV177" s="307"/>
      <c r="BW177" s="307"/>
      <c r="BX177" s="307"/>
      <c r="BY177" s="308"/>
      <c r="BZ177" s="308"/>
      <c r="CA177" s="308"/>
      <c r="CB177" s="308"/>
      <c r="CC177" s="308"/>
      <c r="CD177" s="308"/>
      <c r="CE177" s="2130"/>
      <c r="CF177" s="2130"/>
      <c r="CG177" s="2130"/>
      <c r="CH177" s="2130"/>
      <c r="CI177" s="2130"/>
      <c r="CJ177" s="2130"/>
      <c r="CK177" s="2130"/>
      <c r="CL177" s="2130"/>
      <c r="CM177" s="2130"/>
      <c r="CN177" s="2130"/>
      <c r="CO177" s="2130"/>
      <c r="CP177" s="2130"/>
      <c r="CQ177" s="2130"/>
      <c r="CR177" s="2130"/>
      <c r="CS177" s="2130"/>
      <c r="CT177" s="2130"/>
      <c r="CU177" s="2130"/>
      <c r="CV177" s="2130"/>
      <c r="CW177" s="2130"/>
      <c r="CX177" s="2130"/>
      <c r="CY177" s="2130"/>
      <c r="CZ177" s="2130"/>
    </row>
    <row r="178" s="135" customFormat="true" ht="15" customHeight="true" x14ac:dyDescent="0.2">
      <c r="A178" s="1301"/>
      <c r="B178" s="1460"/>
      <c r="C178" s="1402"/>
      <c r="D178" s="1403"/>
      <c r="E178" s="1403"/>
      <c r="F178" s="1403"/>
      <c r="G178" s="1404"/>
      <c r="H178" s="1405"/>
      <c r="I178" s="1403"/>
      <c r="J178" s="1403"/>
      <c r="K178" s="1403"/>
      <c r="L178" s="1406"/>
      <c r="M178" s="1407"/>
      <c r="N178" s="1403"/>
      <c r="O178" s="1403"/>
      <c r="P178" s="1403"/>
      <c r="Q178" s="1404"/>
      <c r="R178" s="1405"/>
      <c r="S178" s="1403"/>
      <c r="T178" s="1403"/>
      <c r="U178" s="1403"/>
      <c r="V178" s="1403"/>
      <c r="W178" s="1403"/>
      <c r="X178" s="1403"/>
      <c r="Y178" s="1403"/>
      <c r="Z178" s="1403"/>
      <c r="AA178" s="1403"/>
      <c r="AB178" s="1403"/>
      <c r="AC178" s="1403"/>
      <c r="AD178" s="2093"/>
      <c r="AE178" s="312"/>
      <c r="AF178" s="312"/>
      <c r="AG178" s="312"/>
      <c r="AH178" s="312"/>
      <c r="AI178" s="312"/>
      <c r="AJ178" s="312"/>
      <c r="AK178" s="312"/>
      <c r="AL178" s="312"/>
      <c r="AM178" s="312"/>
      <c r="AN178" s="312"/>
      <c r="AO178" s="312"/>
      <c r="AP178" s="312"/>
      <c r="AQ178" s="312"/>
      <c r="AR178" s="312"/>
      <c r="AS178" s="312"/>
      <c r="AT178" s="312"/>
      <c r="AU178" s="312"/>
      <c r="AV178" s="312"/>
      <c r="AW178" s="312"/>
      <c r="AX178" s="312"/>
      <c r="AY178" s="312"/>
      <c r="AZ178" s="707"/>
      <c r="BA178" s="393"/>
      <c r="BB178" s="159"/>
      <c r="BC178" s="341"/>
      <c r="BD178" s="307"/>
      <c r="BE178" s="307"/>
      <c r="BF178" s="307"/>
      <c r="BG178" s="342"/>
      <c r="BH178" s="352"/>
      <c r="BI178" s="307"/>
      <c r="BJ178" s="307"/>
      <c r="BK178" s="307"/>
      <c r="BL178" s="342"/>
      <c r="BM178" s="352"/>
      <c r="BN178" s="307"/>
      <c r="BO178" s="307"/>
      <c r="BP178" s="307"/>
      <c r="BQ178" s="342"/>
      <c r="BR178" s="352"/>
      <c r="BS178" s="307"/>
      <c r="BT178" s="307"/>
      <c r="BU178" s="307"/>
      <c r="BV178" s="307"/>
      <c r="BW178" s="307"/>
      <c r="BX178" s="307"/>
      <c r="BY178" s="308"/>
      <c r="BZ178" s="308"/>
      <c r="CA178" s="308"/>
      <c r="CB178" s="308"/>
      <c r="CC178" s="308"/>
      <c r="CD178" s="308"/>
      <c r="CE178" s="2130"/>
      <c r="CF178" s="2130"/>
      <c r="CG178" s="2130"/>
      <c r="CH178" s="2130"/>
      <c r="CI178" s="2130"/>
      <c r="CJ178" s="2130"/>
      <c r="CK178" s="2130"/>
      <c r="CL178" s="2130"/>
      <c r="CM178" s="2130"/>
      <c r="CN178" s="2130"/>
      <c r="CO178" s="2130"/>
      <c r="CP178" s="2130"/>
      <c r="CQ178" s="2130"/>
      <c r="CR178" s="2130"/>
      <c r="CS178" s="2130"/>
      <c r="CT178" s="2130"/>
      <c r="CU178" s="2130"/>
      <c r="CV178" s="2130"/>
      <c r="CW178" s="2130"/>
      <c r="CX178" s="2130"/>
      <c r="CY178" s="2130"/>
      <c r="CZ178" s="2130"/>
    </row>
    <row r="179" s="135" customFormat="true" ht="15" customHeight="true" x14ac:dyDescent="0.2">
      <c r="A179" s="1301"/>
      <c r="B179" s="1460"/>
      <c r="C179" s="1402"/>
      <c r="D179" s="1403"/>
      <c r="E179" s="1403"/>
      <c r="F179" s="1403"/>
      <c r="G179" s="1404"/>
      <c r="H179" s="1405"/>
      <c r="I179" s="1403"/>
      <c r="J179" s="1403"/>
      <c r="K179" s="1403"/>
      <c r="L179" s="1406"/>
      <c r="M179" s="1407"/>
      <c r="N179" s="1403"/>
      <c r="O179" s="1403"/>
      <c r="P179" s="1403"/>
      <c r="Q179" s="1404"/>
      <c r="R179" s="1405"/>
      <c r="S179" s="1403"/>
      <c r="T179" s="1403"/>
      <c r="U179" s="1403"/>
      <c r="V179" s="1403"/>
      <c r="W179" s="1403"/>
      <c r="X179" s="1403"/>
      <c r="Y179" s="1403"/>
      <c r="Z179" s="1403"/>
      <c r="AA179" s="1403"/>
      <c r="AB179" s="1403"/>
      <c r="AC179" s="1403"/>
      <c r="AD179" s="2093"/>
      <c r="AE179" s="312"/>
      <c r="AF179" s="312"/>
      <c r="AG179" s="312"/>
      <c r="AH179" s="312"/>
      <c r="AI179" s="312"/>
      <c r="AJ179" s="312"/>
      <c r="AK179" s="312"/>
      <c r="AL179" s="312"/>
      <c r="AM179" s="312"/>
      <c r="AN179" s="312"/>
      <c r="AO179" s="312"/>
      <c r="AP179" s="312"/>
      <c r="AQ179" s="312"/>
      <c r="AR179" s="312"/>
      <c r="AS179" s="312"/>
      <c r="AT179" s="312"/>
      <c r="AU179" s="312"/>
      <c r="AV179" s="312"/>
      <c r="AW179" s="312"/>
      <c r="AX179" s="312"/>
      <c r="AY179" s="312"/>
      <c r="AZ179" s="707"/>
      <c r="BA179" s="393"/>
      <c r="BB179" s="159"/>
      <c r="BC179" s="341"/>
      <c r="BD179" s="307"/>
      <c r="BE179" s="307"/>
      <c r="BF179" s="307"/>
      <c r="BG179" s="342"/>
      <c r="BH179" s="352"/>
      <c r="BI179" s="307"/>
      <c r="BJ179" s="307"/>
      <c r="BK179" s="307"/>
      <c r="BL179" s="342"/>
      <c r="BM179" s="352"/>
      <c r="BN179" s="307"/>
      <c r="BO179" s="307"/>
      <c r="BP179" s="307"/>
      <c r="BQ179" s="342"/>
      <c r="BR179" s="352"/>
      <c r="BS179" s="307"/>
      <c r="BT179" s="307"/>
      <c r="BU179" s="307"/>
      <c r="BV179" s="307"/>
      <c r="BW179" s="307"/>
      <c r="BX179" s="307"/>
      <c r="BY179" s="308"/>
      <c r="BZ179" s="308"/>
      <c r="CA179" s="308"/>
      <c r="CB179" s="308"/>
      <c r="CC179" s="308"/>
      <c r="CD179" s="308"/>
      <c r="CE179" s="2130"/>
      <c r="CF179" s="2130"/>
      <c r="CG179" s="2130"/>
      <c r="CH179" s="2130"/>
      <c r="CI179" s="2130"/>
      <c r="CJ179" s="2130"/>
      <c r="CK179" s="2130"/>
      <c r="CL179" s="2130"/>
      <c r="CM179" s="2130"/>
      <c r="CN179" s="2130"/>
      <c r="CO179" s="2130"/>
      <c r="CP179" s="2130"/>
      <c r="CQ179" s="2130"/>
      <c r="CR179" s="2130"/>
      <c r="CS179" s="2130"/>
      <c r="CT179" s="2130"/>
      <c r="CU179" s="2130"/>
      <c r="CV179" s="2130"/>
      <c r="CW179" s="2130"/>
      <c r="CX179" s="2130"/>
      <c r="CY179" s="2130"/>
      <c r="CZ179" s="2130"/>
    </row>
    <row r="180" s="135" customFormat="true" ht="15" customHeight="true" x14ac:dyDescent="0.2">
      <c r="A180" s="1301"/>
      <c r="B180" s="1460"/>
      <c r="C180" s="1402"/>
      <c r="D180" s="1403"/>
      <c r="E180" s="1403"/>
      <c r="F180" s="1403"/>
      <c r="G180" s="1404"/>
      <c r="H180" s="1405"/>
      <c r="I180" s="1403"/>
      <c r="J180" s="1403"/>
      <c r="K180" s="1403"/>
      <c r="L180" s="1406"/>
      <c r="M180" s="1407"/>
      <c r="N180" s="1403"/>
      <c r="O180" s="1403"/>
      <c r="P180" s="1403"/>
      <c r="Q180" s="1404"/>
      <c r="R180" s="1405"/>
      <c r="S180" s="1403"/>
      <c r="T180" s="1403"/>
      <c r="U180" s="1403"/>
      <c r="V180" s="1403"/>
      <c r="W180" s="1403"/>
      <c r="X180" s="1403"/>
      <c r="Y180" s="1403"/>
      <c r="Z180" s="1403"/>
      <c r="AA180" s="1403"/>
      <c r="AB180" s="1403"/>
      <c r="AC180" s="1403"/>
      <c r="AD180" s="2093"/>
      <c r="AE180" s="312"/>
      <c r="AF180" s="312"/>
      <c r="AG180" s="312"/>
      <c r="AH180" s="312"/>
      <c r="AI180" s="312"/>
      <c r="AJ180" s="312"/>
      <c r="AK180" s="312"/>
      <c r="AL180" s="312"/>
      <c r="AM180" s="312"/>
      <c r="AN180" s="312"/>
      <c r="AO180" s="312"/>
      <c r="AP180" s="312"/>
      <c r="AQ180" s="312"/>
      <c r="AR180" s="312"/>
      <c r="AS180" s="312"/>
      <c r="AT180" s="312"/>
      <c r="AU180" s="312"/>
      <c r="AV180" s="312"/>
      <c r="AW180" s="312"/>
      <c r="AX180" s="312"/>
      <c r="AY180" s="312"/>
      <c r="AZ180" s="707"/>
      <c r="BA180" s="393"/>
      <c r="BB180" s="159"/>
      <c r="BC180" s="341"/>
      <c r="BD180" s="307"/>
      <c r="BE180" s="307"/>
      <c r="BF180" s="307"/>
      <c r="BG180" s="342"/>
      <c r="BH180" s="352"/>
      <c r="BI180" s="307"/>
      <c r="BJ180" s="307"/>
      <c r="BK180" s="307"/>
      <c r="BL180" s="342"/>
      <c r="BM180" s="352"/>
      <c r="BN180" s="307"/>
      <c r="BO180" s="307"/>
      <c r="BP180" s="307"/>
      <c r="BQ180" s="342"/>
      <c r="BR180" s="352"/>
      <c r="BS180" s="307"/>
      <c r="BT180" s="307"/>
      <c r="BU180" s="307"/>
      <c r="BV180" s="307"/>
      <c r="BW180" s="307"/>
      <c r="BX180" s="307"/>
      <c r="BY180" s="308"/>
      <c r="BZ180" s="308"/>
      <c r="CA180" s="308"/>
      <c r="CB180" s="308"/>
      <c r="CC180" s="308"/>
      <c r="CD180" s="308"/>
      <c r="CE180" s="2130"/>
      <c r="CF180" s="2130"/>
      <c r="CG180" s="2130"/>
      <c r="CH180" s="2130"/>
      <c r="CI180" s="2130"/>
      <c r="CJ180" s="2130"/>
      <c r="CK180" s="2130"/>
      <c r="CL180" s="2130"/>
      <c r="CM180" s="2130"/>
      <c r="CN180" s="2130"/>
      <c r="CO180" s="2130"/>
      <c r="CP180" s="2130"/>
      <c r="CQ180" s="2130"/>
      <c r="CR180" s="2130"/>
      <c r="CS180" s="2130"/>
      <c r="CT180" s="2130"/>
      <c r="CU180" s="2130"/>
      <c r="CV180" s="2130"/>
      <c r="CW180" s="2130"/>
      <c r="CX180" s="2130"/>
      <c r="CY180" s="2130"/>
      <c r="CZ180" s="2130"/>
    </row>
    <row r="181" s="135" customFormat="true" ht="15" customHeight="true" x14ac:dyDescent="0.2">
      <c r="A181" s="1301"/>
      <c r="B181" s="1460"/>
      <c r="C181" s="1402"/>
      <c r="D181" s="1403"/>
      <c r="E181" s="1403"/>
      <c r="F181" s="1403"/>
      <c r="G181" s="1404"/>
      <c r="H181" s="1405"/>
      <c r="I181" s="1403"/>
      <c r="J181" s="1403"/>
      <c r="K181" s="1403"/>
      <c r="L181" s="1406"/>
      <c r="M181" s="1407"/>
      <c r="N181" s="1403"/>
      <c r="O181" s="1403"/>
      <c r="P181" s="1403"/>
      <c r="Q181" s="1404"/>
      <c r="R181" s="1405"/>
      <c r="S181" s="1403"/>
      <c r="T181" s="1403"/>
      <c r="U181" s="1403"/>
      <c r="V181" s="1403"/>
      <c r="W181" s="1403"/>
      <c r="X181" s="1403"/>
      <c r="Y181" s="1403"/>
      <c r="Z181" s="1403"/>
      <c r="AA181" s="1403"/>
      <c r="AB181" s="1403"/>
      <c r="AC181" s="1403"/>
      <c r="AD181" s="2093"/>
      <c r="AE181" s="312"/>
      <c r="AF181" s="312"/>
      <c r="AG181" s="312"/>
      <c r="AH181" s="312"/>
      <c r="AI181" s="312"/>
      <c r="AJ181" s="312"/>
      <c r="AK181" s="312"/>
      <c r="AL181" s="312"/>
      <c r="AM181" s="312"/>
      <c r="AN181" s="312"/>
      <c r="AO181" s="312"/>
      <c r="AP181" s="312"/>
      <c r="AQ181" s="312"/>
      <c r="AR181" s="312"/>
      <c r="AS181" s="312"/>
      <c r="AT181" s="312"/>
      <c r="AU181" s="312"/>
      <c r="AV181" s="312"/>
      <c r="AW181" s="312"/>
      <c r="AX181" s="312"/>
      <c r="AY181" s="312"/>
      <c r="AZ181" s="707"/>
      <c r="BA181" s="393"/>
      <c r="BB181" s="159"/>
      <c r="BC181" s="341"/>
      <c r="BD181" s="307"/>
      <c r="BE181" s="307"/>
      <c r="BF181" s="307"/>
      <c r="BG181" s="342"/>
      <c r="BH181" s="352"/>
      <c r="BI181" s="307"/>
      <c r="BJ181" s="307"/>
      <c r="BK181" s="307"/>
      <c r="BL181" s="342"/>
      <c r="BM181" s="352"/>
      <c r="BN181" s="307"/>
      <c r="BO181" s="307"/>
      <c r="BP181" s="307"/>
      <c r="BQ181" s="342"/>
      <c r="BR181" s="352"/>
      <c r="BS181" s="307"/>
      <c r="BT181" s="307"/>
      <c r="BU181" s="307"/>
      <c r="BV181" s="307"/>
      <c r="BW181" s="307"/>
      <c r="BX181" s="307"/>
      <c r="BY181" s="308"/>
      <c r="BZ181" s="308"/>
      <c r="CA181" s="308"/>
      <c r="CB181" s="308"/>
      <c r="CC181" s="308"/>
      <c r="CD181" s="308"/>
      <c r="CE181" s="2130"/>
      <c r="CF181" s="2130"/>
      <c r="CG181" s="2130"/>
      <c r="CH181" s="2130"/>
      <c r="CI181" s="2130"/>
      <c r="CJ181" s="2130"/>
      <c r="CK181" s="2130"/>
      <c r="CL181" s="2130"/>
      <c r="CM181" s="2130"/>
      <c r="CN181" s="2130"/>
      <c r="CO181" s="2130"/>
      <c r="CP181" s="2130"/>
      <c r="CQ181" s="2130"/>
      <c r="CR181" s="2130"/>
      <c r="CS181" s="2130"/>
      <c r="CT181" s="2130"/>
      <c r="CU181" s="2130"/>
      <c r="CV181" s="2130"/>
      <c r="CW181" s="2130"/>
      <c r="CX181" s="2130"/>
      <c r="CY181" s="2130"/>
      <c r="CZ181" s="2130"/>
    </row>
    <row r="182" s="135" customFormat="true" ht="15" customHeight="true" x14ac:dyDescent="0.2">
      <c r="A182" s="1301"/>
      <c r="B182" s="1460"/>
      <c r="C182" s="1402"/>
      <c r="D182" s="1403"/>
      <c r="E182" s="1403"/>
      <c r="F182" s="1403"/>
      <c r="G182" s="1404"/>
      <c r="H182" s="1405"/>
      <c r="I182" s="1403"/>
      <c r="J182" s="1403"/>
      <c r="K182" s="1403"/>
      <c r="L182" s="1406"/>
      <c r="M182" s="1407"/>
      <c r="N182" s="1403"/>
      <c r="O182" s="1403"/>
      <c r="P182" s="1403"/>
      <c r="Q182" s="1404"/>
      <c r="R182" s="1405"/>
      <c r="S182" s="1403"/>
      <c r="T182" s="1403"/>
      <c r="U182" s="1403"/>
      <c r="V182" s="1403"/>
      <c r="W182" s="1403"/>
      <c r="X182" s="1403"/>
      <c r="Y182" s="1403"/>
      <c r="Z182" s="1403"/>
      <c r="AA182" s="1403"/>
      <c r="AB182" s="1403"/>
      <c r="AC182" s="1403"/>
      <c r="AD182" s="2093"/>
      <c r="AE182" s="312"/>
      <c r="AF182" s="312"/>
      <c r="AG182" s="312"/>
      <c r="AH182" s="312"/>
      <c r="AI182" s="312"/>
      <c r="AJ182" s="312"/>
      <c r="AK182" s="312"/>
      <c r="AL182" s="312"/>
      <c r="AM182" s="312"/>
      <c r="AN182" s="312"/>
      <c r="AO182" s="312"/>
      <c r="AP182" s="312"/>
      <c r="AQ182" s="312"/>
      <c r="AR182" s="312"/>
      <c r="AS182" s="312"/>
      <c r="AT182" s="312"/>
      <c r="AU182" s="312"/>
      <c r="AV182" s="312"/>
      <c r="AW182" s="312"/>
      <c r="AX182" s="312"/>
      <c r="AY182" s="312"/>
      <c r="AZ182" s="707"/>
      <c r="BA182" s="393"/>
      <c r="BB182" s="159"/>
      <c r="BC182" s="341"/>
      <c r="BD182" s="307"/>
      <c r="BE182" s="307"/>
      <c r="BF182" s="307"/>
      <c r="BG182" s="342"/>
      <c r="BH182" s="352"/>
      <c r="BI182" s="307"/>
      <c r="BJ182" s="307"/>
      <c r="BK182" s="307"/>
      <c r="BL182" s="342"/>
      <c r="BM182" s="352"/>
      <c r="BN182" s="307"/>
      <c r="BO182" s="307"/>
      <c r="BP182" s="307"/>
      <c r="BQ182" s="342"/>
      <c r="BR182" s="352"/>
      <c r="BS182" s="307"/>
      <c r="BT182" s="307"/>
      <c r="BU182" s="307"/>
      <c r="BV182" s="307"/>
      <c r="BW182" s="307"/>
      <c r="BX182" s="307"/>
      <c r="BY182" s="308"/>
      <c r="BZ182" s="308"/>
      <c r="CA182" s="308"/>
      <c r="CB182" s="308"/>
      <c r="CC182" s="308"/>
      <c r="CD182" s="308"/>
      <c r="CE182" s="2130"/>
      <c r="CF182" s="2130"/>
      <c r="CG182" s="2130"/>
      <c r="CH182" s="2130"/>
      <c r="CI182" s="2130"/>
      <c r="CJ182" s="2130"/>
      <c r="CK182" s="2130"/>
      <c r="CL182" s="2130"/>
      <c r="CM182" s="2130"/>
      <c r="CN182" s="2130"/>
      <c r="CO182" s="2130"/>
      <c r="CP182" s="2130"/>
      <c r="CQ182" s="2130"/>
      <c r="CR182" s="2130"/>
      <c r="CS182" s="2130"/>
      <c r="CT182" s="2130"/>
      <c r="CU182" s="2130"/>
      <c r="CV182" s="2130"/>
      <c r="CW182" s="2130"/>
      <c r="CX182" s="2130"/>
      <c r="CY182" s="2130"/>
      <c r="CZ182" s="2130"/>
    </row>
    <row r="183" s="135" customFormat="true" ht="15" customHeight="true" x14ac:dyDescent="0.2">
      <c r="A183" s="1301"/>
      <c r="B183" s="1460"/>
      <c r="C183" s="1402"/>
      <c r="D183" s="1403"/>
      <c r="E183" s="1403"/>
      <c r="F183" s="1403"/>
      <c r="G183" s="1404"/>
      <c r="H183" s="1405"/>
      <c r="I183" s="1403"/>
      <c r="J183" s="1403"/>
      <c r="K183" s="1403"/>
      <c r="L183" s="1406"/>
      <c r="M183" s="1407"/>
      <c r="N183" s="1403"/>
      <c r="O183" s="1403"/>
      <c r="P183" s="1403"/>
      <c r="Q183" s="1404"/>
      <c r="R183" s="1405"/>
      <c r="S183" s="1403"/>
      <c r="T183" s="1403"/>
      <c r="U183" s="1403"/>
      <c r="V183" s="1403"/>
      <c r="W183" s="1403"/>
      <c r="X183" s="1403"/>
      <c r="Y183" s="1403"/>
      <c r="Z183" s="1403"/>
      <c r="AA183" s="1403"/>
      <c r="AB183" s="1403"/>
      <c r="AC183" s="1403"/>
      <c r="AD183" s="2093"/>
      <c r="AE183" s="312"/>
      <c r="AF183" s="312"/>
      <c r="AG183" s="312"/>
      <c r="AH183" s="312"/>
      <c r="AI183" s="312"/>
      <c r="AJ183" s="312"/>
      <c r="AK183" s="312"/>
      <c r="AL183" s="312"/>
      <c r="AM183" s="312"/>
      <c r="AN183" s="312"/>
      <c r="AO183" s="312"/>
      <c r="AP183" s="312"/>
      <c r="AQ183" s="312"/>
      <c r="AR183" s="312"/>
      <c r="AS183" s="312"/>
      <c r="AT183" s="312"/>
      <c r="AU183" s="312"/>
      <c r="AV183" s="312"/>
      <c r="AW183" s="312"/>
      <c r="AX183" s="312"/>
      <c r="AY183" s="312"/>
      <c r="AZ183" s="707"/>
      <c r="BA183" s="393"/>
      <c r="BB183" s="159"/>
      <c r="BC183" s="341"/>
      <c r="BD183" s="307"/>
      <c r="BE183" s="307"/>
      <c r="BF183" s="307"/>
      <c r="BG183" s="342"/>
      <c r="BH183" s="352"/>
      <c r="BI183" s="307"/>
      <c r="BJ183" s="307"/>
      <c r="BK183" s="307"/>
      <c r="BL183" s="342"/>
      <c r="BM183" s="352"/>
      <c r="BN183" s="307"/>
      <c r="BO183" s="307"/>
      <c r="BP183" s="307"/>
      <c r="BQ183" s="342"/>
      <c r="BR183" s="352"/>
      <c r="BS183" s="307"/>
      <c r="BT183" s="307"/>
      <c r="BU183" s="307"/>
      <c r="BV183" s="307"/>
      <c r="BW183" s="307"/>
      <c r="BX183" s="307"/>
      <c r="BY183" s="308"/>
      <c r="BZ183" s="308"/>
      <c r="CA183" s="308"/>
      <c r="CB183" s="308"/>
      <c r="CC183" s="308"/>
      <c r="CD183" s="308"/>
      <c r="CE183" s="2130"/>
      <c r="CF183" s="2130"/>
      <c r="CG183" s="2130"/>
      <c r="CH183" s="2130"/>
      <c r="CI183" s="2130"/>
      <c r="CJ183" s="2130"/>
      <c r="CK183" s="2130"/>
      <c r="CL183" s="2130"/>
      <c r="CM183" s="2130"/>
      <c r="CN183" s="2130"/>
      <c r="CO183" s="2130"/>
      <c r="CP183" s="2130"/>
      <c r="CQ183" s="2130"/>
      <c r="CR183" s="2130"/>
      <c r="CS183" s="2130"/>
      <c r="CT183" s="2130"/>
      <c r="CU183" s="2130"/>
      <c r="CV183" s="2130"/>
      <c r="CW183" s="2130"/>
      <c r="CX183" s="2130"/>
      <c r="CY183" s="2130"/>
      <c r="CZ183" s="2130"/>
    </row>
    <row r="184" s="135" customFormat="true" ht="15" customHeight="true" x14ac:dyDescent="0.2">
      <c r="A184" s="1301"/>
      <c r="B184" s="1460"/>
      <c r="C184" s="1402"/>
      <c r="D184" s="1403"/>
      <c r="E184" s="1403"/>
      <c r="F184" s="1403"/>
      <c r="G184" s="1404"/>
      <c r="H184" s="1405"/>
      <c r="I184" s="1403"/>
      <c r="J184" s="1403"/>
      <c r="K184" s="1403"/>
      <c r="L184" s="1406"/>
      <c r="M184" s="1407"/>
      <c r="N184" s="1403"/>
      <c r="O184" s="1403"/>
      <c r="P184" s="1403"/>
      <c r="Q184" s="1404"/>
      <c r="R184" s="1405"/>
      <c r="S184" s="1403"/>
      <c r="T184" s="1403"/>
      <c r="U184" s="1403"/>
      <c r="V184" s="1403"/>
      <c r="W184" s="1403"/>
      <c r="X184" s="1403"/>
      <c r="Y184" s="1403"/>
      <c r="Z184" s="1403"/>
      <c r="AA184" s="1403"/>
      <c r="AB184" s="1403"/>
      <c r="AC184" s="1403"/>
      <c r="AD184" s="2093"/>
      <c r="AE184" s="312"/>
      <c r="AF184" s="312"/>
      <c r="AG184" s="312"/>
      <c r="AH184" s="312"/>
      <c r="AI184" s="312"/>
      <c r="AJ184" s="312"/>
      <c r="AK184" s="312"/>
      <c r="AL184" s="312"/>
      <c r="AM184" s="312"/>
      <c r="AN184" s="312"/>
      <c r="AO184" s="312"/>
      <c r="AP184" s="312"/>
      <c r="AQ184" s="312"/>
      <c r="AR184" s="312"/>
      <c r="AS184" s="312"/>
      <c r="AT184" s="312"/>
      <c r="AU184" s="312"/>
      <c r="AV184" s="312"/>
      <c r="AW184" s="312"/>
      <c r="AX184" s="312"/>
      <c r="AY184" s="312"/>
      <c r="AZ184" s="707"/>
      <c r="BA184" s="393"/>
      <c r="BB184" s="159"/>
      <c r="BC184" s="341"/>
      <c r="BD184" s="307"/>
      <c r="BE184" s="307"/>
      <c r="BF184" s="307"/>
      <c r="BG184" s="342"/>
      <c r="BH184" s="352"/>
      <c r="BI184" s="307"/>
      <c r="BJ184" s="307"/>
      <c r="BK184" s="307"/>
      <c r="BL184" s="342"/>
      <c r="BM184" s="352"/>
      <c r="BN184" s="307"/>
      <c r="BO184" s="307"/>
      <c r="BP184" s="307"/>
      <c r="BQ184" s="342"/>
      <c r="BR184" s="352"/>
      <c r="BS184" s="307"/>
      <c r="BT184" s="307"/>
      <c r="BU184" s="307"/>
      <c r="BV184" s="307"/>
      <c r="BW184" s="307"/>
      <c r="BX184" s="307"/>
      <c r="BY184" s="308"/>
      <c r="BZ184" s="308"/>
      <c r="CA184" s="308"/>
      <c r="CB184" s="308"/>
      <c r="CC184" s="308"/>
      <c r="CD184" s="308"/>
      <c r="CE184" s="2130"/>
      <c r="CF184" s="2130"/>
      <c r="CG184" s="2130"/>
      <c r="CH184" s="2130"/>
      <c r="CI184" s="2130"/>
      <c r="CJ184" s="2130"/>
      <c r="CK184" s="2130"/>
      <c r="CL184" s="2130"/>
      <c r="CM184" s="2130"/>
      <c r="CN184" s="2130"/>
      <c r="CO184" s="2130"/>
      <c r="CP184" s="2130"/>
      <c r="CQ184" s="2130"/>
      <c r="CR184" s="2130"/>
      <c r="CS184" s="2130"/>
      <c r="CT184" s="2130"/>
      <c r="CU184" s="2130"/>
      <c r="CV184" s="2130"/>
      <c r="CW184" s="2130"/>
      <c r="CX184" s="2130"/>
      <c r="CY184" s="2130"/>
      <c r="CZ184" s="2130"/>
    </row>
    <row r="185" s="135" customFormat="true" ht="15" customHeight="true" x14ac:dyDescent="0.2">
      <c r="A185" s="1301"/>
      <c r="B185" s="1460"/>
      <c r="C185" s="1402"/>
      <c r="D185" s="1403"/>
      <c r="E185" s="1403"/>
      <c r="F185" s="1403"/>
      <c r="G185" s="1404"/>
      <c r="H185" s="1405"/>
      <c r="I185" s="1403"/>
      <c r="J185" s="1403"/>
      <c r="K185" s="1403"/>
      <c r="L185" s="1406"/>
      <c r="M185" s="1407"/>
      <c r="N185" s="1403"/>
      <c r="O185" s="1403"/>
      <c r="P185" s="1403"/>
      <c r="Q185" s="1404"/>
      <c r="R185" s="1405"/>
      <c r="S185" s="1403"/>
      <c r="T185" s="1403"/>
      <c r="U185" s="1403"/>
      <c r="V185" s="1403"/>
      <c r="W185" s="1403"/>
      <c r="X185" s="1403"/>
      <c r="Y185" s="1403"/>
      <c r="Z185" s="1403"/>
      <c r="AA185" s="1403"/>
      <c r="AB185" s="1403"/>
      <c r="AC185" s="1403"/>
      <c r="AD185" s="2093"/>
      <c r="AE185" s="312"/>
      <c r="AF185" s="312"/>
      <c r="AG185" s="312"/>
      <c r="AH185" s="312"/>
      <c r="AI185" s="312"/>
      <c r="AJ185" s="312"/>
      <c r="AK185" s="312"/>
      <c r="AL185" s="312"/>
      <c r="AM185" s="312"/>
      <c r="AN185" s="312"/>
      <c r="AO185" s="312"/>
      <c r="AP185" s="312"/>
      <c r="AQ185" s="312"/>
      <c r="AR185" s="312"/>
      <c r="AS185" s="312"/>
      <c r="AT185" s="312"/>
      <c r="AU185" s="312"/>
      <c r="AV185" s="312"/>
      <c r="AW185" s="312"/>
      <c r="AX185" s="312"/>
      <c r="AY185" s="312"/>
      <c r="AZ185" s="707"/>
      <c r="BA185" s="393"/>
      <c r="BB185" s="159"/>
      <c r="BC185" s="341"/>
      <c r="BD185" s="307"/>
      <c r="BE185" s="307"/>
      <c r="BF185" s="307"/>
      <c r="BG185" s="342"/>
      <c r="BH185" s="352"/>
      <c r="BI185" s="307"/>
      <c r="BJ185" s="307"/>
      <c r="BK185" s="307"/>
      <c r="BL185" s="342"/>
      <c r="BM185" s="352"/>
      <c r="BN185" s="307"/>
      <c r="BO185" s="307"/>
      <c r="BP185" s="307"/>
      <c r="BQ185" s="342"/>
      <c r="BR185" s="352"/>
      <c r="BS185" s="307"/>
      <c r="BT185" s="307"/>
      <c r="BU185" s="307"/>
      <c r="BV185" s="307"/>
      <c r="BW185" s="307"/>
      <c r="BX185" s="307"/>
      <c r="BY185" s="308"/>
      <c r="BZ185" s="308"/>
      <c r="CA185" s="308"/>
      <c r="CB185" s="308"/>
      <c r="CC185" s="308"/>
      <c r="CD185" s="308"/>
      <c r="CE185" s="2130"/>
      <c r="CF185" s="2130"/>
      <c r="CG185" s="2130"/>
      <c r="CH185" s="2130"/>
      <c r="CI185" s="2130"/>
      <c r="CJ185" s="2130"/>
      <c r="CK185" s="2130"/>
      <c r="CL185" s="2130"/>
      <c r="CM185" s="2130"/>
      <c r="CN185" s="2130"/>
      <c r="CO185" s="2130"/>
      <c r="CP185" s="2130"/>
      <c r="CQ185" s="2130"/>
      <c r="CR185" s="2130"/>
      <c r="CS185" s="2130"/>
      <c r="CT185" s="2130"/>
      <c r="CU185" s="2130"/>
      <c r="CV185" s="2130"/>
      <c r="CW185" s="2130"/>
      <c r="CX185" s="2130"/>
      <c r="CY185" s="2130"/>
      <c r="CZ185" s="2130"/>
    </row>
    <row r="186" s="135" customFormat="true" ht="15" customHeight="true" x14ac:dyDescent="0.2">
      <c r="A186" s="1301"/>
      <c r="B186" s="1460"/>
      <c r="C186" s="1402"/>
      <c r="D186" s="1403"/>
      <c r="E186" s="1403"/>
      <c r="F186" s="1403"/>
      <c r="G186" s="1404"/>
      <c r="H186" s="1405"/>
      <c r="I186" s="1403"/>
      <c r="J186" s="1403"/>
      <c r="K186" s="1403"/>
      <c r="L186" s="1406"/>
      <c r="M186" s="1407"/>
      <c r="N186" s="1403"/>
      <c r="O186" s="1403"/>
      <c r="P186" s="1403"/>
      <c r="Q186" s="1404"/>
      <c r="R186" s="1405"/>
      <c r="S186" s="1403"/>
      <c r="T186" s="1403"/>
      <c r="U186" s="1403"/>
      <c r="V186" s="1403"/>
      <c r="W186" s="1403"/>
      <c r="X186" s="1403"/>
      <c r="Y186" s="1403"/>
      <c r="Z186" s="1403"/>
      <c r="AA186" s="1403"/>
      <c r="AB186" s="1403"/>
      <c r="AC186" s="1403"/>
      <c r="AD186" s="2093"/>
      <c r="AE186" s="312"/>
      <c r="AF186" s="312"/>
      <c r="AG186" s="312"/>
      <c r="AH186" s="312"/>
      <c r="AI186" s="312"/>
      <c r="AJ186" s="312"/>
      <c r="AK186" s="312"/>
      <c r="AL186" s="312"/>
      <c r="AM186" s="312"/>
      <c r="AN186" s="312"/>
      <c r="AO186" s="312"/>
      <c r="AP186" s="312"/>
      <c r="AQ186" s="312"/>
      <c r="AR186" s="312"/>
      <c r="AS186" s="312"/>
      <c r="AT186" s="312"/>
      <c r="AU186" s="312"/>
      <c r="AV186" s="312"/>
      <c r="AW186" s="312"/>
      <c r="AX186" s="312"/>
      <c r="AY186" s="312"/>
      <c r="AZ186" s="707"/>
      <c r="BA186" s="393"/>
      <c r="BB186" s="159"/>
      <c r="BC186" s="341"/>
      <c r="BD186" s="307"/>
      <c r="BE186" s="307"/>
      <c r="BF186" s="307"/>
      <c r="BG186" s="342"/>
      <c r="BH186" s="352"/>
      <c r="BI186" s="307"/>
      <c r="BJ186" s="307"/>
      <c r="BK186" s="307"/>
      <c r="BL186" s="342"/>
      <c r="BM186" s="352"/>
      <c r="BN186" s="307"/>
      <c r="BO186" s="307"/>
      <c r="BP186" s="307"/>
      <c r="BQ186" s="342"/>
      <c r="BR186" s="352"/>
      <c r="BS186" s="307"/>
      <c r="BT186" s="307"/>
      <c r="BU186" s="307"/>
      <c r="BV186" s="307"/>
      <c r="BW186" s="307"/>
      <c r="BX186" s="307"/>
      <c r="BY186" s="308"/>
      <c r="BZ186" s="308"/>
      <c r="CA186" s="308"/>
      <c r="CB186" s="308"/>
      <c r="CC186" s="308"/>
      <c r="CD186" s="308"/>
      <c r="CE186" s="2130"/>
      <c r="CF186" s="2130"/>
      <c r="CG186" s="2130"/>
      <c r="CH186" s="2130"/>
      <c r="CI186" s="2130"/>
      <c r="CJ186" s="2130"/>
      <c r="CK186" s="2130"/>
      <c r="CL186" s="2130"/>
      <c r="CM186" s="2130"/>
      <c r="CN186" s="2130"/>
      <c r="CO186" s="2130"/>
      <c r="CP186" s="2130"/>
      <c r="CQ186" s="2130"/>
      <c r="CR186" s="2130"/>
      <c r="CS186" s="2130"/>
      <c r="CT186" s="2130"/>
      <c r="CU186" s="2130"/>
      <c r="CV186" s="2130"/>
      <c r="CW186" s="2130"/>
      <c r="CX186" s="2130"/>
      <c r="CY186" s="2130"/>
      <c r="CZ186" s="2130"/>
    </row>
    <row r="187" s="135" customFormat="true" ht="15" customHeight="true" x14ac:dyDescent="0.2">
      <c r="A187" s="1301"/>
      <c r="B187" s="1460"/>
      <c r="C187" s="1402"/>
      <c r="D187" s="1403"/>
      <c r="E187" s="1403"/>
      <c r="F187" s="1403"/>
      <c r="G187" s="1404"/>
      <c r="H187" s="1405"/>
      <c r="I187" s="1403"/>
      <c r="J187" s="1403"/>
      <c r="K187" s="1403"/>
      <c r="L187" s="1406"/>
      <c r="M187" s="1407"/>
      <c r="N187" s="1403"/>
      <c r="O187" s="1403"/>
      <c r="P187" s="1403"/>
      <c r="Q187" s="1404"/>
      <c r="R187" s="1405"/>
      <c r="S187" s="1403"/>
      <c r="T187" s="1403"/>
      <c r="U187" s="1403"/>
      <c r="V187" s="1403"/>
      <c r="W187" s="1403"/>
      <c r="X187" s="1403"/>
      <c r="Y187" s="1403"/>
      <c r="Z187" s="1403"/>
      <c r="AA187" s="1403"/>
      <c r="AB187" s="1403"/>
      <c r="AC187" s="1403"/>
      <c r="AD187" s="2093"/>
      <c r="AE187" s="312"/>
      <c r="AF187" s="312"/>
      <c r="AG187" s="312"/>
      <c r="AH187" s="312"/>
      <c r="AI187" s="312"/>
      <c r="AJ187" s="312"/>
      <c r="AK187" s="312"/>
      <c r="AL187" s="312"/>
      <c r="AM187" s="312"/>
      <c r="AN187" s="312"/>
      <c r="AO187" s="312"/>
      <c r="AP187" s="312"/>
      <c r="AQ187" s="312"/>
      <c r="AR187" s="312"/>
      <c r="AS187" s="312"/>
      <c r="AT187" s="312"/>
      <c r="AU187" s="312"/>
      <c r="AV187" s="312"/>
      <c r="AW187" s="312"/>
      <c r="AX187" s="312"/>
      <c r="AY187" s="312"/>
      <c r="AZ187" s="707"/>
      <c r="BA187" s="393"/>
      <c r="BB187" s="159"/>
      <c r="BC187" s="341"/>
      <c r="BD187" s="307"/>
      <c r="BE187" s="307"/>
      <c r="BF187" s="307"/>
      <c r="BG187" s="342"/>
      <c r="BH187" s="352"/>
      <c r="BI187" s="307"/>
      <c r="BJ187" s="307"/>
      <c r="BK187" s="307"/>
      <c r="BL187" s="342"/>
      <c r="BM187" s="352"/>
      <c r="BN187" s="307"/>
      <c r="BO187" s="307"/>
      <c r="BP187" s="307"/>
      <c r="BQ187" s="342"/>
      <c r="BR187" s="352"/>
      <c r="BS187" s="307"/>
      <c r="BT187" s="307"/>
      <c r="BU187" s="307"/>
      <c r="BV187" s="307"/>
      <c r="BW187" s="307"/>
      <c r="BX187" s="307"/>
      <c r="BY187" s="308"/>
      <c r="BZ187" s="308"/>
      <c r="CA187" s="308"/>
      <c r="CB187" s="308"/>
      <c r="CC187" s="308"/>
      <c r="CD187" s="308"/>
      <c r="CE187" s="2130"/>
      <c r="CF187" s="2130"/>
      <c r="CG187" s="2130"/>
      <c r="CH187" s="2130"/>
      <c r="CI187" s="2130"/>
      <c r="CJ187" s="2130"/>
      <c r="CK187" s="2130"/>
      <c r="CL187" s="2130"/>
      <c r="CM187" s="2130"/>
      <c r="CN187" s="2130"/>
      <c r="CO187" s="2130"/>
      <c r="CP187" s="2130"/>
      <c r="CQ187" s="2130"/>
      <c r="CR187" s="2130"/>
      <c r="CS187" s="2130"/>
      <c r="CT187" s="2130"/>
      <c r="CU187" s="2130"/>
      <c r="CV187" s="2130"/>
      <c r="CW187" s="2130"/>
      <c r="CX187" s="2130"/>
      <c r="CY187" s="2130"/>
      <c r="CZ187" s="2130"/>
    </row>
    <row r="188" s="135" customFormat="true" ht="15" customHeight="true" x14ac:dyDescent="0.2">
      <c r="A188" s="1302"/>
      <c r="B188" s="1461"/>
      <c r="C188" s="1408"/>
      <c r="D188" s="1409"/>
      <c r="E188" s="1409"/>
      <c r="F188" s="1409"/>
      <c r="G188" s="1410"/>
      <c r="H188" s="1411"/>
      <c r="I188" s="1409"/>
      <c r="J188" s="1409"/>
      <c r="K188" s="1409"/>
      <c r="L188" s="1412"/>
      <c r="M188" s="1413"/>
      <c r="N188" s="1409"/>
      <c r="O188" s="1409"/>
      <c r="P188" s="1409"/>
      <c r="Q188" s="1410"/>
      <c r="R188" s="1411"/>
      <c r="S188" s="1409"/>
      <c r="T188" s="1409"/>
      <c r="U188" s="1409"/>
      <c r="V188" s="1409"/>
      <c r="W188" s="1409"/>
      <c r="X188" s="1409"/>
      <c r="Y188" s="1409"/>
      <c r="Z188" s="1409"/>
      <c r="AA188" s="1409"/>
      <c r="AB188" s="1409"/>
      <c r="AC188" s="1409"/>
      <c r="AD188" s="2094"/>
      <c r="AE188" s="312"/>
      <c r="AF188" s="312"/>
      <c r="AG188" s="312"/>
      <c r="AH188" s="312"/>
      <c r="AI188" s="312"/>
      <c r="AJ188" s="312"/>
      <c r="AK188" s="312"/>
      <c r="AL188" s="312"/>
      <c r="AM188" s="312"/>
      <c r="AN188" s="312"/>
      <c r="AO188" s="312"/>
      <c r="AP188" s="312"/>
      <c r="AQ188" s="312"/>
      <c r="AR188" s="312"/>
      <c r="AS188" s="312"/>
      <c r="AT188" s="312"/>
      <c r="AU188" s="312"/>
      <c r="AV188" s="312"/>
      <c r="AW188" s="312"/>
      <c r="AX188" s="312"/>
      <c r="AY188" s="312"/>
      <c r="AZ188" s="707"/>
      <c r="BA188" s="393"/>
      <c r="BB188" s="159"/>
      <c r="BC188" s="341"/>
      <c r="BD188" s="307"/>
      <c r="BE188" s="307"/>
      <c r="BF188" s="307"/>
      <c r="BG188" s="342"/>
      <c r="BH188" s="352"/>
      <c r="BI188" s="307"/>
      <c r="BJ188" s="307"/>
      <c r="BK188" s="307"/>
      <c r="BL188" s="342"/>
      <c r="BM188" s="352"/>
      <c r="BN188" s="307"/>
      <c r="BO188" s="307"/>
      <c r="BP188" s="307"/>
      <c r="BQ188" s="342"/>
      <c r="BR188" s="352"/>
      <c r="BS188" s="307"/>
      <c r="BT188" s="307"/>
      <c r="BU188" s="307"/>
      <c r="BV188" s="307"/>
      <c r="BW188" s="307"/>
      <c r="BX188" s="307"/>
      <c r="BY188" s="308"/>
      <c r="BZ188" s="308"/>
      <c r="CA188" s="308"/>
      <c r="CB188" s="308"/>
      <c r="CC188" s="308"/>
      <c r="CD188" s="308"/>
      <c r="CE188" s="2130"/>
      <c r="CF188" s="2130"/>
      <c r="CG188" s="2130"/>
      <c r="CH188" s="2130"/>
      <c r="CI188" s="2130"/>
      <c r="CJ188" s="2130"/>
      <c r="CK188" s="2130"/>
      <c r="CL188" s="2130"/>
      <c r="CM188" s="2130"/>
      <c r="CN188" s="2130"/>
      <c r="CO188" s="2130"/>
      <c r="CP188" s="2130"/>
      <c r="CQ188" s="2130"/>
      <c r="CR188" s="2130"/>
      <c r="CS188" s="2130"/>
      <c r="CT188" s="2130"/>
      <c r="CU188" s="2130"/>
      <c r="CV188" s="2130"/>
      <c r="CW188" s="2130"/>
      <c r="CX188" s="2130"/>
      <c r="CY188" s="2130"/>
      <c r="CZ188" s="2130"/>
    </row>
    <row r="189" s="439" customFormat="true" ht="15" customHeight="true" x14ac:dyDescent="0.2">
      <c r="A189" s="850"/>
      <c r="B189" s="866"/>
      <c r="C189" s="1023"/>
      <c r="D189" s="1024"/>
      <c r="E189" s="1024"/>
      <c r="F189" s="1024"/>
      <c r="G189" s="1025"/>
      <c r="H189" s="1026"/>
      <c r="I189" s="1024"/>
      <c r="J189" s="1024"/>
      <c r="K189" s="1024"/>
      <c r="L189" s="1027"/>
      <c r="M189" s="1028"/>
      <c r="N189" s="1024"/>
      <c r="O189" s="1024"/>
      <c r="P189" s="1024"/>
      <c r="Q189" s="1025"/>
      <c r="R189" s="1026"/>
      <c r="S189" s="1024"/>
      <c r="T189" s="1024"/>
      <c r="U189" s="1024"/>
      <c r="V189" s="1024"/>
      <c r="W189" s="1024"/>
      <c r="X189" s="1024"/>
      <c r="Y189" s="1024"/>
      <c r="Z189" s="1024"/>
      <c r="AA189" s="1024"/>
      <c r="AB189" s="1414"/>
      <c r="AC189" s="943"/>
      <c r="AD189" s="952"/>
      <c r="AE189" s="665"/>
      <c r="AF189" s="665"/>
      <c r="AG189" s="665"/>
      <c r="AH189" s="665"/>
      <c r="AI189" s="665"/>
      <c r="AJ189" s="665"/>
      <c r="AK189" s="665"/>
      <c r="AL189" s="665"/>
      <c r="AM189" s="665"/>
      <c r="AN189" s="665"/>
      <c r="AO189" s="665"/>
      <c r="AP189" s="665"/>
      <c r="AQ189" s="665"/>
      <c r="AR189" s="665"/>
      <c r="AS189" s="665"/>
      <c r="AT189" s="665"/>
      <c r="AU189" s="665"/>
      <c r="AV189" s="665"/>
      <c r="AW189" s="665"/>
      <c r="AX189" s="665"/>
      <c r="AY189" s="665"/>
      <c r="AZ189" s="216"/>
      <c r="BA189" s="393"/>
      <c r="BB189" s="159"/>
      <c r="BC189" s="341"/>
      <c r="BD189" s="307"/>
      <c r="BE189" s="307"/>
      <c r="BF189" s="307"/>
      <c r="BG189" s="342"/>
      <c r="BH189" s="352"/>
      <c r="BI189" s="307"/>
      <c r="BJ189" s="307"/>
      <c r="BK189" s="307"/>
      <c r="BL189" s="342"/>
      <c r="BM189" s="352"/>
      <c r="BN189" s="307"/>
      <c r="BO189" s="307"/>
      <c r="BP189" s="307"/>
      <c r="BQ189" s="342"/>
      <c r="BR189" s="352"/>
      <c r="BS189" s="307"/>
      <c r="BT189" s="307"/>
      <c r="BU189" s="307"/>
      <c r="BV189" s="307"/>
      <c r="BW189" s="307"/>
      <c r="BX189" s="307"/>
      <c r="BY189" s="308"/>
      <c r="BZ189" s="308"/>
      <c r="CA189" s="308"/>
      <c r="CB189" s="308"/>
      <c r="CC189" s="308"/>
      <c r="CD189" s="308"/>
      <c r="CE189" s="2130"/>
      <c r="CF189" s="2130"/>
      <c r="CG189" s="2130"/>
      <c r="CH189" s="2130"/>
      <c r="CI189" s="2130"/>
      <c r="CJ189" s="2130"/>
      <c r="CK189" s="2130"/>
      <c r="CL189" s="2130"/>
      <c r="CM189" s="2130"/>
      <c r="CN189" s="2130"/>
      <c r="CO189" s="2130"/>
      <c r="CP189" s="2130"/>
      <c r="CQ189" s="2130"/>
      <c r="CR189" s="2130"/>
      <c r="CS189" s="2130"/>
      <c r="CT189" s="2130"/>
      <c r="CU189" s="2130"/>
      <c r="CV189" s="2130"/>
      <c r="CW189" s="2130"/>
      <c r="CX189" s="2130"/>
      <c r="CY189" s="2130"/>
      <c r="CZ189" s="2130"/>
    </row>
    <row r="190" s="439" customFormat="true" ht="15" customHeight="true" x14ac:dyDescent="0.2">
      <c r="A190" s="850"/>
      <c r="B190" s="866"/>
      <c r="C190" s="1023"/>
      <c r="D190" s="1024"/>
      <c r="E190" s="1024"/>
      <c r="F190" s="1024"/>
      <c r="G190" s="1025"/>
      <c r="H190" s="1026"/>
      <c r="I190" s="1024"/>
      <c r="J190" s="1024"/>
      <c r="K190" s="1024"/>
      <c r="L190" s="1027"/>
      <c r="M190" s="1028"/>
      <c r="N190" s="1024"/>
      <c r="O190" s="1024"/>
      <c r="P190" s="1024"/>
      <c r="Q190" s="1025"/>
      <c r="R190" s="1026"/>
      <c r="S190" s="1024"/>
      <c r="T190" s="1024"/>
      <c r="U190" s="1024"/>
      <c r="V190" s="1024"/>
      <c r="W190" s="1024"/>
      <c r="X190" s="1024"/>
      <c r="Y190" s="1024"/>
      <c r="Z190" s="1024"/>
      <c r="AA190" s="1024"/>
      <c r="AB190" s="1414"/>
      <c r="AC190" s="943"/>
      <c r="AD190" s="952"/>
      <c r="AE190" s="665"/>
      <c r="AF190" s="665"/>
      <c r="AG190" s="665"/>
      <c r="AH190" s="665"/>
      <c r="AI190" s="665"/>
      <c r="AJ190" s="665"/>
      <c r="AK190" s="665"/>
      <c r="AL190" s="665"/>
      <c r="AM190" s="665"/>
      <c r="AN190" s="665"/>
      <c r="AO190" s="665"/>
      <c r="AP190" s="665"/>
      <c r="AQ190" s="665"/>
      <c r="AR190" s="665"/>
      <c r="AS190" s="665"/>
      <c r="AT190" s="665"/>
      <c r="AU190" s="665"/>
      <c r="AV190" s="665"/>
      <c r="AW190" s="665"/>
      <c r="AX190" s="665"/>
      <c r="AY190" s="665"/>
      <c r="AZ190" s="216"/>
      <c r="BA190" s="393"/>
      <c r="BB190" s="159"/>
      <c r="BC190" s="341"/>
      <c r="BD190" s="307"/>
      <c r="BE190" s="307"/>
      <c r="BF190" s="307"/>
      <c r="BG190" s="342"/>
      <c r="BH190" s="352"/>
      <c r="BI190" s="307"/>
      <c r="BJ190" s="307"/>
      <c r="BK190" s="307"/>
      <c r="BL190" s="342"/>
      <c r="BM190" s="352"/>
      <c r="BN190" s="307"/>
      <c r="BO190" s="307"/>
      <c r="BP190" s="307"/>
      <c r="BQ190" s="342"/>
      <c r="BR190" s="352"/>
      <c r="BS190" s="307"/>
      <c r="BT190" s="307"/>
      <c r="BU190" s="307"/>
      <c r="BV190" s="307"/>
      <c r="BW190" s="307"/>
      <c r="BX190" s="307"/>
      <c r="BY190" s="308"/>
      <c r="BZ190" s="308"/>
      <c r="CA190" s="308"/>
      <c r="CB190" s="308"/>
      <c r="CC190" s="308"/>
      <c r="CD190" s="308"/>
      <c r="CE190" s="2130"/>
      <c r="CF190" s="2130"/>
      <c r="CG190" s="2130"/>
      <c r="CH190" s="2130"/>
      <c r="CI190" s="2130"/>
      <c r="CJ190" s="2130"/>
      <c r="CK190" s="2130"/>
      <c r="CL190" s="2130"/>
      <c r="CM190" s="2130"/>
      <c r="CN190" s="2130"/>
      <c r="CO190" s="2130"/>
      <c r="CP190" s="2130"/>
      <c r="CQ190" s="2130"/>
      <c r="CR190" s="2130"/>
      <c r="CS190" s="2130"/>
      <c r="CT190" s="2130"/>
      <c r="CU190" s="2130"/>
      <c r="CV190" s="2130"/>
      <c r="CW190" s="2130"/>
      <c r="CX190" s="2130"/>
      <c r="CY190" s="2130"/>
      <c r="CZ190" s="2130"/>
    </row>
    <row r="191" s="439" customFormat="true" ht="15" customHeight="true" x14ac:dyDescent="0.2">
      <c r="A191" s="850"/>
      <c r="B191" s="866"/>
      <c r="C191" s="1023"/>
      <c r="D191" s="1024"/>
      <c r="E191" s="1024"/>
      <c r="F191" s="1024"/>
      <c r="G191" s="1025"/>
      <c r="H191" s="1026"/>
      <c r="I191" s="1024"/>
      <c r="J191" s="1024"/>
      <c r="K191" s="1024"/>
      <c r="L191" s="1027"/>
      <c r="M191" s="1028"/>
      <c r="N191" s="1024"/>
      <c r="O191" s="1024"/>
      <c r="P191" s="1024"/>
      <c r="Q191" s="1025"/>
      <c r="R191" s="1026"/>
      <c r="S191" s="1024"/>
      <c r="T191" s="1024"/>
      <c r="U191" s="1024"/>
      <c r="V191" s="1024"/>
      <c r="W191" s="1024"/>
      <c r="X191" s="1024"/>
      <c r="Y191" s="1024"/>
      <c r="Z191" s="1024"/>
      <c r="AA191" s="1024"/>
      <c r="AB191" s="1414"/>
      <c r="AC191" s="943"/>
      <c r="AD191" s="952"/>
      <c r="AE191" s="665"/>
      <c r="AF191" s="665"/>
      <c r="AG191" s="665"/>
      <c r="AH191" s="665"/>
      <c r="AI191" s="665"/>
      <c r="AJ191" s="665"/>
      <c r="AK191" s="665"/>
      <c r="AL191" s="665"/>
      <c r="AM191" s="665"/>
      <c r="AN191" s="665"/>
      <c r="AO191" s="665"/>
      <c r="AP191" s="665"/>
      <c r="AQ191" s="665"/>
      <c r="AR191" s="665"/>
      <c r="AS191" s="665"/>
      <c r="AT191" s="665"/>
      <c r="AU191" s="665"/>
      <c r="AV191" s="665"/>
      <c r="AW191" s="665"/>
      <c r="AX191" s="665"/>
      <c r="AY191" s="665"/>
      <c r="AZ191" s="216"/>
      <c r="BA191" s="393"/>
      <c r="BB191" s="159"/>
      <c r="BC191" s="341"/>
      <c r="BD191" s="307"/>
      <c r="BE191" s="307"/>
      <c r="BF191" s="307"/>
      <c r="BG191" s="342"/>
      <c r="BH191" s="352"/>
      <c r="BI191" s="307"/>
      <c r="BJ191" s="307"/>
      <c r="BK191" s="307"/>
      <c r="BL191" s="342"/>
      <c r="BM191" s="352"/>
      <c r="BN191" s="307"/>
      <c r="BO191" s="307"/>
      <c r="BP191" s="307"/>
      <c r="BQ191" s="342"/>
      <c r="BR191" s="352"/>
      <c r="BS191" s="307"/>
      <c r="BT191" s="307"/>
      <c r="BU191" s="307"/>
      <c r="BV191" s="307"/>
      <c r="BW191" s="307"/>
      <c r="BX191" s="307"/>
      <c r="BY191" s="308"/>
      <c r="BZ191" s="308"/>
      <c r="CA191" s="308"/>
      <c r="CB191" s="308"/>
      <c r="CC191" s="308"/>
      <c r="CD191" s="308"/>
      <c r="CE191" s="2130"/>
      <c r="CF191" s="2130"/>
      <c r="CG191" s="2130"/>
      <c r="CH191" s="2130"/>
      <c r="CI191" s="2130"/>
      <c r="CJ191" s="2130"/>
      <c r="CK191" s="2130"/>
      <c r="CL191" s="2130"/>
      <c r="CM191" s="2130"/>
      <c r="CN191" s="2130"/>
      <c r="CO191" s="2130"/>
      <c r="CP191" s="2130"/>
      <c r="CQ191" s="2130"/>
      <c r="CR191" s="2130"/>
      <c r="CS191" s="2130"/>
      <c r="CT191" s="2130"/>
      <c r="CU191" s="2130"/>
      <c r="CV191" s="2130"/>
      <c r="CW191" s="2130"/>
      <c r="CX191" s="2130"/>
      <c r="CY191" s="2130"/>
      <c r="CZ191" s="2130"/>
    </row>
    <row r="192" s="439" customFormat="true" ht="15" customHeight="true" x14ac:dyDescent="0.2">
      <c r="A192" s="850"/>
      <c r="B192" s="866"/>
      <c r="C192" s="1023"/>
      <c r="D192" s="1024"/>
      <c r="E192" s="1024"/>
      <c r="F192" s="1024"/>
      <c r="G192" s="1025"/>
      <c r="H192" s="1026"/>
      <c r="I192" s="1024"/>
      <c r="J192" s="1024"/>
      <c r="K192" s="1024"/>
      <c r="L192" s="1027"/>
      <c r="M192" s="1028"/>
      <c r="N192" s="1024"/>
      <c r="O192" s="1024"/>
      <c r="P192" s="1024"/>
      <c r="Q192" s="1025"/>
      <c r="R192" s="1026"/>
      <c r="S192" s="1024"/>
      <c r="T192" s="1024"/>
      <c r="U192" s="1024"/>
      <c r="V192" s="1024"/>
      <c r="W192" s="1024"/>
      <c r="X192" s="1024"/>
      <c r="Y192" s="1024"/>
      <c r="Z192" s="1024"/>
      <c r="AA192" s="1024"/>
      <c r="AB192" s="1414"/>
      <c r="AC192" s="943"/>
      <c r="AD192" s="952"/>
      <c r="AE192" s="665"/>
      <c r="AF192" s="665"/>
      <c r="AG192" s="665"/>
      <c r="AH192" s="665"/>
      <c r="AI192" s="665"/>
      <c r="AJ192" s="665"/>
      <c r="AK192" s="665"/>
      <c r="AL192" s="665"/>
      <c r="AM192" s="665"/>
      <c r="AN192" s="665"/>
      <c r="AO192" s="665"/>
      <c r="AP192" s="665"/>
      <c r="AQ192" s="665"/>
      <c r="AR192" s="665"/>
      <c r="AS192" s="665"/>
      <c r="AT192" s="665"/>
      <c r="AU192" s="665"/>
      <c r="AV192" s="665"/>
      <c r="AW192" s="665"/>
      <c r="AX192" s="665"/>
      <c r="AY192" s="665"/>
      <c r="AZ192" s="216"/>
      <c r="BA192" s="393"/>
      <c r="BB192" s="159"/>
      <c r="BC192" s="341"/>
      <c r="BD192" s="307"/>
      <c r="BE192" s="307"/>
      <c r="BF192" s="307"/>
      <c r="BG192" s="342"/>
      <c r="BH192" s="352"/>
      <c r="BI192" s="307"/>
      <c r="BJ192" s="307"/>
      <c r="BK192" s="307"/>
      <c r="BL192" s="342"/>
      <c r="BM192" s="352"/>
      <c r="BN192" s="307"/>
      <c r="BO192" s="307"/>
      <c r="BP192" s="307"/>
      <c r="BQ192" s="342"/>
      <c r="BR192" s="352"/>
      <c r="BS192" s="307"/>
      <c r="BT192" s="307"/>
      <c r="BU192" s="307"/>
      <c r="BV192" s="307"/>
      <c r="BW192" s="307"/>
      <c r="BX192" s="307"/>
      <c r="BY192" s="308"/>
      <c r="BZ192" s="308"/>
      <c r="CA192" s="308"/>
      <c r="CB192" s="308"/>
      <c r="CC192" s="308"/>
      <c r="CD192" s="308"/>
      <c r="CE192" s="2130"/>
      <c r="CF192" s="2130"/>
      <c r="CG192" s="2130"/>
      <c r="CH192" s="2130"/>
      <c r="CI192" s="2130"/>
      <c r="CJ192" s="2130"/>
      <c r="CK192" s="2130"/>
      <c r="CL192" s="2130"/>
      <c r="CM192" s="2130"/>
      <c r="CN192" s="2130"/>
      <c r="CO192" s="2130"/>
      <c r="CP192" s="2130"/>
      <c r="CQ192" s="2130"/>
      <c r="CR192" s="2130"/>
      <c r="CS192" s="2130"/>
      <c r="CT192" s="2130"/>
      <c r="CU192" s="2130"/>
      <c r="CV192" s="2130"/>
      <c r="CW192" s="2130"/>
      <c r="CX192" s="2130"/>
      <c r="CY192" s="2130"/>
      <c r="CZ192" s="2130"/>
    </row>
    <row r="193" s="439" customFormat="true" ht="15" customHeight="true" x14ac:dyDescent="0.2">
      <c r="A193" s="851"/>
      <c r="B193" s="867"/>
      <c r="C193" s="1029"/>
      <c r="D193" s="1030"/>
      <c r="E193" s="1030"/>
      <c r="F193" s="1030"/>
      <c r="G193" s="1031"/>
      <c r="H193" s="1032"/>
      <c r="I193" s="1030"/>
      <c r="J193" s="1030"/>
      <c r="K193" s="1030"/>
      <c r="L193" s="1033"/>
      <c r="M193" s="1034"/>
      <c r="N193" s="1030"/>
      <c r="O193" s="1030"/>
      <c r="P193" s="1030"/>
      <c r="Q193" s="1031"/>
      <c r="R193" s="1032"/>
      <c r="S193" s="1030"/>
      <c r="T193" s="1030"/>
      <c r="U193" s="1030"/>
      <c r="V193" s="1030"/>
      <c r="W193" s="1030"/>
      <c r="X193" s="1030"/>
      <c r="Y193" s="1030"/>
      <c r="Z193" s="1030"/>
      <c r="AA193" s="1030"/>
      <c r="AB193" s="1415"/>
      <c r="AC193" s="943"/>
      <c r="AD193" s="952"/>
      <c r="AE193" s="665"/>
      <c r="AF193" s="665"/>
      <c r="AG193" s="665"/>
      <c r="AH193" s="665"/>
      <c r="AI193" s="665"/>
      <c r="AJ193" s="665"/>
      <c r="AK193" s="665"/>
      <c r="AL193" s="665"/>
      <c r="AM193" s="665"/>
      <c r="AN193" s="665"/>
      <c r="AO193" s="665"/>
      <c r="AP193" s="665"/>
      <c r="AQ193" s="665"/>
      <c r="AR193" s="665"/>
      <c r="AS193" s="665"/>
      <c r="AT193" s="665"/>
      <c r="AU193" s="665"/>
      <c r="AV193" s="665"/>
      <c r="AW193" s="665"/>
      <c r="AX193" s="665"/>
      <c r="AY193" s="665"/>
      <c r="AZ193" s="216"/>
      <c r="BA193" s="393"/>
      <c r="BB193" s="159"/>
      <c r="BC193" s="341"/>
      <c r="BD193" s="307"/>
      <c r="BE193" s="307"/>
      <c r="BF193" s="307"/>
      <c r="BG193" s="342"/>
      <c r="BH193" s="352"/>
      <c r="BI193" s="307"/>
      <c r="BJ193" s="307"/>
      <c r="BK193" s="307"/>
      <c r="BL193" s="342"/>
      <c r="BM193" s="352"/>
      <c r="BN193" s="307"/>
      <c r="BO193" s="307"/>
      <c r="BP193" s="307"/>
      <c r="BQ193" s="342"/>
      <c r="BR193" s="352"/>
      <c r="BS193" s="307"/>
      <c r="BT193" s="307"/>
      <c r="BU193" s="307"/>
      <c r="BV193" s="307"/>
      <c r="BW193" s="307"/>
      <c r="BX193" s="307"/>
      <c r="BY193" s="308"/>
      <c r="BZ193" s="308"/>
      <c r="CA193" s="308"/>
      <c r="CB193" s="308"/>
      <c r="CC193" s="308"/>
      <c r="CD193" s="308"/>
      <c r="CE193" s="2130"/>
      <c r="CF193" s="2130"/>
      <c r="CG193" s="2130"/>
      <c r="CH193" s="2130"/>
      <c r="CI193" s="2130"/>
      <c r="CJ193" s="2130"/>
      <c r="CK193" s="2130"/>
      <c r="CL193" s="2130"/>
      <c r="CM193" s="2130"/>
      <c r="CN193" s="2130"/>
      <c r="CO193" s="2130"/>
      <c r="CP193" s="2130"/>
      <c r="CQ193" s="2130"/>
      <c r="CR193" s="2130"/>
      <c r="CS193" s="2130"/>
      <c r="CT193" s="2130"/>
      <c r="CU193" s="2130"/>
      <c r="CV193" s="2130"/>
      <c r="CW193" s="2130"/>
      <c r="CX193" s="2130"/>
      <c r="CY193" s="2130"/>
      <c r="CZ193" s="2130"/>
    </row>
    <row r="194" s="439" customFormat="true" ht="15" customHeight="true" x14ac:dyDescent="0.2">
      <c r="A194" s="779"/>
      <c r="B194" s="862"/>
      <c r="C194" s="951"/>
      <c r="D194" s="943"/>
      <c r="E194" s="943"/>
      <c r="F194" s="943"/>
      <c r="G194" s="944"/>
      <c r="H194" s="942"/>
      <c r="I194" s="943"/>
      <c r="J194" s="943"/>
      <c r="K194" s="943"/>
      <c r="L194" s="952"/>
      <c r="M194" s="951"/>
      <c r="N194" s="943"/>
      <c r="O194" s="943"/>
      <c r="P194" s="943"/>
      <c r="Q194" s="944"/>
      <c r="R194" s="942"/>
      <c r="S194" s="943"/>
      <c r="T194" s="943"/>
      <c r="U194" s="943"/>
      <c r="V194" s="943"/>
      <c r="W194" s="943"/>
      <c r="X194" s="943"/>
      <c r="Y194" s="943"/>
      <c r="Z194" s="943"/>
      <c r="AA194" s="943"/>
      <c r="AB194" s="943"/>
      <c r="AC194" s="943"/>
      <c r="AD194" s="952"/>
      <c r="AE194" s="665"/>
      <c r="AF194" s="665"/>
      <c r="AG194" s="665"/>
      <c r="AH194" s="665"/>
      <c r="AI194" s="665"/>
      <c r="AJ194" s="665"/>
      <c r="AK194" s="665"/>
      <c r="AL194" s="665"/>
      <c r="AM194" s="665"/>
      <c r="AN194" s="665"/>
      <c r="AO194" s="665"/>
      <c r="AP194" s="665"/>
      <c r="AQ194" s="665"/>
      <c r="AR194" s="665"/>
      <c r="AS194" s="665"/>
      <c r="AT194" s="665"/>
      <c r="AU194" s="665"/>
      <c r="AV194" s="665"/>
      <c r="AW194" s="665"/>
      <c r="AX194" s="665"/>
      <c r="AY194" s="665"/>
      <c r="AZ194" s="216"/>
      <c r="BA194" s="393"/>
      <c r="BB194" s="159"/>
      <c r="BC194" s="341"/>
      <c r="BD194" s="307"/>
      <c r="BE194" s="307"/>
      <c r="BF194" s="307"/>
      <c r="BG194" s="342"/>
      <c r="BH194" s="352"/>
      <c r="BI194" s="307"/>
      <c r="BJ194" s="307"/>
      <c r="BK194" s="307"/>
      <c r="BL194" s="342"/>
      <c r="BM194" s="352"/>
      <c r="BN194" s="307"/>
      <c r="BO194" s="307"/>
      <c r="BP194" s="307"/>
      <c r="BQ194" s="342"/>
      <c r="BR194" s="352"/>
      <c r="BS194" s="307"/>
      <c r="BT194" s="307"/>
      <c r="BU194" s="307"/>
      <c r="BV194" s="307"/>
      <c r="BW194" s="307"/>
      <c r="BX194" s="307"/>
      <c r="BY194" s="308"/>
      <c r="BZ194" s="308"/>
      <c r="CA194" s="308"/>
      <c r="CB194" s="308"/>
      <c r="CC194" s="308"/>
      <c r="CD194" s="308"/>
      <c r="CE194" s="2130"/>
      <c r="CF194" s="2130"/>
      <c r="CG194" s="2130"/>
      <c r="CH194" s="2130"/>
      <c r="CI194" s="2130"/>
      <c r="CJ194" s="2130"/>
      <c r="CK194" s="2130"/>
      <c r="CL194" s="2130"/>
      <c r="CM194" s="2130"/>
      <c r="CN194" s="2130"/>
      <c r="CO194" s="2130"/>
      <c r="CP194" s="2130"/>
      <c r="CQ194" s="2130"/>
      <c r="CR194" s="2130"/>
      <c r="CS194" s="2130"/>
      <c r="CT194" s="2130"/>
      <c r="CU194" s="2130"/>
      <c r="CV194" s="2130"/>
      <c r="CW194" s="2130"/>
      <c r="CX194" s="2130"/>
      <c r="CY194" s="2130"/>
      <c r="CZ194" s="2130"/>
    </row>
    <row r="195" s="131" customFormat="true" ht="15" customHeight="true" x14ac:dyDescent="0.2">
      <c r="A195" s="779"/>
      <c r="B195" s="862"/>
      <c r="C195" s="951"/>
      <c r="D195" s="943"/>
      <c r="E195" s="943"/>
      <c r="F195" s="943"/>
      <c r="G195" s="944"/>
      <c r="H195" s="942"/>
      <c r="I195" s="943"/>
      <c r="J195" s="943"/>
      <c r="K195" s="943"/>
      <c r="L195" s="952"/>
      <c r="M195" s="951"/>
      <c r="N195" s="943"/>
      <c r="O195" s="943"/>
      <c r="P195" s="943"/>
      <c r="Q195" s="944"/>
      <c r="R195" s="942"/>
      <c r="S195" s="943"/>
      <c r="T195" s="943"/>
      <c r="U195" s="943"/>
      <c r="V195" s="943"/>
      <c r="W195" s="943"/>
      <c r="X195" s="943"/>
      <c r="Y195" s="943"/>
      <c r="Z195" s="943"/>
      <c r="AA195" s="943"/>
      <c r="AB195" s="943"/>
      <c r="AC195" s="943"/>
      <c r="AD195" s="952"/>
      <c r="AE195" s="665"/>
      <c r="AF195" s="665"/>
      <c r="AG195" s="665"/>
      <c r="AH195" s="665"/>
      <c r="AI195" s="665"/>
      <c r="AJ195" s="665"/>
      <c r="AK195" s="665"/>
      <c r="AL195" s="665"/>
      <c r="AM195" s="665"/>
      <c r="AN195" s="665"/>
      <c r="AO195" s="665"/>
      <c r="AP195" s="665"/>
      <c r="AQ195" s="665"/>
      <c r="AR195" s="665"/>
      <c r="AS195" s="665"/>
      <c r="AT195" s="665"/>
      <c r="AU195" s="665"/>
      <c r="AV195" s="665"/>
      <c r="AW195" s="665"/>
      <c r="AX195" s="665"/>
      <c r="AY195" s="665"/>
      <c r="AZ195" s="216"/>
      <c r="BA195" s="393"/>
      <c r="BB195" s="159"/>
      <c r="BC195" s="341"/>
      <c r="BD195" s="307"/>
      <c r="BE195" s="307"/>
      <c r="BF195" s="307"/>
      <c r="BG195" s="342"/>
      <c r="BH195" s="352"/>
      <c r="BI195" s="307"/>
      <c r="BJ195" s="307"/>
      <c r="BK195" s="307"/>
      <c r="BL195" s="342"/>
      <c r="BM195" s="352"/>
      <c r="BN195" s="307"/>
      <c r="BO195" s="307"/>
      <c r="BP195" s="307"/>
      <c r="BQ195" s="342"/>
      <c r="BR195" s="352"/>
      <c r="BS195" s="307"/>
      <c r="BT195" s="307"/>
      <c r="BU195" s="307"/>
      <c r="BV195" s="307"/>
      <c r="BW195" s="307"/>
      <c r="BX195" s="307"/>
      <c r="BY195" s="308"/>
      <c r="BZ195" s="308"/>
      <c r="CA195" s="308"/>
      <c r="CB195" s="308"/>
      <c r="CC195" s="308"/>
      <c r="CD195" s="308"/>
      <c r="CE195" s="2130"/>
      <c r="CF195" s="2130"/>
      <c r="CG195" s="2130"/>
      <c r="CH195" s="2130"/>
      <c r="CI195" s="2130"/>
      <c r="CJ195" s="2130"/>
      <c r="CK195" s="2130"/>
      <c r="CL195" s="2130"/>
      <c r="CM195" s="2130"/>
      <c r="CN195" s="2130"/>
      <c r="CO195" s="2130"/>
      <c r="CP195" s="2130"/>
      <c r="CQ195" s="2130"/>
      <c r="CR195" s="2130"/>
      <c r="CS195" s="2130"/>
      <c r="CT195" s="2130"/>
      <c r="CU195" s="2130"/>
      <c r="CV195" s="2130"/>
      <c r="CW195" s="2130"/>
      <c r="CX195" s="2130"/>
      <c r="CY195" s="2130"/>
      <c r="CZ195" s="2130"/>
    </row>
    <row r="196" s="131" customFormat="true" ht="15" customHeight="true" x14ac:dyDescent="0.2">
      <c r="A196" s="779"/>
      <c r="B196" s="862"/>
      <c r="C196" s="951"/>
      <c r="D196" s="943"/>
      <c r="E196" s="943"/>
      <c r="F196" s="943"/>
      <c r="G196" s="944"/>
      <c r="H196" s="942"/>
      <c r="I196" s="943"/>
      <c r="J196" s="943"/>
      <c r="K196" s="943"/>
      <c r="L196" s="952"/>
      <c r="M196" s="951"/>
      <c r="N196" s="943"/>
      <c r="O196" s="943"/>
      <c r="P196" s="943"/>
      <c r="Q196" s="944"/>
      <c r="R196" s="942"/>
      <c r="S196" s="943"/>
      <c r="T196" s="943"/>
      <c r="U196" s="943"/>
      <c r="V196" s="943"/>
      <c r="W196" s="943"/>
      <c r="X196" s="943"/>
      <c r="Y196" s="943"/>
      <c r="Z196" s="943"/>
      <c r="AA196" s="943"/>
      <c r="AB196" s="943"/>
      <c r="AC196" s="943"/>
      <c r="AD196" s="952"/>
      <c r="AE196" s="665"/>
      <c r="AF196" s="665"/>
      <c r="AG196" s="665"/>
      <c r="AH196" s="665"/>
      <c r="AI196" s="665"/>
      <c r="AJ196" s="665"/>
      <c r="AK196" s="665"/>
      <c r="AL196" s="665"/>
      <c r="AM196" s="665"/>
      <c r="AN196" s="665"/>
      <c r="AO196" s="665"/>
      <c r="AP196" s="665"/>
      <c r="AQ196" s="665"/>
      <c r="AR196" s="665"/>
      <c r="AS196" s="665"/>
      <c r="AT196" s="665"/>
      <c r="AU196" s="665"/>
      <c r="AV196" s="665"/>
      <c r="AW196" s="665"/>
      <c r="AX196" s="665"/>
      <c r="AY196" s="665"/>
      <c r="AZ196" s="216"/>
      <c r="BA196" s="393"/>
      <c r="BB196" s="159"/>
      <c r="BC196" s="341"/>
      <c r="BD196" s="307"/>
      <c r="BE196" s="307"/>
      <c r="BF196" s="307"/>
      <c r="BG196" s="342"/>
      <c r="BH196" s="352"/>
      <c r="BI196" s="307"/>
      <c r="BJ196" s="307"/>
      <c r="BK196" s="307"/>
      <c r="BL196" s="342"/>
      <c r="BM196" s="352"/>
      <c r="BN196" s="307"/>
      <c r="BO196" s="307"/>
      <c r="BP196" s="307"/>
      <c r="BQ196" s="342"/>
      <c r="BR196" s="352"/>
      <c r="BS196" s="307"/>
      <c r="BT196" s="307"/>
      <c r="BU196" s="307"/>
      <c r="BV196" s="307"/>
      <c r="BW196" s="307"/>
      <c r="BX196" s="307"/>
      <c r="BY196" s="308"/>
      <c r="BZ196" s="308"/>
      <c r="CA196" s="308"/>
      <c r="CB196" s="308"/>
      <c r="CC196" s="308"/>
      <c r="CD196" s="308"/>
      <c r="CE196" s="2130"/>
      <c r="CF196" s="2130"/>
      <c r="CG196" s="2130"/>
      <c r="CH196" s="2130"/>
      <c r="CI196" s="2130"/>
      <c r="CJ196" s="2130"/>
      <c r="CK196" s="2130"/>
      <c r="CL196" s="2130"/>
      <c r="CM196" s="2130"/>
      <c r="CN196" s="2130"/>
      <c r="CO196" s="2130"/>
      <c r="CP196" s="2130"/>
      <c r="CQ196" s="2130"/>
      <c r="CR196" s="2130"/>
      <c r="CS196" s="2130"/>
      <c r="CT196" s="2130"/>
      <c r="CU196" s="2130"/>
      <c r="CV196" s="2130"/>
      <c r="CW196" s="2130"/>
      <c r="CX196" s="2130"/>
      <c r="CY196" s="2130"/>
      <c r="CZ196" s="2130"/>
    </row>
    <row r="197" s="131" customFormat="true" ht="15" customHeight="true" x14ac:dyDescent="0.2">
      <c r="A197" s="779"/>
      <c r="B197" s="862"/>
      <c r="C197" s="951"/>
      <c r="D197" s="943"/>
      <c r="E197" s="943"/>
      <c r="F197" s="943"/>
      <c r="G197" s="944"/>
      <c r="H197" s="942"/>
      <c r="I197" s="943"/>
      <c r="J197" s="943"/>
      <c r="K197" s="943"/>
      <c r="L197" s="952"/>
      <c r="M197" s="951"/>
      <c r="N197" s="943"/>
      <c r="O197" s="943"/>
      <c r="P197" s="943"/>
      <c r="Q197" s="944"/>
      <c r="R197" s="942"/>
      <c r="S197" s="943"/>
      <c r="T197" s="943"/>
      <c r="U197" s="943"/>
      <c r="V197" s="943"/>
      <c r="W197" s="943"/>
      <c r="X197" s="943"/>
      <c r="Y197" s="943"/>
      <c r="Z197" s="943"/>
      <c r="AA197" s="943"/>
      <c r="AB197" s="943"/>
      <c r="AC197" s="943"/>
      <c r="AD197" s="952"/>
      <c r="AE197" s="665"/>
      <c r="AF197" s="665"/>
      <c r="AG197" s="665"/>
      <c r="AH197" s="665"/>
      <c r="AI197" s="665"/>
      <c r="AJ197" s="665"/>
      <c r="AK197" s="665"/>
      <c r="AL197" s="665"/>
      <c r="AM197" s="665"/>
      <c r="AN197" s="665"/>
      <c r="AO197" s="665"/>
      <c r="AP197" s="665"/>
      <c r="AQ197" s="665"/>
      <c r="AR197" s="665"/>
      <c r="AS197" s="665"/>
      <c r="AT197" s="665"/>
      <c r="AU197" s="665"/>
      <c r="AV197" s="665"/>
      <c r="AW197" s="665"/>
      <c r="AX197" s="665"/>
      <c r="AY197" s="665"/>
      <c r="AZ197" s="216"/>
      <c r="BA197" s="393"/>
      <c r="BB197" s="159"/>
      <c r="BC197" s="341"/>
      <c r="BD197" s="307"/>
      <c r="BE197" s="307"/>
      <c r="BF197" s="307"/>
      <c r="BG197" s="342"/>
      <c r="BH197" s="352"/>
      <c r="BI197" s="307"/>
      <c r="BJ197" s="307"/>
      <c r="BK197" s="307"/>
      <c r="BL197" s="342"/>
      <c r="BM197" s="352"/>
      <c r="BN197" s="307"/>
      <c r="BO197" s="307"/>
      <c r="BP197" s="307"/>
      <c r="BQ197" s="342"/>
      <c r="BR197" s="352"/>
      <c r="BS197" s="307"/>
      <c r="BT197" s="307"/>
      <c r="BU197" s="307"/>
      <c r="BV197" s="307"/>
      <c r="BW197" s="307"/>
      <c r="BX197" s="307"/>
      <c r="BY197" s="308"/>
      <c r="BZ197" s="308"/>
      <c r="CA197" s="308"/>
      <c r="CB197" s="308"/>
      <c r="CC197" s="308"/>
      <c r="CD197" s="308"/>
      <c r="CE197" s="2130"/>
      <c r="CF197" s="2130"/>
      <c r="CG197" s="2130"/>
      <c r="CH197" s="2130"/>
      <c r="CI197" s="2130"/>
      <c r="CJ197" s="2130"/>
      <c r="CK197" s="2130"/>
      <c r="CL197" s="2130"/>
      <c r="CM197" s="2130"/>
      <c r="CN197" s="2130"/>
      <c r="CO197" s="2130"/>
      <c r="CP197" s="2130"/>
      <c r="CQ197" s="2130"/>
      <c r="CR197" s="2130"/>
      <c r="CS197" s="2130"/>
      <c r="CT197" s="2130"/>
      <c r="CU197" s="2130"/>
      <c r="CV197" s="2130"/>
      <c r="CW197" s="2130"/>
      <c r="CX197" s="2130"/>
      <c r="CY197" s="2130"/>
      <c r="CZ197" s="2130"/>
    </row>
    <row r="198" s="131" customFormat="true" ht="15" customHeight="true" x14ac:dyDescent="0.2">
      <c r="A198" s="779"/>
      <c r="B198" s="862"/>
      <c r="C198" s="951"/>
      <c r="D198" s="943"/>
      <c r="E198" s="943"/>
      <c r="F198" s="943"/>
      <c r="G198" s="944"/>
      <c r="H198" s="942"/>
      <c r="I198" s="943"/>
      <c r="J198" s="943"/>
      <c r="K198" s="943"/>
      <c r="L198" s="952"/>
      <c r="M198" s="951"/>
      <c r="N198" s="943"/>
      <c r="O198" s="943"/>
      <c r="P198" s="943"/>
      <c r="Q198" s="944"/>
      <c r="R198" s="942"/>
      <c r="S198" s="943"/>
      <c r="T198" s="943"/>
      <c r="U198" s="943"/>
      <c r="V198" s="943"/>
      <c r="W198" s="943"/>
      <c r="X198" s="943"/>
      <c r="Y198" s="943"/>
      <c r="Z198" s="943"/>
      <c r="AA198" s="943"/>
      <c r="AB198" s="943"/>
      <c r="AC198" s="943"/>
      <c r="AD198" s="952"/>
      <c r="AE198" s="665"/>
      <c r="AF198" s="665"/>
      <c r="AG198" s="665"/>
      <c r="AH198" s="665"/>
      <c r="AI198" s="665"/>
      <c r="AJ198" s="665"/>
      <c r="AK198" s="665"/>
      <c r="AL198" s="665"/>
      <c r="AM198" s="665"/>
      <c r="AN198" s="665"/>
      <c r="AO198" s="665"/>
      <c r="AP198" s="665"/>
      <c r="AQ198" s="665"/>
      <c r="AR198" s="665"/>
      <c r="AS198" s="665"/>
      <c r="AT198" s="665"/>
      <c r="AU198" s="665"/>
      <c r="AV198" s="665"/>
      <c r="AW198" s="665"/>
      <c r="AX198" s="665"/>
      <c r="AY198" s="665"/>
      <c r="AZ198" s="216"/>
      <c r="BA198" s="393"/>
      <c r="BB198" s="159"/>
      <c r="BC198" s="341"/>
      <c r="BD198" s="307"/>
      <c r="BE198" s="307"/>
      <c r="BF198" s="307"/>
      <c r="BG198" s="342"/>
      <c r="BH198" s="352"/>
      <c r="BI198" s="307"/>
      <c r="BJ198" s="307"/>
      <c r="BK198" s="307"/>
      <c r="BL198" s="342"/>
      <c r="BM198" s="352"/>
      <c r="BN198" s="307"/>
      <c r="BO198" s="307"/>
      <c r="BP198" s="307"/>
      <c r="BQ198" s="342"/>
      <c r="BR198" s="352"/>
      <c r="BS198" s="307"/>
      <c r="BT198" s="307"/>
      <c r="BU198" s="307"/>
      <c r="BV198" s="307"/>
      <c r="BW198" s="307"/>
      <c r="BX198" s="307"/>
      <c r="BY198" s="308"/>
      <c r="BZ198" s="308"/>
      <c r="CA198" s="308"/>
      <c r="CB198" s="308"/>
      <c r="CC198" s="308"/>
      <c r="CD198" s="308"/>
      <c r="CE198" s="2130"/>
      <c r="CF198" s="2130"/>
      <c r="CG198" s="2130"/>
      <c r="CH198" s="2130"/>
      <c r="CI198" s="2130"/>
      <c r="CJ198" s="2130"/>
      <c r="CK198" s="2130"/>
      <c r="CL198" s="2130"/>
      <c r="CM198" s="2130"/>
      <c r="CN198" s="2130"/>
      <c r="CO198" s="2130"/>
      <c r="CP198" s="2130"/>
      <c r="CQ198" s="2130"/>
      <c r="CR198" s="2130"/>
      <c r="CS198" s="2130"/>
      <c r="CT198" s="2130"/>
      <c r="CU198" s="2130"/>
      <c r="CV198" s="2130"/>
      <c r="CW198" s="2130"/>
      <c r="CX198" s="2130"/>
      <c r="CY198" s="2130"/>
      <c r="CZ198" s="2130"/>
    </row>
    <row r="199" s="131" customFormat="true" ht="15" customHeight="true" x14ac:dyDescent="0.2">
      <c r="A199" s="779"/>
      <c r="B199" s="862"/>
      <c r="C199" s="951"/>
      <c r="D199" s="943"/>
      <c r="E199" s="943"/>
      <c r="F199" s="943"/>
      <c r="G199" s="944"/>
      <c r="H199" s="942"/>
      <c r="I199" s="943"/>
      <c r="J199" s="943"/>
      <c r="K199" s="943"/>
      <c r="L199" s="952"/>
      <c r="M199" s="951"/>
      <c r="N199" s="943"/>
      <c r="O199" s="943"/>
      <c r="P199" s="943"/>
      <c r="Q199" s="944"/>
      <c r="R199" s="942"/>
      <c r="S199" s="943"/>
      <c r="T199" s="943"/>
      <c r="U199" s="943"/>
      <c r="V199" s="943"/>
      <c r="W199" s="943"/>
      <c r="X199" s="943"/>
      <c r="Y199" s="943"/>
      <c r="Z199" s="943"/>
      <c r="AA199" s="943"/>
      <c r="AB199" s="943"/>
      <c r="AC199" s="943"/>
      <c r="AD199" s="952"/>
      <c r="AE199" s="665"/>
      <c r="AF199" s="665"/>
      <c r="AG199" s="665"/>
      <c r="AH199" s="665"/>
      <c r="AI199" s="665"/>
      <c r="AJ199" s="665"/>
      <c r="AK199" s="665"/>
      <c r="AL199" s="665"/>
      <c r="AM199" s="665"/>
      <c r="AN199" s="665"/>
      <c r="AO199" s="665"/>
      <c r="AP199" s="665"/>
      <c r="AQ199" s="665"/>
      <c r="AR199" s="665"/>
      <c r="AS199" s="665"/>
      <c r="AT199" s="665"/>
      <c r="AU199" s="665"/>
      <c r="AV199" s="665"/>
      <c r="AW199" s="665"/>
      <c r="AX199" s="665"/>
      <c r="AY199" s="665"/>
      <c r="AZ199" s="216"/>
      <c r="BA199" s="393"/>
      <c r="BB199" s="159"/>
      <c r="BC199" s="341"/>
      <c r="BD199" s="307"/>
      <c r="BE199" s="307"/>
      <c r="BF199" s="307"/>
      <c r="BG199" s="342"/>
      <c r="BH199" s="352"/>
      <c r="BI199" s="307"/>
      <c r="BJ199" s="307"/>
      <c r="BK199" s="307"/>
      <c r="BL199" s="342"/>
      <c r="BM199" s="352"/>
      <c r="BN199" s="307"/>
      <c r="BO199" s="307"/>
      <c r="BP199" s="307"/>
      <c r="BQ199" s="342"/>
      <c r="BR199" s="352"/>
      <c r="BS199" s="307"/>
      <c r="BT199" s="307"/>
      <c r="BU199" s="307"/>
      <c r="BV199" s="307"/>
      <c r="BW199" s="307"/>
      <c r="BX199" s="307"/>
      <c r="BY199" s="308"/>
      <c r="BZ199" s="308"/>
      <c r="CA199" s="308"/>
      <c r="CB199" s="308"/>
      <c r="CC199" s="308"/>
      <c r="CD199" s="308"/>
      <c r="CE199" s="2130"/>
      <c r="CF199" s="2130"/>
      <c r="CG199" s="2130"/>
      <c r="CH199" s="2130"/>
      <c r="CI199" s="2130"/>
      <c r="CJ199" s="2130"/>
      <c r="CK199" s="2130"/>
      <c r="CL199" s="2130"/>
      <c r="CM199" s="2130"/>
      <c r="CN199" s="2130"/>
      <c r="CO199" s="2130"/>
      <c r="CP199" s="2130"/>
      <c r="CQ199" s="2130"/>
      <c r="CR199" s="2130"/>
      <c r="CS199" s="2130"/>
      <c r="CT199" s="2130"/>
      <c r="CU199" s="2130"/>
      <c r="CV199" s="2130"/>
      <c r="CW199" s="2130"/>
      <c r="CX199" s="2130"/>
      <c r="CY199" s="2130"/>
      <c r="CZ199" s="2130"/>
    </row>
    <row r="200" s="131" customFormat="true" ht="15" customHeight="true" x14ac:dyDescent="0.2">
      <c r="A200" s="779"/>
      <c r="B200" s="862"/>
      <c r="C200" s="951"/>
      <c r="D200" s="943"/>
      <c r="E200" s="943"/>
      <c r="F200" s="943"/>
      <c r="G200" s="944"/>
      <c r="H200" s="942"/>
      <c r="I200" s="943"/>
      <c r="J200" s="943"/>
      <c r="K200" s="943"/>
      <c r="L200" s="952"/>
      <c r="M200" s="951"/>
      <c r="N200" s="943"/>
      <c r="O200" s="943"/>
      <c r="P200" s="943"/>
      <c r="Q200" s="944"/>
      <c r="R200" s="942"/>
      <c r="S200" s="943"/>
      <c r="T200" s="943"/>
      <c r="U200" s="943"/>
      <c r="V200" s="943"/>
      <c r="W200" s="943"/>
      <c r="X200" s="943"/>
      <c r="Y200" s="943"/>
      <c r="Z200" s="943"/>
      <c r="AA200" s="943"/>
      <c r="AB200" s="943"/>
      <c r="AC200" s="943"/>
      <c r="AD200" s="952"/>
      <c r="AE200" s="665"/>
      <c r="AF200" s="665"/>
      <c r="AG200" s="665"/>
      <c r="AH200" s="665"/>
      <c r="AI200" s="665"/>
      <c r="AJ200" s="665"/>
      <c r="AK200" s="665"/>
      <c r="AL200" s="665"/>
      <c r="AM200" s="665"/>
      <c r="AN200" s="665"/>
      <c r="AO200" s="665"/>
      <c r="AP200" s="665"/>
      <c r="AQ200" s="665"/>
      <c r="AR200" s="665"/>
      <c r="AS200" s="665"/>
      <c r="AT200" s="665"/>
      <c r="AU200" s="665"/>
      <c r="AV200" s="665"/>
      <c r="AW200" s="665"/>
      <c r="AX200" s="665"/>
      <c r="AY200" s="665"/>
      <c r="AZ200" s="216"/>
      <c r="BA200" s="393"/>
      <c r="BB200" s="159"/>
      <c r="BC200" s="341"/>
      <c r="BD200" s="307"/>
      <c r="BE200" s="307"/>
      <c r="BF200" s="307"/>
      <c r="BG200" s="342"/>
      <c r="BH200" s="352"/>
      <c r="BI200" s="307"/>
      <c r="BJ200" s="307"/>
      <c r="BK200" s="307"/>
      <c r="BL200" s="342"/>
      <c r="BM200" s="352"/>
      <c r="BN200" s="307"/>
      <c r="BO200" s="307"/>
      <c r="BP200" s="307"/>
      <c r="BQ200" s="342"/>
      <c r="BR200" s="352"/>
      <c r="BS200" s="307"/>
      <c r="BT200" s="307"/>
      <c r="BU200" s="307"/>
      <c r="BV200" s="307"/>
      <c r="BW200" s="307"/>
      <c r="BX200" s="307"/>
      <c r="BY200" s="308"/>
      <c r="BZ200" s="308"/>
      <c r="CA200" s="308"/>
      <c r="CB200" s="308"/>
      <c r="CC200" s="308"/>
      <c r="CD200" s="308"/>
      <c r="CE200" s="2130"/>
      <c r="CF200" s="2130"/>
      <c r="CG200" s="2130"/>
      <c r="CH200" s="2130"/>
      <c r="CI200" s="2130"/>
      <c r="CJ200" s="2130"/>
      <c r="CK200" s="2130"/>
      <c r="CL200" s="2130"/>
      <c r="CM200" s="2130"/>
      <c r="CN200" s="2130"/>
      <c r="CO200" s="2130"/>
      <c r="CP200" s="2130"/>
      <c r="CQ200" s="2130"/>
      <c r="CR200" s="2130"/>
      <c r="CS200" s="2130"/>
      <c r="CT200" s="2130"/>
      <c r="CU200" s="2130"/>
      <c r="CV200" s="2130"/>
      <c r="CW200" s="2130"/>
      <c r="CX200" s="2130"/>
      <c r="CY200" s="2130"/>
      <c r="CZ200" s="2130"/>
    </row>
    <row r="201" s="131" customFormat="true" ht="15" customHeight="true" x14ac:dyDescent="0.2">
      <c r="A201" s="779"/>
      <c r="B201" s="862"/>
      <c r="C201" s="951"/>
      <c r="D201" s="943"/>
      <c r="E201" s="943"/>
      <c r="F201" s="943"/>
      <c r="G201" s="944"/>
      <c r="H201" s="942"/>
      <c r="I201" s="943"/>
      <c r="J201" s="943"/>
      <c r="K201" s="943"/>
      <c r="L201" s="952"/>
      <c r="M201" s="951"/>
      <c r="N201" s="943"/>
      <c r="O201" s="943"/>
      <c r="P201" s="943"/>
      <c r="Q201" s="944"/>
      <c r="R201" s="942"/>
      <c r="S201" s="943"/>
      <c r="T201" s="943"/>
      <c r="U201" s="943"/>
      <c r="V201" s="943"/>
      <c r="W201" s="943"/>
      <c r="X201" s="943"/>
      <c r="Y201" s="943"/>
      <c r="Z201" s="943"/>
      <c r="AA201" s="943"/>
      <c r="AB201" s="943"/>
      <c r="AC201" s="943"/>
      <c r="AD201" s="952"/>
      <c r="AE201" s="665"/>
      <c r="AF201" s="665"/>
      <c r="AG201" s="665"/>
      <c r="AH201" s="665"/>
      <c r="AI201" s="665"/>
      <c r="AJ201" s="665"/>
      <c r="AK201" s="665"/>
      <c r="AL201" s="665"/>
      <c r="AM201" s="665"/>
      <c r="AN201" s="665"/>
      <c r="AO201" s="665"/>
      <c r="AP201" s="665"/>
      <c r="AQ201" s="665"/>
      <c r="AR201" s="665"/>
      <c r="AS201" s="665"/>
      <c r="AT201" s="665"/>
      <c r="AU201" s="665"/>
      <c r="AV201" s="665"/>
      <c r="AW201" s="665"/>
      <c r="AX201" s="665"/>
      <c r="AY201" s="665"/>
      <c r="AZ201" s="216"/>
      <c r="BA201" s="393"/>
      <c r="BB201" s="159"/>
      <c r="BC201" s="341"/>
      <c r="BD201" s="307"/>
      <c r="BE201" s="307"/>
      <c r="BF201" s="307"/>
      <c r="BG201" s="342"/>
      <c r="BH201" s="352"/>
      <c r="BI201" s="307"/>
      <c r="BJ201" s="307"/>
      <c r="BK201" s="307"/>
      <c r="BL201" s="342"/>
      <c r="BM201" s="352"/>
      <c r="BN201" s="307"/>
      <c r="BO201" s="307"/>
      <c r="BP201" s="307"/>
      <c r="BQ201" s="342"/>
      <c r="BR201" s="352"/>
      <c r="BS201" s="307"/>
      <c r="BT201" s="307"/>
      <c r="BU201" s="307"/>
      <c r="BV201" s="307"/>
      <c r="BW201" s="307"/>
      <c r="BX201" s="307"/>
      <c r="BY201" s="308"/>
      <c r="BZ201" s="308"/>
      <c r="CA201" s="308"/>
      <c r="CB201" s="308"/>
      <c r="CC201" s="308"/>
      <c r="CD201" s="308"/>
      <c r="CE201" s="2130"/>
      <c r="CF201" s="2130"/>
      <c r="CG201" s="2130"/>
      <c r="CH201" s="2130"/>
      <c r="CI201" s="2130"/>
      <c r="CJ201" s="2130"/>
      <c r="CK201" s="2130"/>
      <c r="CL201" s="2130"/>
      <c r="CM201" s="2130"/>
      <c r="CN201" s="2130"/>
      <c r="CO201" s="2130"/>
      <c r="CP201" s="2130"/>
      <c r="CQ201" s="2130"/>
      <c r="CR201" s="2130"/>
      <c r="CS201" s="2130"/>
      <c r="CT201" s="2130"/>
      <c r="CU201" s="2130"/>
      <c r="CV201" s="2130"/>
      <c r="CW201" s="2130"/>
      <c r="CX201" s="2130"/>
      <c r="CY201" s="2130"/>
      <c r="CZ201" s="2130"/>
    </row>
    <row r="202" s="131" customFormat="true" ht="15" customHeight="true" x14ac:dyDescent="0.2">
      <c r="A202" s="779"/>
      <c r="B202" s="862"/>
      <c r="C202" s="951"/>
      <c r="D202" s="943"/>
      <c r="E202" s="943"/>
      <c r="F202" s="943"/>
      <c r="G202" s="944"/>
      <c r="H202" s="942"/>
      <c r="I202" s="943"/>
      <c r="J202" s="943"/>
      <c r="K202" s="943"/>
      <c r="L202" s="952"/>
      <c r="M202" s="951"/>
      <c r="N202" s="943"/>
      <c r="O202" s="943"/>
      <c r="P202" s="943"/>
      <c r="Q202" s="944"/>
      <c r="R202" s="942"/>
      <c r="S202" s="943"/>
      <c r="T202" s="943"/>
      <c r="U202" s="943"/>
      <c r="V202" s="943"/>
      <c r="W202" s="943"/>
      <c r="X202" s="943"/>
      <c r="Y202" s="943"/>
      <c r="Z202" s="943"/>
      <c r="AA202" s="943"/>
      <c r="AB202" s="943"/>
      <c r="AC202" s="943"/>
      <c r="AD202" s="952"/>
      <c r="AE202" s="665"/>
      <c r="AF202" s="665"/>
      <c r="AG202" s="665"/>
      <c r="AH202" s="665"/>
      <c r="AI202" s="665"/>
      <c r="AJ202" s="665"/>
      <c r="AK202" s="665"/>
      <c r="AL202" s="665"/>
      <c r="AM202" s="665"/>
      <c r="AN202" s="665"/>
      <c r="AO202" s="665"/>
      <c r="AP202" s="665"/>
      <c r="AQ202" s="665"/>
      <c r="AR202" s="665"/>
      <c r="AS202" s="665"/>
      <c r="AT202" s="665"/>
      <c r="AU202" s="665"/>
      <c r="AV202" s="665"/>
      <c r="AW202" s="665"/>
      <c r="AX202" s="665"/>
      <c r="AY202" s="665"/>
      <c r="AZ202" s="216"/>
      <c r="BA202" s="393"/>
      <c r="BB202" s="159"/>
      <c r="BC202" s="341"/>
      <c r="BD202" s="307"/>
      <c r="BE202" s="307"/>
      <c r="BF202" s="307"/>
      <c r="BG202" s="342"/>
      <c r="BH202" s="352"/>
      <c r="BI202" s="307"/>
      <c r="BJ202" s="307"/>
      <c r="BK202" s="307"/>
      <c r="BL202" s="342"/>
      <c r="BM202" s="352"/>
      <c r="BN202" s="307"/>
      <c r="BO202" s="307"/>
      <c r="BP202" s="307"/>
      <c r="BQ202" s="342"/>
      <c r="BR202" s="352"/>
      <c r="BS202" s="307"/>
      <c r="BT202" s="307"/>
      <c r="BU202" s="307"/>
      <c r="BV202" s="307"/>
      <c r="BW202" s="307"/>
      <c r="BX202" s="307"/>
      <c r="BY202" s="308"/>
      <c r="BZ202" s="308"/>
      <c r="CA202" s="308"/>
      <c r="CB202" s="308"/>
      <c r="CC202" s="308"/>
      <c r="CD202" s="308"/>
      <c r="CE202" s="2130"/>
      <c r="CF202" s="2130"/>
      <c r="CG202" s="2130"/>
      <c r="CH202" s="2130"/>
      <c r="CI202" s="2130"/>
      <c r="CJ202" s="2130"/>
      <c r="CK202" s="2130"/>
      <c r="CL202" s="2130"/>
      <c r="CM202" s="2130"/>
      <c r="CN202" s="2130"/>
      <c r="CO202" s="2130"/>
      <c r="CP202" s="2130"/>
      <c r="CQ202" s="2130"/>
      <c r="CR202" s="2130"/>
      <c r="CS202" s="2130"/>
      <c r="CT202" s="2130"/>
      <c r="CU202" s="2130"/>
      <c r="CV202" s="2130"/>
      <c r="CW202" s="2130"/>
      <c r="CX202" s="2130"/>
      <c r="CY202" s="2130"/>
      <c r="CZ202" s="2130"/>
    </row>
    <row r="203" s="706" customFormat="true" ht="15" customHeight="true" x14ac:dyDescent="0.2">
      <c r="A203" s="1301"/>
      <c r="B203" s="1460"/>
      <c r="C203" s="1390"/>
      <c r="D203" s="1391"/>
      <c r="E203" s="1391"/>
      <c r="F203" s="1391"/>
      <c r="G203" s="1392"/>
      <c r="H203" s="1393"/>
      <c r="I203" s="1391"/>
      <c r="J203" s="1391"/>
      <c r="K203" s="1391"/>
      <c r="L203" s="1394"/>
      <c r="M203" s="1395"/>
      <c r="N203" s="1391"/>
      <c r="O203" s="1391"/>
      <c r="P203" s="1391"/>
      <c r="Q203" s="1392"/>
      <c r="R203" s="1393"/>
      <c r="S203" s="1391"/>
      <c r="T203" s="1391"/>
      <c r="U203" s="1391"/>
      <c r="V203" s="1391"/>
      <c r="W203" s="1391"/>
      <c r="X203" s="1391"/>
      <c r="Y203" s="1391"/>
      <c r="Z203" s="1391"/>
      <c r="AA203" s="1391"/>
      <c r="AB203" s="1391"/>
      <c r="AC203" s="1391"/>
      <c r="AD203" s="2086"/>
      <c r="AE203" s="312"/>
      <c r="AF203" s="312"/>
      <c r="AG203" s="312"/>
      <c r="AH203" s="312"/>
      <c r="AI203" s="312"/>
      <c r="AJ203" s="312"/>
      <c r="AK203" s="312"/>
      <c r="AL203" s="312"/>
      <c r="AM203" s="312"/>
      <c r="AN203" s="312"/>
      <c r="AO203" s="312"/>
      <c r="AP203" s="312"/>
      <c r="AQ203" s="312"/>
      <c r="AR203" s="312"/>
      <c r="AS203" s="312"/>
      <c r="AT203" s="312"/>
      <c r="AU203" s="312"/>
      <c r="AV203" s="312"/>
      <c r="AW203" s="312"/>
      <c r="AX203" s="312"/>
      <c r="AY203" s="312"/>
      <c r="AZ203" s="707"/>
      <c r="BA203" s="393"/>
      <c r="BB203" s="159"/>
      <c r="BC203" s="341"/>
      <c r="BD203" s="307"/>
      <c r="BE203" s="307"/>
      <c r="BF203" s="307"/>
      <c r="BG203" s="342"/>
      <c r="BH203" s="352"/>
      <c r="BI203" s="307"/>
      <c r="BJ203" s="307"/>
      <c r="BK203" s="307"/>
      <c r="BL203" s="342"/>
      <c r="BM203" s="352"/>
      <c r="BN203" s="307"/>
      <c r="BO203" s="307"/>
      <c r="BP203" s="307"/>
      <c r="BQ203" s="342"/>
      <c r="BR203" s="352"/>
      <c r="BS203" s="307"/>
      <c r="BT203" s="307"/>
      <c r="BU203" s="307"/>
      <c r="BV203" s="307"/>
      <c r="BW203" s="307"/>
      <c r="BX203" s="307"/>
      <c r="BY203" s="308"/>
      <c r="BZ203" s="308"/>
      <c r="CA203" s="308"/>
      <c r="CB203" s="308"/>
      <c r="CC203" s="308"/>
      <c r="CD203" s="308"/>
      <c r="CE203" s="2130"/>
      <c r="CF203" s="2130"/>
      <c r="CG203" s="2130"/>
      <c r="CH203" s="2130"/>
      <c r="CI203" s="2130"/>
      <c r="CJ203" s="2130"/>
      <c r="CK203" s="2130"/>
      <c r="CL203" s="2130"/>
      <c r="CM203" s="2130"/>
      <c r="CN203" s="2130"/>
      <c r="CO203" s="2130"/>
      <c r="CP203" s="2130"/>
      <c r="CQ203" s="2130"/>
      <c r="CR203" s="2130"/>
      <c r="CS203" s="2130"/>
      <c r="CT203" s="2130"/>
      <c r="CU203" s="2130"/>
      <c r="CV203" s="2130"/>
      <c r="CW203" s="2130"/>
      <c r="CX203" s="2130"/>
      <c r="CY203" s="2130"/>
      <c r="CZ203" s="2130"/>
    </row>
    <row r="204" s="706" customFormat="true" ht="15" customHeight="true" x14ac:dyDescent="0.2">
      <c r="A204" s="1301"/>
      <c r="B204" s="1460"/>
      <c r="C204" s="1390"/>
      <c r="D204" s="1391"/>
      <c r="E204" s="1391"/>
      <c r="F204" s="1391"/>
      <c r="G204" s="1392"/>
      <c r="H204" s="1393"/>
      <c r="I204" s="1391"/>
      <c r="J204" s="1391"/>
      <c r="K204" s="1391"/>
      <c r="L204" s="1394"/>
      <c r="M204" s="1395"/>
      <c r="N204" s="1391"/>
      <c r="O204" s="1391"/>
      <c r="P204" s="1391"/>
      <c r="Q204" s="1392"/>
      <c r="R204" s="1393"/>
      <c r="S204" s="1391"/>
      <c r="T204" s="1391"/>
      <c r="U204" s="1391"/>
      <c r="V204" s="1391"/>
      <c r="W204" s="1391"/>
      <c r="X204" s="1391"/>
      <c r="Y204" s="1391"/>
      <c r="Z204" s="1391"/>
      <c r="AA204" s="1391"/>
      <c r="AB204" s="1391"/>
      <c r="AC204" s="1391"/>
      <c r="AD204" s="2086"/>
      <c r="AE204" s="312"/>
      <c r="AF204" s="312"/>
      <c r="AG204" s="312"/>
      <c r="AH204" s="312"/>
      <c r="AI204" s="312"/>
      <c r="AJ204" s="312"/>
      <c r="AK204" s="312"/>
      <c r="AL204" s="312"/>
      <c r="AM204" s="312"/>
      <c r="AN204" s="312"/>
      <c r="AO204" s="312"/>
      <c r="AP204" s="312"/>
      <c r="AQ204" s="312"/>
      <c r="AR204" s="312"/>
      <c r="AS204" s="312"/>
      <c r="AT204" s="312"/>
      <c r="AU204" s="312"/>
      <c r="AV204" s="312"/>
      <c r="AW204" s="312"/>
      <c r="AX204" s="312"/>
      <c r="AY204" s="312"/>
      <c r="AZ204" s="707"/>
      <c r="BA204" s="393"/>
      <c r="BB204" s="159"/>
      <c r="BC204" s="341"/>
      <c r="BD204" s="307"/>
      <c r="BE204" s="307"/>
      <c r="BF204" s="307"/>
      <c r="BG204" s="342"/>
      <c r="BH204" s="352"/>
      <c r="BI204" s="307"/>
      <c r="BJ204" s="307"/>
      <c r="BK204" s="307"/>
      <c r="BL204" s="342"/>
      <c r="BM204" s="352"/>
      <c r="BN204" s="307"/>
      <c r="BO204" s="307"/>
      <c r="BP204" s="307"/>
      <c r="BQ204" s="342"/>
      <c r="BR204" s="352"/>
      <c r="BS204" s="307"/>
      <c r="BT204" s="307"/>
      <c r="BU204" s="307"/>
      <c r="BV204" s="307"/>
      <c r="BW204" s="307"/>
      <c r="BX204" s="307"/>
      <c r="BY204" s="308"/>
      <c r="BZ204" s="308"/>
      <c r="CA204" s="308"/>
      <c r="CB204" s="308"/>
      <c r="CC204" s="308"/>
      <c r="CD204" s="308"/>
      <c r="CE204" s="2130"/>
      <c r="CF204" s="2130"/>
      <c r="CG204" s="2130"/>
      <c r="CH204" s="2130"/>
      <c r="CI204" s="2130"/>
      <c r="CJ204" s="2130"/>
      <c r="CK204" s="2130"/>
      <c r="CL204" s="2130"/>
      <c r="CM204" s="2130"/>
      <c r="CN204" s="2130"/>
      <c r="CO204" s="2130"/>
      <c r="CP204" s="2130"/>
      <c r="CQ204" s="2130"/>
      <c r="CR204" s="2130"/>
      <c r="CS204" s="2130"/>
      <c r="CT204" s="2130"/>
      <c r="CU204" s="2130"/>
      <c r="CV204" s="2130"/>
      <c r="CW204" s="2130"/>
      <c r="CX204" s="2130"/>
      <c r="CY204" s="2130"/>
      <c r="CZ204" s="2130"/>
    </row>
    <row r="205" s="706" customFormat="true" ht="15" customHeight="true" x14ac:dyDescent="0.2">
      <c r="A205" s="1308"/>
      <c r="B205" s="1462"/>
      <c r="C205" s="1416"/>
      <c r="D205" s="1417"/>
      <c r="E205" s="1417"/>
      <c r="F205" s="1417"/>
      <c r="G205" s="1418"/>
      <c r="H205" s="1419"/>
      <c r="I205" s="1417"/>
      <c r="J205" s="1417"/>
      <c r="K205" s="1417"/>
      <c r="L205" s="1420"/>
      <c r="M205" s="1421"/>
      <c r="N205" s="1417"/>
      <c r="O205" s="1417"/>
      <c r="P205" s="1417"/>
      <c r="Q205" s="1418"/>
      <c r="R205" s="1419"/>
      <c r="S205" s="1417"/>
      <c r="T205" s="1417"/>
      <c r="U205" s="1417"/>
      <c r="V205" s="1417"/>
      <c r="W205" s="1417"/>
      <c r="X205" s="1417"/>
      <c r="Y205" s="1417"/>
      <c r="Z205" s="1417"/>
      <c r="AA205" s="1417"/>
      <c r="AB205" s="1417"/>
      <c r="AC205" s="1417"/>
      <c r="AD205" s="2095"/>
      <c r="AE205" s="312"/>
      <c r="AF205" s="312"/>
      <c r="AG205" s="312"/>
      <c r="AH205" s="312"/>
      <c r="AI205" s="312"/>
      <c r="AJ205" s="312"/>
      <c r="AK205" s="312"/>
      <c r="AL205" s="312"/>
      <c r="AM205" s="312"/>
      <c r="AN205" s="312"/>
      <c r="AO205" s="312"/>
      <c r="AP205" s="312"/>
      <c r="AQ205" s="312"/>
      <c r="AR205" s="312"/>
      <c r="AS205" s="312"/>
      <c r="AT205" s="312"/>
      <c r="AU205" s="312"/>
      <c r="AV205" s="312"/>
      <c r="AW205" s="312"/>
      <c r="AX205" s="312"/>
      <c r="AY205" s="312"/>
      <c r="AZ205" s="707"/>
      <c r="BA205" s="393"/>
      <c r="BB205" s="159"/>
      <c r="BC205" s="360"/>
      <c r="BD205" s="357"/>
      <c r="BE205" s="357"/>
      <c r="BF205" s="357"/>
      <c r="BG205" s="359"/>
      <c r="BH205" s="356"/>
      <c r="BI205" s="357"/>
      <c r="BJ205" s="357"/>
      <c r="BK205" s="357"/>
      <c r="BL205" s="359"/>
      <c r="BM205" s="356"/>
      <c r="BN205" s="357"/>
      <c r="BO205" s="357"/>
      <c r="BP205" s="357"/>
      <c r="BQ205" s="359"/>
      <c r="BR205" s="356"/>
      <c r="BS205" s="357"/>
      <c r="BT205" s="357"/>
      <c r="BU205" s="357"/>
      <c r="BV205" s="357"/>
      <c r="BW205" s="357"/>
      <c r="BX205" s="357"/>
      <c r="BY205" s="358"/>
      <c r="BZ205" s="358"/>
      <c r="CA205" s="358"/>
      <c r="CB205" s="358"/>
      <c r="CC205" s="358"/>
      <c r="CD205" s="358"/>
      <c r="CE205" s="2130"/>
      <c r="CF205" s="2130"/>
      <c r="CG205" s="2130"/>
      <c r="CH205" s="2130"/>
      <c r="CI205" s="2130"/>
      <c r="CJ205" s="2130"/>
      <c r="CK205" s="2130"/>
      <c r="CL205" s="2130"/>
      <c r="CM205" s="2130"/>
      <c r="CN205" s="2130"/>
      <c r="CO205" s="2130"/>
      <c r="CP205" s="2130"/>
      <c r="CQ205" s="2130"/>
      <c r="CR205" s="2130"/>
      <c r="CS205" s="2130"/>
      <c r="CT205" s="2130"/>
      <c r="CU205" s="2130"/>
      <c r="CV205" s="2130"/>
      <c r="CW205" s="2130"/>
      <c r="CX205" s="2130"/>
      <c r="CY205" s="2130"/>
      <c r="CZ205" s="2130"/>
    </row>
    <row r="206" s="708" customFormat="true" ht="250.15" customHeight="true" x14ac:dyDescent="0.2">
      <c r="B206" s="70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387" t="str">
        <f>A1026</f>
        <v>Mauritania</v>
      </c>
      <c r="B208" s="2388"/>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2007</v>
      </c>
      <c r="B209" s="139"/>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4" t="s">
        <v>110</v>
      </c>
      <c r="B210" s="14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95</v>
      </c>
      <c r="B211" s="139"/>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5" t="s">
        <v>96</v>
      </c>
      <c r="B212" s="222"/>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132</v>
      </c>
      <c r="B215" s="221" t="str">
        <f>A1025</f>
        <v>MICS07</v>
      </c>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713"/>
      <c r="B216" s="7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713"/>
      <c r="B217" s="712"/>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713"/>
      <c r="B218" s="7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714"/>
      <c r="B219" s="715"/>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135" customFormat="true" ht="15" customHeight="true" x14ac:dyDescent="0.2">
      <c r="A220" s="114" t="s">
        <v>85</v>
      </c>
      <c r="B220" s="206"/>
      <c r="C220" s="2375" t="s">
        <v>113</v>
      </c>
      <c r="D220" s="2376"/>
      <c r="E220" s="2376"/>
      <c r="F220" s="2376"/>
      <c r="G220" s="2377"/>
      <c r="H220" s="2552" t="s">
        <v>38</v>
      </c>
      <c r="I220" s="2553"/>
      <c r="J220" s="2553"/>
      <c r="K220" s="2553"/>
      <c r="L220" s="2554"/>
      <c r="M220" s="2555" t="s">
        <v>37</v>
      </c>
      <c r="N220" s="2556"/>
      <c r="O220" s="2556"/>
      <c r="P220" s="2556"/>
      <c r="Q220" s="2557"/>
      <c r="R220" s="2054" t="s">
        <v>136</v>
      </c>
      <c r="S220" s="2068"/>
      <c r="T220" s="2068"/>
      <c r="U220" s="2068"/>
      <c r="V220" s="2068"/>
      <c r="W220" s="2068"/>
      <c r="X220" s="2068"/>
      <c r="Y220" s="2068"/>
      <c r="Z220" s="2068"/>
      <c r="AA220" s="2068"/>
      <c r="AB220" s="2068"/>
      <c r="AC220" s="2068"/>
      <c r="AD220" s="2069"/>
      <c r="AE220" s="312"/>
      <c r="AF220" s="312"/>
      <c r="AG220" s="312"/>
      <c r="AH220" s="312"/>
      <c r="AI220" s="312"/>
      <c r="AJ220" s="312"/>
      <c r="AK220" s="312"/>
      <c r="AL220" s="312"/>
      <c r="AM220" s="312"/>
      <c r="AN220" s="312"/>
      <c r="AO220" s="312"/>
      <c r="AP220" s="312"/>
      <c r="AQ220" s="312"/>
      <c r="AR220" s="312"/>
      <c r="AS220" s="312"/>
      <c r="AT220" s="312"/>
      <c r="AU220" s="312"/>
      <c r="AV220" s="312"/>
      <c r="AW220" s="312"/>
      <c r="AX220" s="312"/>
      <c r="AY220" s="312"/>
      <c r="AZ220" s="707"/>
      <c r="BA220" s="217" t="s">
        <v>127</v>
      </c>
      <c r="BB220" s="114" t="s">
        <v>85</v>
      </c>
      <c r="BC220" s="2509" t="s">
        <v>113</v>
      </c>
      <c r="BD220" s="2510"/>
      <c r="BE220" s="2510"/>
      <c r="BF220" s="2510"/>
      <c r="BG220" s="2511"/>
      <c r="BH220" s="2512" t="s">
        <v>38</v>
      </c>
      <c r="BI220" s="2510"/>
      <c r="BJ220" s="2510"/>
      <c r="BK220" s="2510"/>
      <c r="BL220" s="2511"/>
      <c r="BM220" s="2512" t="s">
        <v>37</v>
      </c>
      <c r="BN220" s="2510"/>
      <c r="BO220" s="2510"/>
      <c r="BP220" s="2510"/>
      <c r="BQ220" s="2513"/>
      <c r="BR220" s="2040" t="s">
        <v>136</v>
      </c>
      <c r="BS220" s="2041"/>
      <c r="BT220" s="2041"/>
      <c r="BU220" s="2041"/>
      <c r="BV220" s="2041"/>
      <c r="BW220" s="2041"/>
      <c r="BX220" s="2041"/>
      <c r="BY220" s="2042"/>
      <c r="BZ220" s="313"/>
      <c r="CA220" s="313"/>
      <c r="CB220" s="313"/>
      <c r="CC220" s="313"/>
      <c r="CD220" s="313"/>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135" customFormat="true" ht="24" x14ac:dyDescent="0.2">
      <c r="A221" s="190" t="s">
        <v>86</v>
      </c>
      <c r="B221" s="247"/>
      <c r="C221" s="285" t="s">
        <v>0</v>
      </c>
      <c r="D221" s="286" t="s">
        <v>1</v>
      </c>
      <c r="E221" s="286" t="s">
        <v>2</v>
      </c>
      <c r="F221" s="286" t="s">
        <v>3</v>
      </c>
      <c r="G221" s="287" t="s">
        <v>4</v>
      </c>
      <c r="H221" s="1283" t="s">
        <v>0</v>
      </c>
      <c r="I221" s="1251" t="s">
        <v>1</v>
      </c>
      <c r="J221" s="1251" t="s">
        <v>2</v>
      </c>
      <c r="K221" s="1251" t="s">
        <v>3</v>
      </c>
      <c r="L221" s="1252" t="s">
        <v>4</v>
      </c>
      <c r="M221" s="1273" t="s">
        <v>0</v>
      </c>
      <c r="N221" s="1251" t="s">
        <v>1</v>
      </c>
      <c r="O221" s="1251" t="s">
        <v>2</v>
      </c>
      <c r="P221" s="1251" t="s">
        <v>3</v>
      </c>
      <c r="Q221" s="1295" t="s">
        <v>4</v>
      </c>
      <c r="R221" s="1283" t="s">
        <v>246</v>
      </c>
      <c r="S221" s="1251" t="s">
        <v>247</v>
      </c>
      <c r="T221" s="1251" t="s">
        <v>248</v>
      </c>
      <c r="U221" s="1251" t="s">
        <v>249</v>
      </c>
      <c r="V221" s="1251" t="s">
        <v>250</v>
      </c>
      <c r="W221" s="1251" t="s">
        <v>251</v>
      </c>
      <c r="X221" s="1251" t="s">
        <v>252</v>
      </c>
      <c r="Y221" s="1251" t="s">
        <v>253</v>
      </c>
      <c r="Z221" s="1251" t="s">
        <v>254</v>
      </c>
      <c r="AA221" s="1251" t="s">
        <v>255</v>
      </c>
      <c r="AB221" s="1251" t="s">
        <v>256</v>
      </c>
      <c r="AC221" s="1251" t="s">
        <v>257</v>
      </c>
      <c r="AD221" s="1253" t="s">
        <v>258</v>
      </c>
      <c r="AE221" s="312"/>
      <c r="AF221" s="312"/>
      <c r="AG221" s="312"/>
      <c r="AH221" s="312"/>
      <c r="AI221" s="312"/>
      <c r="AJ221" s="312"/>
      <c r="AK221" s="312"/>
      <c r="AL221" s="312"/>
      <c r="AM221" s="312"/>
      <c r="AN221" s="312"/>
      <c r="AO221" s="312"/>
      <c r="AP221" s="312"/>
      <c r="AQ221" s="312"/>
      <c r="AR221" s="312"/>
      <c r="AS221" s="312"/>
      <c r="AT221" s="312"/>
      <c r="AU221" s="312"/>
      <c r="AV221" s="312"/>
      <c r="AW221" s="312"/>
      <c r="AX221" s="312"/>
      <c r="AY221" s="312"/>
      <c r="AZ221" s="707"/>
      <c r="BA221" s="202" t="s">
        <v>116</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246</v>
      </c>
      <c r="BS221" s="176" t="s">
        <v>247</v>
      </c>
      <c r="BT221" s="176" t="s">
        <v>248</v>
      </c>
      <c r="BU221" s="176" t="s">
        <v>249</v>
      </c>
      <c r="BV221" s="176" t="s">
        <v>250</v>
      </c>
      <c r="BW221" s="176" t="s">
        <v>251</v>
      </c>
      <c r="BX221" s="176" t="s">
        <v>252</v>
      </c>
      <c r="BY221" s="177" t="s">
        <v>253</v>
      </c>
      <c r="BZ221" s="177" t="s">
        <v>254</v>
      </c>
      <c r="CA221" s="177" t="s">
        <v>255</v>
      </c>
      <c r="CB221" s="177" t="s">
        <v>256</v>
      </c>
      <c r="CC221" s="177" t="s">
        <v>257</v>
      </c>
      <c r="CD221" s="177" t="s">
        <v>258</v>
      </c>
      <c r="CE221" s="2131"/>
      <c r="CF221" s="2131"/>
      <c r="CG221" s="2131"/>
      <c r="CH221" s="2131"/>
      <c r="CI221" s="2131"/>
      <c r="CJ221" s="2131"/>
      <c r="CK221" s="2131"/>
      <c r="CL221" s="2131"/>
      <c r="CM221" s="2131"/>
      <c r="CN221" s="2131"/>
      <c r="CO221" s="2131"/>
      <c r="CP221" s="2131"/>
      <c r="CQ221" s="2131"/>
      <c r="CR221" s="2131"/>
      <c r="CS221" s="2131"/>
      <c r="CT221" s="2131"/>
      <c r="CU221" s="2131"/>
      <c r="CV221" s="2131"/>
      <c r="CW221" s="2131"/>
      <c r="CX221" s="2131"/>
      <c r="CY221" s="2131"/>
      <c r="CZ221" s="2131"/>
    </row>
    <row r="222" s="135" customFormat="true" ht="15" customHeight="true" x14ac:dyDescent="0.2">
      <c r="A222" s="2549" t="s">
        <v>36</v>
      </c>
      <c r="B222" s="1463" t="s">
        <v>15</v>
      </c>
      <c r="C222" s="1472" t="s">
        <v>35</v>
      </c>
      <c r="D222" s="1476" t="s">
        <v>35</v>
      </c>
      <c r="E222" s="1476" t="s">
        <v>35</v>
      </c>
      <c r="F222" s="1476" t="s">
        <v>35</v>
      </c>
      <c r="G222" s="1480" t="s">
        <v>35</v>
      </c>
      <c r="H222" s="1484" t="s">
        <v>35</v>
      </c>
      <c r="I222" s="1476" t="s">
        <v>35</v>
      </c>
      <c r="J222" s="1476" t="s">
        <v>35</v>
      </c>
      <c r="K222" s="1476" t="s">
        <v>35</v>
      </c>
      <c r="L222" s="1488" t="s">
        <v>35</v>
      </c>
      <c r="M222" s="1492" t="s">
        <v>35</v>
      </c>
      <c r="N222" s="1476" t="s">
        <v>35</v>
      </c>
      <c r="O222" s="1476" t="s">
        <v>35</v>
      </c>
      <c r="P222" s="1476" t="s">
        <v>35</v>
      </c>
      <c r="Q222" s="1480" t="s">
        <v>35</v>
      </c>
      <c r="R222" s="1484" t="s">
        <v>35</v>
      </c>
      <c r="S222" s="1476" t="s">
        <v>35</v>
      </c>
      <c r="T222" s="1476" t="s">
        <v>35</v>
      </c>
      <c r="U222" s="1476" t="s">
        <v>35</v>
      </c>
      <c r="V222" s="1476" t="s">
        <v>35</v>
      </c>
      <c r="W222" s="1476" t="s">
        <v>35</v>
      </c>
      <c r="X222" s="1476" t="s">
        <v>35</v>
      </c>
      <c r="Y222" s="1476" t="s">
        <v>35</v>
      </c>
      <c r="Z222" s="1476" t="s">
        <v>35</v>
      </c>
      <c r="AA222" s="1476" t="s">
        <v>35</v>
      </c>
      <c r="AB222" s="1476" t="s">
        <v>35</v>
      </c>
      <c r="AC222" s="1476" t="s">
        <v>35</v>
      </c>
      <c r="AD222" s="2096" t="s">
        <v>35</v>
      </c>
      <c r="AE222" s="312"/>
      <c r="AF222" s="312"/>
      <c r="AG222" s="312"/>
      <c r="AH222" s="312"/>
      <c r="AI222" s="312"/>
      <c r="AJ222" s="312"/>
      <c r="AK222" s="312"/>
      <c r="AL222" s="312"/>
      <c r="AM222" s="312"/>
      <c r="AN222" s="312"/>
      <c r="AO222" s="312"/>
      <c r="AP222" s="312"/>
      <c r="AQ222" s="312"/>
      <c r="AR222" s="312"/>
      <c r="AS222" s="312"/>
      <c r="AT222" s="312"/>
      <c r="AU222" s="312"/>
      <c r="AV222" s="312"/>
      <c r="AW222" s="312"/>
      <c r="AX222" s="312"/>
      <c r="AY222" s="312"/>
      <c r="AZ222" s="707"/>
      <c r="BA222" s="2514" t="s">
        <v>36</v>
      </c>
      <c r="BB222" s="160" t="s">
        <v>15</v>
      </c>
      <c r="BC222" s="1150" t="s">
        <v>35</v>
      </c>
      <c r="BD222" s="1169" t="s">
        <v>35</v>
      </c>
      <c r="BE222" s="1169" t="s">
        <v>35</v>
      </c>
      <c r="BF222" s="1169" t="s">
        <v>35</v>
      </c>
      <c r="BG222" s="1189" t="s">
        <v>35</v>
      </c>
      <c r="BH222" s="1209" t="s">
        <v>35</v>
      </c>
      <c r="BI222" s="1169" t="s">
        <v>35</v>
      </c>
      <c r="BJ222" s="1169" t="s">
        <v>35</v>
      </c>
      <c r="BK222" s="1169" t="s">
        <v>35</v>
      </c>
      <c r="BL222" s="1189" t="s">
        <v>35</v>
      </c>
      <c r="BM222" s="1209" t="s">
        <v>35</v>
      </c>
      <c r="BN222" s="1169" t="s">
        <v>35</v>
      </c>
      <c r="BO222" s="1169" t="s">
        <v>35</v>
      </c>
      <c r="BP222" s="1169" t="s">
        <v>35</v>
      </c>
      <c r="BQ222" s="1189" t="s">
        <v>35</v>
      </c>
      <c r="BR222" s="1209" t="s">
        <v>35</v>
      </c>
      <c r="BS222" s="1169" t="s">
        <v>35</v>
      </c>
      <c r="BT222" s="1169" t="s">
        <v>35</v>
      </c>
      <c r="BU222" s="1169" t="s">
        <v>35</v>
      </c>
      <c r="BV222" s="1169" t="s">
        <v>35</v>
      </c>
      <c r="BW222" s="1169" t="s">
        <v>35</v>
      </c>
      <c r="BX222" s="1169" t="s">
        <v>35</v>
      </c>
      <c r="BY222" s="1495" t="s">
        <v>35</v>
      </c>
      <c r="BZ222" s="1495" t="s">
        <v>35</v>
      </c>
      <c r="CA222" s="1495" t="s">
        <v>35</v>
      </c>
      <c r="CB222" s="1495" t="s">
        <v>35</v>
      </c>
      <c r="CC222" s="1495" t="s">
        <v>35</v>
      </c>
      <c r="CD222" s="1495" t="s">
        <v>35</v>
      </c>
      <c r="CE222" s="2132"/>
      <c r="CF222" s="2132"/>
      <c r="CG222" s="2132"/>
      <c r="CH222" s="2132"/>
      <c r="CI222" s="2132"/>
      <c r="CJ222" s="2132"/>
      <c r="CK222" s="2132"/>
      <c r="CL222" s="2132"/>
      <c r="CM222" s="2132"/>
      <c r="CN222" s="2132"/>
      <c r="CO222" s="2132"/>
      <c r="CP222" s="2132"/>
      <c r="CQ222" s="2132"/>
      <c r="CR222" s="2132"/>
      <c r="CS222" s="2132"/>
      <c r="CT222" s="2132"/>
      <c r="CU222" s="2132"/>
      <c r="CV222" s="2132"/>
      <c r="CW222" s="2132"/>
      <c r="CX222" s="2132"/>
      <c r="CY222" s="2132"/>
      <c r="CZ222" s="2133"/>
    </row>
    <row r="223" s="135" customFormat="true" ht="15" customHeight="true" x14ac:dyDescent="0.2">
      <c r="A223" s="2550"/>
      <c r="B223" s="1464" t="s">
        <v>16</v>
      </c>
      <c r="C223" s="1473" t="s">
        <v>35</v>
      </c>
      <c r="D223" s="1477" t="s">
        <v>35</v>
      </c>
      <c r="E223" s="1477" t="s">
        <v>35</v>
      </c>
      <c r="F223" s="1477" t="s">
        <v>35</v>
      </c>
      <c r="G223" s="1481" t="s">
        <v>35</v>
      </c>
      <c r="H223" s="1485" t="s">
        <v>35</v>
      </c>
      <c r="I223" s="1477" t="s">
        <v>35</v>
      </c>
      <c r="J223" s="1477" t="s">
        <v>35</v>
      </c>
      <c r="K223" s="1477" t="s">
        <v>35</v>
      </c>
      <c r="L223" s="1489" t="s">
        <v>35</v>
      </c>
      <c r="M223" s="1493" t="s">
        <v>35</v>
      </c>
      <c r="N223" s="1477" t="s">
        <v>35</v>
      </c>
      <c r="O223" s="1477" t="s">
        <v>35</v>
      </c>
      <c r="P223" s="1477" t="s">
        <v>35</v>
      </c>
      <c r="Q223" s="1481" t="s">
        <v>35</v>
      </c>
      <c r="R223" s="1485" t="s">
        <v>35</v>
      </c>
      <c r="S223" s="1477" t="s">
        <v>35</v>
      </c>
      <c r="T223" s="1477" t="s">
        <v>35</v>
      </c>
      <c r="U223" s="1477" t="s">
        <v>35</v>
      </c>
      <c r="V223" s="1477" t="s">
        <v>35</v>
      </c>
      <c r="W223" s="1477" t="s">
        <v>35</v>
      </c>
      <c r="X223" s="1477" t="s">
        <v>35</v>
      </c>
      <c r="Y223" s="1477" t="s">
        <v>35</v>
      </c>
      <c r="Z223" s="1477" t="s">
        <v>35</v>
      </c>
      <c r="AA223" s="1477" t="s">
        <v>35</v>
      </c>
      <c r="AB223" s="1477" t="s">
        <v>35</v>
      </c>
      <c r="AC223" s="1477" t="s">
        <v>35</v>
      </c>
      <c r="AD223" s="2097" t="s">
        <v>35</v>
      </c>
      <c r="AE223" s="312"/>
      <c r="AF223" s="312"/>
      <c r="AG223" s="312"/>
      <c r="AH223" s="312"/>
      <c r="AI223" s="312"/>
      <c r="AJ223" s="312"/>
      <c r="AK223" s="312"/>
      <c r="AL223" s="312"/>
      <c r="AM223" s="312"/>
      <c r="AN223" s="312"/>
      <c r="AO223" s="312"/>
      <c r="AP223" s="312"/>
      <c r="AQ223" s="312"/>
      <c r="AR223" s="312"/>
      <c r="AS223" s="312"/>
      <c r="AT223" s="312"/>
      <c r="AU223" s="312"/>
      <c r="AV223" s="312"/>
      <c r="AW223" s="312"/>
      <c r="AX223" s="312"/>
      <c r="AY223" s="312"/>
      <c r="AZ223" s="707"/>
      <c r="BA223" s="2515"/>
      <c r="BB223" s="161" t="s">
        <v>16</v>
      </c>
      <c r="BC223" s="1151" t="s">
        <v>35</v>
      </c>
      <c r="BD223" s="1170" t="s">
        <v>35</v>
      </c>
      <c r="BE223" s="1170" t="s">
        <v>35</v>
      </c>
      <c r="BF223" s="1170" t="s">
        <v>35</v>
      </c>
      <c r="BG223" s="1190" t="s">
        <v>35</v>
      </c>
      <c r="BH223" s="1210" t="s">
        <v>35</v>
      </c>
      <c r="BI223" s="1170" t="s">
        <v>35</v>
      </c>
      <c r="BJ223" s="1170" t="s">
        <v>35</v>
      </c>
      <c r="BK223" s="1170" t="s">
        <v>35</v>
      </c>
      <c r="BL223" s="1190" t="s">
        <v>35</v>
      </c>
      <c r="BM223" s="1210" t="s">
        <v>35</v>
      </c>
      <c r="BN223" s="1170" t="s">
        <v>35</v>
      </c>
      <c r="BO223" s="1170" t="s">
        <v>35</v>
      </c>
      <c r="BP223" s="1170" t="s">
        <v>35</v>
      </c>
      <c r="BQ223" s="1190" t="s">
        <v>35</v>
      </c>
      <c r="BR223" s="1210" t="s">
        <v>35</v>
      </c>
      <c r="BS223" s="1170" t="s">
        <v>35</v>
      </c>
      <c r="BT223" s="1170" t="s">
        <v>35</v>
      </c>
      <c r="BU223" s="1170" t="s">
        <v>35</v>
      </c>
      <c r="BV223" s="1170" t="s">
        <v>35</v>
      </c>
      <c r="BW223" s="1170" t="s">
        <v>35</v>
      </c>
      <c r="BX223" s="1170" t="s">
        <v>35</v>
      </c>
      <c r="BY223" s="1227" t="s">
        <v>35</v>
      </c>
      <c r="BZ223" s="1227" t="s">
        <v>35</v>
      </c>
      <c r="CA223" s="1227" t="s">
        <v>35</v>
      </c>
      <c r="CB223" s="1227" t="s">
        <v>35</v>
      </c>
      <c r="CC223" s="1227" t="s">
        <v>35</v>
      </c>
      <c r="CD223" s="1227" t="s">
        <v>35</v>
      </c>
      <c r="CE223" s="2134"/>
      <c r="CF223" s="2134"/>
      <c r="CG223" s="2134"/>
      <c r="CH223" s="2134"/>
      <c r="CI223" s="2134"/>
      <c r="CJ223" s="2134"/>
      <c r="CK223" s="2134"/>
      <c r="CL223" s="2134"/>
      <c r="CM223" s="2134"/>
      <c r="CN223" s="2134"/>
      <c r="CO223" s="2134"/>
      <c r="CP223" s="2134"/>
      <c r="CQ223" s="2134"/>
      <c r="CR223" s="2134"/>
      <c r="CS223" s="2134"/>
      <c r="CT223" s="2134"/>
      <c r="CU223" s="2134"/>
      <c r="CV223" s="2134"/>
      <c r="CW223" s="2134"/>
      <c r="CX223" s="2134"/>
      <c r="CY223" s="2134"/>
      <c r="CZ223" s="2135"/>
    </row>
    <row r="224" s="135" customFormat="true" ht="15" customHeight="true" x14ac:dyDescent="0.2">
      <c r="A224" s="2551"/>
      <c r="B224" s="1465" t="s">
        <v>20</v>
      </c>
      <c r="C224" s="1474" t="s">
        <v>35</v>
      </c>
      <c r="D224" s="1478" t="s">
        <v>35</v>
      </c>
      <c r="E224" s="1478" t="s">
        <v>35</v>
      </c>
      <c r="F224" s="1478" t="s">
        <v>35</v>
      </c>
      <c r="G224" s="1482" t="s">
        <v>35</v>
      </c>
      <c r="H224" s="1486" t="s">
        <v>35</v>
      </c>
      <c r="I224" s="1478" t="s">
        <v>35</v>
      </c>
      <c r="J224" s="1478" t="s">
        <v>35</v>
      </c>
      <c r="K224" s="1478" t="s">
        <v>35</v>
      </c>
      <c r="L224" s="1490" t="s">
        <v>35</v>
      </c>
      <c r="M224" s="1494" t="s">
        <v>35</v>
      </c>
      <c r="N224" s="1478" t="s">
        <v>35</v>
      </c>
      <c r="O224" s="1478" t="s">
        <v>35</v>
      </c>
      <c r="P224" s="1478" t="s">
        <v>35</v>
      </c>
      <c r="Q224" s="1482" t="s">
        <v>35</v>
      </c>
      <c r="R224" s="1486" t="s">
        <v>35</v>
      </c>
      <c r="S224" s="1478" t="s">
        <v>35</v>
      </c>
      <c r="T224" s="1478" t="s">
        <v>35</v>
      </c>
      <c r="U224" s="1478" t="s">
        <v>35</v>
      </c>
      <c r="V224" s="1478" t="s">
        <v>35</v>
      </c>
      <c r="W224" s="1478" t="s">
        <v>35</v>
      </c>
      <c r="X224" s="1478" t="s">
        <v>35</v>
      </c>
      <c r="Y224" s="1478" t="s">
        <v>35</v>
      </c>
      <c r="Z224" s="1478" t="s">
        <v>35</v>
      </c>
      <c r="AA224" s="1478" t="s">
        <v>35</v>
      </c>
      <c r="AB224" s="1478" t="s">
        <v>35</v>
      </c>
      <c r="AC224" s="1478" t="s">
        <v>35</v>
      </c>
      <c r="AD224" s="2098" t="s">
        <v>35</v>
      </c>
      <c r="AE224" s="312"/>
      <c r="AF224" s="312"/>
      <c r="AG224" s="312"/>
      <c r="AH224" s="312"/>
      <c r="AI224" s="312"/>
      <c r="AJ224" s="312"/>
      <c r="AK224" s="312"/>
      <c r="AL224" s="312"/>
      <c r="AM224" s="312"/>
      <c r="AN224" s="312"/>
      <c r="AO224" s="312"/>
      <c r="AP224" s="312"/>
      <c r="AQ224" s="312"/>
      <c r="AR224" s="312"/>
      <c r="AS224" s="312"/>
      <c r="AT224" s="312"/>
      <c r="AU224" s="312"/>
      <c r="AV224" s="312"/>
      <c r="AW224" s="312"/>
      <c r="AX224" s="312"/>
      <c r="AY224" s="312"/>
      <c r="AZ224" s="707"/>
      <c r="BA224" s="2515"/>
      <c r="BB224" s="161" t="s">
        <v>20</v>
      </c>
      <c r="BC224" s="1151" t="s">
        <v>35</v>
      </c>
      <c r="BD224" s="1170" t="s">
        <v>35</v>
      </c>
      <c r="BE224" s="1170" t="s">
        <v>35</v>
      </c>
      <c r="BF224" s="1170" t="s">
        <v>35</v>
      </c>
      <c r="BG224" s="1190" t="s">
        <v>35</v>
      </c>
      <c r="BH224" s="1210" t="s">
        <v>35</v>
      </c>
      <c r="BI224" s="1170" t="s">
        <v>35</v>
      </c>
      <c r="BJ224" s="1170" t="s">
        <v>35</v>
      </c>
      <c r="BK224" s="1170" t="s">
        <v>35</v>
      </c>
      <c r="BL224" s="1190" t="s">
        <v>35</v>
      </c>
      <c r="BM224" s="1210" t="s">
        <v>35</v>
      </c>
      <c r="BN224" s="1170" t="s">
        <v>35</v>
      </c>
      <c r="BO224" s="1170" t="s">
        <v>35</v>
      </c>
      <c r="BP224" s="1170" t="s">
        <v>35</v>
      </c>
      <c r="BQ224" s="1190" t="s">
        <v>35</v>
      </c>
      <c r="BR224" s="1210" t="s">
        <v>35</v>
      </c>
      <c r="BS224" s="1170" t="s">
        <v>35</v>
      </c>
      <c r="BT224" s="1170" t="s">
        <v>35</v>
      </c>
      <c r="BU224" s="1170" t="s">
        <v>35</v>
      </c>
      <c r="BV224" s="1170" t="s">
        <v>35</v>
      </c>
      <c r="BW224" s="1170" t="s">
        <v>35</v>
      </c>
      <c r="BX224" s="1170" t="s">
        <v>35</v>
      </c>
      <c r="BY224" s="1227" t="s">
        <v>35</v>
      </c>
      <c r="BZ224" s="1227" t="s">
        <v>35</v>
      </c>
      <c r="CA224" s="1227" t="s">
        <v>35</v>
      </c>
      <c r="CB224" s="1227" t="s">
        <v>35</v>
      </c>
      <c r="CC224" s="1227" t="s">
        <v>35</v>
      </c>
      <c r="CD224" s="1227" t="s">
        <v>35</v>
      </c>
      <c r="CE224" s="2134"/>
      <c r="CF224" s="2134"/>
      <c r="CG224" s="2134"/>
      <c r="CH224" s="2134"/>
      <c r="CI224" s="2134"/>
      <c r="CJ224" s="2134"/>
      <c r="CK224" s="2134"/>
      <c r="CL224" s="2134"/>
      <c r="CM224" s="2134"/>
      <c r="CN224" s="2134"/>
      <c r="CO224" s="2134"/>
      <c r="CP224" s="2134"/>
      <c r="CQ224" s="2134"/>
      <c r="CR224" s="2134"/>
      <c r="CS224" s="2134"/>
      <c r="CT224" s="2134"/>
      <c r="CU224" s="2134"/>
      <c r="CV224" s="2134"/>
      <c r="CW224" s="2134"/>
      <c r="CX224" s="2134"/>
      <c r="CY224" s="2134"/>
      <c r="CZ224" s="2135"/>
    </row>
    <row r="225" s="135" customFormat="true" ht="15" customHeight="true" x14ac:dyDescent="0.2">
      <c r="A225" s="1061"/>
      <c r="B225" s="868"/>
      <c r="C225" s="1004"/>
      <c r="D225" s="782"/>
      <c r="E225" s="782"/>
      <c r="F225" s="782"/>
      <c r="G225" s="831"/>
      <c r="H225" s="880"/>
      <c r="I225" s="782"/>
      <c r="J225" s="782"/>
      <c r="K225" s="782"/>
      <c r="L225" s="798"/>
      <c r="M225" s="1004"/>
      <c r="N225" s="782"/>
      <c r="O225" s="782"/>
      <c r="P225" s="782"/>
      <c r="Q225" s="831"/>
      <c r="R225" s="880"/>
      <c r="S225" s="782"/>
      <c r="T225" s="782"/>
      <c r="U225" s="782"/>
      <c r="V225" s="782"/>
      <c r="W225" s="782"/>
      <c r="X225" s="782"/>
      <c r="Y225" s="782"/>
      <c r="Z225" s="782"/>
      <c r="AA225" s="782"/>
      <c r="AB225" s="782"/>
      <c r="AC225" s="782"/>
      <c r="AD225" s="798"/>
      <c r="AE225" s="312"/>
      <c r="AF225" s="312"/>
      <c r="AG225" s="312"/>
      <c r="AH225" s="312"/>
      <c r="AI225" s="312"/>
      <c r="AJ225" s="312"/>
      <c r="AK225" s="312"/>
      <c r="AL225" s="312"/>
      <c r="AM225" s="312"/>
      <c r="AN225" s="312"/>
      <c r="AO225" s="312"/>
      <c r="AP225" s="312"/>
      <c r="AQ225" s="312"/>
      <c r="AR225" s="312"/>
      <c r="AS225" s="312"/>
      <c r="AT225" s="312"/>
      <c r="AU225" s="312"/>
      <c r="AV225" s="312"/>
      <c r="AW225" s="312"/>
      <c r="AX225" s="312"/>
      <c r="AY225" s="312"/>
      <c r="AZ225" s="707"/>
      <c r="BA225" s="2515" t="s">
        <v>69</v>
      </c>
      <c r="BB225" s="161" t="s">
        <v>70</v>
      </c>
      <c r="BC225" s="1151" t="s">
        <v>35</v>
      </c>
      <c r="BD225" s="1170" t="s">
        <v>35</v>
      </c>
      <c r="BE225" s="1170" t="s">
        <v>35</v>
      </c>
      <c r="BF225" s="1170" t="s">
        <v>35</v>
      </c>
      <c r="BG225" s="1190" t="s">
        <v>35</v>
      </c>
      <c r="BH225" s="1210" t="s">
        <v>35</v>
      </c>
      <c r="BI225" s="1170" t="s">
        <v>35</v>
      </c>
      <c r="BJ225" s="1170" t="s">
        <v>35</v>
      </c>
      <c r="BK225" s="1170" t="s">
        <v>35</v>
      </c>
      <c r="BL225" s="1190" t="s">
        <v>35</v>
      </c>
      <c r="BM225" s="1210" t="s">
        <v>35</v>
      </c>
      <c r="BN225" s="1170" t="s">
        <v>35</v>
      </c>
      <c r="BO225" s="1170" t="s">
        <v>35</v>
      </c>
      <c r="BP225" s="1170" t="s">
        <v>35</v>
      </c>
      <c r="BQ225" s="1190" t="s">
        <v>35</v>
      </c>
      <c r="BR225" s="1210" t="s">
        <v>35</v>
      </c>
      <c r="BS225" s="1170" t="s">
        <v>35</v>
      </c>
      <c r="BT225" s="1170" t="s">
        <v>35</v>
      </c>
      <c r="BU225" s="1170" t="s">
        <v>35</v>
      </c>
      <c r="BV225" s="1170" t="s">
        <v>35</v>
      </c>
      <c r="BW225" s="1170" t="s">
        <v>35</v>
      </c>
      <c r="BX225" s="1170" t="s">
        <v>35</v>
      </c>
      <c r="BY225" s="1227" t="s">
        <v>35</v>
      </c>
      <c r="BZ225" s="1227" t="s">
        <v>35</v>
      </c>
      <c r="CA225" s="1227" t="s">
        <v>35</v>
      </c>
      <c r="CB225" s="1227" t="s">
        <v>35</v>
      </c>
      <c r="CC225" s="1227" t="s">
        <v>35</v>
      </c>
      <c r="CD225" s="1227" t="s">
        <v>35</v>
      </c>
      <c r="CE225" s="2135"/>
      <c r="CF225" s="2135"/>
      <c r="CG225" s="2135"/>
      <c r="CH225" s="2135"/>
      <c r="CI225" s="2135"/>
      <c r="CJ225" s="2135"/>
      <c r="CK225" s="2135"/>
      <c r="CL225" s="2135"/>
      <c r="CM225" s="2135"/>
      <c r="CN225" s="2135"/>
      <c r="CO225" s="2135"/>
      <c r="CP225" s="2135"/>
      <c r="CQ225" s="2135"/>
      <c r="CR225" s="2135"/>
      <c r="CS225" s="2135"/>
      <c r="CT225" s="2135"/>
      <c r="CU225" s="2135"/>
      <c r="CV225" s="2135"/>
      <c r="CW225" s="2135"/>
      <c r="CX225" s="2135"/>
      <c r="CY225" s="2135"/>
      <c r="CZ225" s="2135"/>
    </row>
    <row r="226" s="135" customFormat="true" ht="15" customHeight="true" x14ac:dyDescent="0.2">
      <c r="A226" s="1303"/>
      <c r="B226" s="1466"/>
      <c r="C226" s="1258"/>
      <c r="D226" s="1259"/>
      <c r="E226" s="1259"/>
      <c r="F226" s="1259"/>
      <c r="G226" s="1293"/>
      <c r="H226" s="1284"/>
      <c r="I226" s="1259"/>
      <c r="J226" s="1259"/>
      <c r="K226" s="1259"/>
      <c r="L226" s="1264"/>
      <c r="M226" s="1274"/>
      <c r="N226" s="1259"/>
      <c r="O226" s="1259"/>
      <c r="P226" s="1259"/>
      <c r="Q226" s="1293"/>
      <c r="R226" s="1284"/>
      <c r="S226" s="1259"/>
      <c r="T226" s="1259"/>
      <c r="U226" s="1259"/>
      <c r="V226" s="1259"/>
      <c r="W226" s="1259"/>
      <c r="X226" s="1259"/>
      <c r="Y226" s="1259"/>
      <c r="Z226" s="1259"/>
      <c r="AA226" s="1259"/>
      <c r="AB226" s="1259"/>
      <c r="AC226" s="1259"/>
      <c r="AD226" s="2099"/>
      <c r="AE226" s="312"/>
      <c r="AF226" s="312"/>
      <c r="AG226" s="312"/>
      <c r="AH226" s="312"/>
      <c r="AI226" s="312"/>
      <c r="AJ226" s="312"/>
      <c r="AK226" s="312"/>
      <c r="AL226" s="312"/>
      <c r="AM226" s="312"/>
      <c r="AN226" s="312"/>
      <c r="AO226" s="312"/>
      <c r="AP226" s="312"/>
      <c r="AQ226" s="312"/>
      <c r="AR226" s="312"/>
      <c r="AS226" s="312"/>
      <c r="AT226" s="312"/>
      <c r="AU226" s="312"/>
      <c r="AV226" s="312"/>
      <c r="AW226" s="312"/>
      <c r="AX226" s="312"/>
      <c r="AY226" s="312"/>
      <c r="AZ226" s="707"/>
      <c r="BA226" s="2515"/>
      <c r="BB226" s="161" t="s">
        <v>71</v>
      </c>
      <c r="BC226" s="1151" t="s">
        <v>35</v>
      </c>
      <c r="BD226" s="1170" t="s">
        <v>35</v>
      </c>
      <c r="BE226" s="1170" t="s">
        <v>35</v>
      </c>
      <c r="BF226" s="1170" t="s">
        <v>35</v>
      </c>
      <c r="BG226" s="1190" t="s">
        <v>35</v>
      </c>
      <c r="BH226" s="1210" t="s">
        <v>35</v>
      </c>
      <c r="BI226" s="1170" t="s">
        <v>35</v>
      </c>
      <c r="BJ226" s="1170" t="s">
        <v>35</v>
      </c>
      <c r="BK226" s="1170" t="s">
        <v>35</v>
      </c>
      <c r="BL226" s="1190" t="s">
        <v>35</v>
      </c>
      <c r="BM226" s="1210" t="s">
        <v>35</v>
      </c>
      <c r="BN226" s="1170" t="s">
        <v>35</v>
      </c>
      <c r="BO226" s="1170" t="s">
        <v>35</v>
      </c>
      <c r="BP226" s="1170" t="s">
        <v>35</v>
      </c>
      <c r="BQ226" s="1190" t="s">
        <v>35</v>
      </c>
      <c r="BR226" s="1210" t="s">
        <v>35</v>
      </c>
      <c r="BS226" s="1170" t="s">
        <v>35</v>
      </c>
      <c r="BT226" s="1170" t="s">
        <v>35</v>
      </c>
      <c r="BU226" s="1170" t="s">
        <v>35</v>
      </c>
      <c r="BV226" s="1170" t="s">
        <v>35</v>
      </c>
      <c r="BW226" s="1170" t="s">
        <v>35</v>
      </c>
      <c r="BX226" s="1170" t="s">
        <v>35</v>
      </c>
      <c r="BY226" s="1227" t="s">
        <v>35</v>
      </c>
      <c r="BZ226" s="1227" t="s">
        <v>35</v>
      </c>
      <c r="CA226" s="1227" t="s">
        <v>35</v>
      </c>
      <c r="CB226" s="1227" t="s">
        <v>35</v>
      </c>
      <c r="CC226" s="1227" t="s">
        <v>35</v>
      </c>
      <c r="CD226" s="1227" t="s">
        <v>35</v>
      </c>
      <c r="CE226" s="2135"/>
      <c r="CF226" s="2135"/>
      <c r="CG226" s="2135"/>
      <c r="CH226" s="2135"/>
      <c r="CI226" s="2135"/>
      <c r="CJ226" s="2135"/>
      <c r="CK226" s="2135"/>
      <c r="CL226" s="2135"/>
      <c r="CM226" s="2135"/>
      <c r="CN226" s="2135"/>
      <c r="CO226" s="2135"/>
      <c r="CP226" s="2135"/>
      <c r="CQ226" s="2135"/>
      <c r="CR226" s="2135"/>
      <c r="CS226" s="2135"/>
      <c r="CT226" s="2135"/>
      <c r="CU226" s="2135"/>
      <c r="CV226" s="2135"/>
      <c r="CW226" s="2135"/>
      <c r="CX226" s="2135"/>
      <c r="CY226" s="2135"/>
      <c r="CZ226" s="2135"/>
    </row>
    <row r="227" s="135" customFormat="true" ht="15" customHeight="true" x14ac:dyDescent="0.2">
      <c r="A227" s="1304"/>
      <c r="B227" s="1467"/>
      <c r="C227" s="1260"/>
      <c r="D227" s="1261"/>
      <c r="E227" s="1261"/>
      <c r="F227" s="1261"/>
      <c r="G227" s="1294"/>
      <c r="H227" s="1285"/>
      <c r="I227" s="1261"/>
      <c r="J227" s="1261"/>
      <c r="K227" s="1261"/>
      <c r="L227" s="1265"/>
      <c r="M227" s="1275"/>
      <c r="N227" s="1261"/>
      <c r="O227" s="1261"/>
      <c r="P227" s="1261"/>
      <c r="Q227" s="1294"/>
      <c r="R227" s="1285"/>
      <c r="S227" s="1261"/>
      <c r="T227" s="1261"/>
      <c r="U227" s="1261"/>
      <c r="V227" s="1261"/>
      <c r="W227" s="1261"/>
      <c r="X227" s="1261"/>
      <c r="Y227" s="1261"/>
      <c r="Z227" s="1261"/>
      <c r="AA227" s="1261"/>
      <c r="AB227" s="1261"/>
      <c r="AC227" s="1261"/>
      <c r="AD227" s="2100"/>
      <c r="AE227" s="312"/>
      <c r="AF227" s="312"/>
      <c r="AG227" s="312"/>
      <c r="AH227" s="312"/>
      <c r="AI227" s="312"/>
      <c r="AJ227" s="312"/>
      <c r="AK227" s="312"/>
      <c r="AL227" s="312"/>
      <c r="AM227" s="312"/>
      <c r="AN227" s="312"/>
      <c r="AO227" s="312"/>
      <c r="AP227" s="312"/>
      <c r="AQ227" s="312"/>
      <c r="AR227" s="312"/>
      <c r="AS227" s="312"/>
      <c r="AT227" s="312"/>
      <c r="AU227" s="312"/>
      <c r="AV227" s="312"/>
      <c r="AW227" s="312"/>
      <c r="AX227" s="312"/>
      <c r="AY227" s="312"/>
      <c r="AZ227" s="707"/>
      <c r="BA227" s="2515" t="s">
        <v>93</v>
      </c>
      <c r="BB227" s="161" t="s">
        <v>61</v>
      </c>
      <c r="BC227" s="1151" t="s">
        <v>35</v>
      </c>
      <c r="BD227" s="1170" t="s">
        <v>35</v>
      </c>
      <c r="BE227" s="1170" t="s">
        <v>35</v>
      </c>
      <c r="BF227" s="1170" t="s">
        <v>35</v>
      </c>
      <c r="BG227" s="1190" t="s">
        <v>35</v>
      </c>
      <c r="BH227" s="1210" t="s">
        <v>35</v>
      </c>
      <c r="BI227" s="1170" t="s">
        <v>35</v>
      </c>
      <c r="BJ227" s="1170" t="s">
        <v>35</v>
      </c>
      <c r="BK227" s="1170" t="s">
        <v>35</v>
      </c>
      <c r="BL227" s="1190" t="s">
        <v>35</v>
      </c>
      <c r="BM227" s="1210" t="s">
        <v>35</v>
      </c>
      <c r="BN227" s="1170" t="s">
        <v>35</v>
      </c>
      <c r="BO227" s="1170" t="s">
        <v>35</v>
      </c>
      <c r="BP227" s="1170" t="s">
        <v>35</v>
      </c>
      <c r="BQ227" s="1190" t="s">
        <v>35</v>
      </c>
      <c r="BR227" s="1210" t="s">
        <v>35</v>
      </c>
      <c r="BS227" s="1170" t="s">
        <v>35</v>
      </c>
      <c r="BT227" s="1170" t="s">
        <v>35</v>
      </c>
      <c r="BU227" s="1170" t="s">
        <v>35</v>
      </c>
      <c r="BV227" s="1170" t="s">
        <v>35</v>
      </c>
      <c r="BW227" s="1170" t="s">
        <v>35</v>
      </c>
      <c r="BX227" s="1170" t="s">
        <v>35</v>
      </c>
      <c r="BY227" s="1227" t="s">
        <v>35</v>
      </c>
      <c r="BZ227" s="1227" t="s">
        <v>35</v>
      </c>
      <c r="CA227" s="1227" t="s">
        <v>35</v>
      </c>
      <c r="CB227" s="1227" t="s">
        <v>35</v>
      </c>
      <c r="CC227" s="1227" t="s">
        <v>35</v>
      </c>
      <c r="CD227" s="1227" t="s">
        <v>35</v>
      </c>
      <c r="CE227" s="2135"/>
      <c r="CF227" s="2135"/>
      <c r="CG227" s="2135"/>
      <c r="CH227" s="2135"/>
      <c r="CI227" s="2135"/>
      <c r="CJ227" s="2135"/>
      <c r="CK227" s="2135"/>
      <c r="CL227" s="2135"/>
      <c r="CM227" s="2135"/>
      <c r="CN227" s="2135"/>
      <c r="CO227" s="2135"/>
      <c r="CP227" s="2135"/>
      <c r="CQ227" s="2135"/>
      <c r="CR227" s="2135"/>
      <c r="CS227" s="2135"/>
      <c r="CT227" s="2135"/>
      <c r="CU227" s="2135"/>
      <c r="CV227" s="2135"/>
      <c r="CW227" s="2135"/>
      <c r="CX227" s="2135"/>
      <c r="CY227" s="2135"/>
      <c r="CZ227" s="2135"/>
    </row>
    <row r="228" s="135" customFormat="true" ht="15" customHeight="true" x14ac:dyDescent="0.2">
      <c r="A228" s="1305"/>
      <c r="B228" s="1468"/>
      <c r="C228" s="1422"/>
      <c r="D228" s="1423"/>
      <c r="E228" s="1423"/>
      <c r="F228" s="1423"/>
      <c r="G228" s="1424"/>
      <c r="H228" s="1425"/>
      <c r="I228" s="1423"/>
      <c r="J228" s="1423"/>
      <c r="K228" s="1423"/>
      <c r="L228" s="1426"/>
      <c r="M228" s="1427"/>
      <c r="N228" s="1423"/>
      <c r="O228" s="1423"/>
      <c r="P228" s="1423"/>
      <c r="Q228" s="1424"/>
      <c r="R228" s="1425"/>
      <c r="S228" s="1423"/>
      <c r="T228" s="1423"/>
      <c r="U228" s="1423"/>
      <c r="V228" s="1423"/>
      <c r="W228" s="1423"/>
      <c r="X228" s="1423"/>
      <c r="Y228" s="1423"/>
      <c r="Z228" s="1423"/>
      <c r="AA228" s="1423"/>
      <c r="AB228" s="1423"/>
      <c r="AC228" s="1423"/>
      <c r="AD228" s="2101"/>
      <c r="AE228" s="312"/>
      <c r="AF228" s="312"/>
      <c r="AG228" s="312"/>
      <c r="AH228" s="312"/>
      <c r="AI228" s="312"/>
      <c r="AJ228" s="312"/>
      <c r="AK228" s="312"/>
      <c r="AL228" s="312"/>
      <c r="AM228" s="312"/>
      <c r="AN228" s="312"/>
      <c r="AO228" s="312"/>
      <c r="AP228" s="312"/>
      <c r="AQ228" s="312"/>
      <c r="AR228" s="312"/>
      <c r="AS228" s="312"/>
      <c r="AT228" s="312"/>
      <c r="AU228" s="312"/>
      <c r="AV228" s="312"/>
      <c r="AW228" s="312"/>
      <c r="AX228" s="312"/>
      <c r="AY228" s="312"/>
      <c r="AZ228" s="707"/>
      <c r="BA228" s="2515"/>
      <c r="BB228" s="161" t="s">
        <v>90</v>
      </c>
      <c r="BC228" s="1151" t="s">
        <v>35</v>
      </c>
      <c r="BD228" s="1170" t="s">
        <v>35</v>
      </c>
      <c r="BE228" s="1170" t="s">
        <v>35</v>
      </c>
      <c r="BF228" s="1170" t="s">
        <v>35</v>
      </c>
      <c r="BG228" s="1190" t="s">
        <v>35</v>
      </c>
      <c r="BH228" s="1210" t="s">
        <v>35</v>
      </c>
      <c r="BI228" s="1170" t="s">
        <v>35</v>
      </c>
      <c r="BJ228" s="1170" t="s">
        <v>35</v>
      </c>
      <c r="BK228" s="1170" t="s">
        <v>35</v>
      </c>
      <c r="BL228" s="1190" t="s">
        <v>35</v>
      </c>
      <c r="BM228" s="1210" t="s">
        <v>35</v>
      </c>
      <c r="BN228" s="1170" t="s">
        <v>35</v>
      </c>
      <c r="BO228" s="1170" t="s">
        <v>35</v>
      </c>
      <c r="BP228" s="1170" t="s">
        <v>35</v>
      </c>
      <c r="BQ228" s="1190" t="s">
        <v>35</v>
      </c>
      <c r="BR228" s="1210" t="s">
        <v>35</v>
      </c>
      <c r="BS228" s="1170" t="s">
        <v>35</v>
      </c>
      <c r="BT228" s="1170" t="s">
        <v>35</v>
      </c>
      <c r="BU228" s="1170" t="s">
        <v>35</v>
      </c>
      <c r="BV228" s="1170" t="s">
        <v>35</v>
      </c>
      <c r="BW228" s="1170" t="s">
        <v>35</v>
      </c>
      <c r="BX228" s="1170" t="s">
        <v>35</v>
      </c>
      <c r="BY228" s="1227" t="s">
        <v>35</v>
      </c>
      <c r="BZ228" s="1227" t="s">
        <v>35</v>
      </c>
      <c r="CA228" s="1227" t="s">
        <v>35</v>
      </c>
      <c r="CB228" s="1227" t="s">
        <v>35</v>
      </c>
      <c r="CC228" s="1227" t="s">
        <v>35</v>
      </c>
      <c r="CD228" s="1227" t="s">
        <v>35</v>
      </c>
      <c r="CE228" s="2135"/>
      <c r="CF228" s="2135"/>
      <c r="CG228" s="2135"/>
      <c r="CH228" s="2135"/>
      <c r="CI228" s="2135"/>
      <c r="CJ228" s="2135"/>
      <c r="CK228" s="2135"/>
      <c r="CL228" s="2135"/>
      <c r="CM228" s="2135"/>
      <c r="CN228" s="2135"/>
      <c r="CO228" s="2135"/>
      <c r="CP228" s="2135"/>
      <c r="CQ228" s="2135"/>
      <c r="CR228" s="2135"/>
      <c r="CS228" s="2135"/>
      <c r="CT228" s="2135"/>
      <c r="CU228" s="2135"/>
      <c r="CV228" s="2135"/>
      <c r="CW228" s="2135"/>
      <c r="CX228" s="2135"/>
      <c r="CY228" s="2135"/>
      <c r="CZ228" s="2135"/>
    </row>
    <row r="229" s="135" customFormat="true" ht="15" customHeight="true" x14ac:dyDescent="0.2">
      <c r="A229" s="1306"/>
      <c r="B229" s="1469"/>
      <c r="C229" s="1428"/>
      <c r="D229" s="1429"/>
      <c r="E229" s="1429"/>
      <c r="F229" s="1429"/>
      <c r="G229" s="1430"/>
      <c r="H229" s="1431"/>
      <c r="I229" s="1429"/>
      <c r="J229" s="1429"/>
      <c r="K229" s="1429"/>
      <c r="L229" s="1432"/>
      <c r="M229" s="1433"/>
      <c r="N229" s="1429"/>
      <c r="O229" s="1429"/>
      <c r="P229" s="1429"/>
      <c r="Q229" s="1430"/>
      <c r="R229" s="1431"/>
      <c r="S229" s="1429"/>
      <c r="T229" s="1429"/>
      <c r="U229" s="1429"/>
      <c r="V229" s="1429"/>
      <c r="W229" s="1429"/>
      <c r="X229" s="1429"/>
      <c r="Y229" s="1429"/>
      <c r="Z229" s="1429"/>
      <c r="AA229" s="1429"/>
      <c r="AB229" s="1429"/>
      <c r="AC229" s="1429"/>
      <c r="AD229" s="2102"/>
      <c r="AE229" s="312"/>
      <c r="AF229" s="312"/>
      <c r="AG229" s="312"/>
      <c r="AH229" s="312"/>
      <c r="AI229" s="312"/>
      <c r="AJ229" s="312"/>
      <c r="AK229" s="312"/>
      <c r="AL229" s="312"/>
      <c r="AM229" s="312"/>
      <c r="AN229" s="312"/>
      <c r="AO229" s="312"/>
      <c r="AP229" s="312"/>
      <c r="AQ229" s="312"/>
      <c r="AR229" s="312"/>
      <c r="AS229" s="312"/>
      <c r="AT229" s="312"/>
      <c r="AU229" s="312"/>
      <c r="AV229" s="312"/>
      <c r="AW229" s="312"/>
      <c r="AX229" s="312"/>
      <c r="AY229" s="312"/>
      <c r="AZ229" s="707"/>
      <c r="BA229" s="2515"/>
      <c r="BB229" s="161" t="s">
        <v>91</v>
      </c>
      <c r="BC229" s="1151" t="s">
        <v>35</v>
      </c>
      <c r="BD229" s="1170" t="s">
        <v>35</v>
      </c>
      <c r="BE229" s="1170" t="s">
        <v>35</v>
      </c>
      <c r="BF229" s="1170" t="s">
        <v>35</v>
      </c>
      <c r="BG229" s="1190" t="s">
        <v>35</v>
      </c>
      <c r="BH229" s="1210" t="s">
        <v>35</v>
      </c>
      <c r="BI229" s="1170" t="s">
        <v>35</v>
      </c>
      <c r="BJ229" s="1170" t="s">
        <v>35</v>
      </c>
      <c r="BK229" s="1170" t="s">
        <v>35</v>
      </c>
      <c r="BL229" s="1190" t="s">
        <v>35</v>
      </c>
      <c r="BM229" s="1210" t="s">
        <v>35</v>
      </c>
      <c r="BN229" s="1170" t="s">
        <v>35</v>
      </c>
      <c r="BO229" s="1170" t="s">
        <v>35</v>
      </c>
      <c r="BP229" s="1170" t="s">
        <v>35</v>
      </c>
      <c r="BQ229" s="1190" t="s">
        <v>35</v>
      </c>
      <c r="BR229" s="1210" t="s">
        <v>35</v>
      </c>
      <c r="BS229" s="1170" t="s">
        <v>35</v>
      </c>
      <c r="BT229" s="1170" t="s">
        <v>35</v>
      </c>
      <c r="BU229" s="1170" t="s">
        <v>35</v>
      </c>
      <c r="BV229" s="1170" t="s">
        <v>35</v>
      </c>
      <c r="BW229" s="1170" t="s">
        <v>35</v>
      </c>
      <c r="BX229" s="1170" t="s">
        <v>35</v>
      </c>
      <c r="BY229" s="1227" t="s">
        <v>35</v>
      </c>
      <c r="BZ229" s="1227" t="s">
        <v>35</v>
      </c>
      <c r="CA229" s="1227" t="s">
        <v>35</v>
      </c>
      <c r="CB229" s="1227" t="s">
        <v>35</v>
      </c>
      <c r="CC229" s="1227" t="s">
        <v>35</v>
      </c>
      <c r="CD229" s="1227" t="s">
        <v>35</v>
      </c>
      <c r="CE229" s="2135"/>
      <c r="CF229" s="2135"/>
      <c r="CG229" s="2135"/>
      <c r="CH229" s="2135"/>
      <c r="CI229" s="2135"/>
      <c r="CJ229" s="2135"/>
      <c r="CK229" s="2135"/>
      <c r="CL229" s="2135"/>
      <c r="CM229" s="2135"/>
      <c r="CN229" s="2135"/>
      <c r="CO229" s="2135"/>
      <c r="CP229" s="2135"/>
      <c r="CQ229" s="2135"/>
      <c r="CR229" s="2135"/>
      <c r="CS229" s="2135"/>
      <c r="CT229" s="2135"/>
      <c r="CU229" s="2135"/>
      <c r="CV229" s="2135"/>
      <c r="CW229" s="2135"/>
      <c r="CX229" s="2135"/>
      <c r="CY229" s="2135"/>
      <c r="CZ229" s="2135"/>
    </row>
    <row r="230" s="135" customFormat="true" ht="15" customHeight="true" x14ac:dyDescent="0.2">
      <c r="A230" s="1307"/>
      <c r="B230" s="1470"/>
      <c r="C230" s="1434"/>
      <c r="D230" s="1435"/>
      <c r="E230" s="1435"/>
      <c r="F230" s="1435"/>
      <c r="G230" s="1436"/>
      <c r="H230" s="1437"/>
      <c r="I230" s="1435"/>
      <c r="J230" s="1435"/>
      <c r="K230" s="1435"/>
      <c r="L230" s="1438"/>
      <c r="M230" s="1439"/>
      <c r="N230" s="1435"/>
      <c r="O230" s="1435"/>
      <c r="P230" s="1435"/>
      <c r="Q230" s="1436"/>
      <c r="R230" s="1437"/>
      <c r="S230" s="1435"/>
      <c r="T230" s="1435"/>
      <c r="U230" s="1435"/>
      <c r="V230" s="1435"/>
      <c r="W230" s="1435"/>
      <c r="X230" s="1435"/>
      <c r="Y230" s="1435"/>
      <c r="Z230" s="1435"/>
      <c r="AA230" s="1435"/>
      <c r="AB230" s="1435"/>
      <c r="AC230" s="1435"/>
      <c r="AD230" s="2103"/>
      <c r="AE230" s="312"/>
      <c r="AF230" s="312"/>
      <c r="AG230" s="312"/>
      <c r="AH230" s="312"/>
      <c r="AI230" s="312"/>
      <c r="AJ230" s="312"/>
      <c r="AK230" s="312"/>
      <c r="AL230" s="312"/>
      <c r="AM230" s="312"/>
      <c r="AN230" s="312"/>
      <c r="AO230" s="312"/>
      <c r="AP230" s="312"/>
      <c r="AQ230" s="312"/>
      <c r="AR230" s="312"/>
      <c r="AS230" s="312"/>
      <c r="AT230" s="312"/>
      <c r="AU230" s="312"/>
      <c r="AV230" s="312"/>
      <c r="AW230" s="312"/>
      <c r="AX230" s="312"/>
      <c r="AY230" s="312"/>
      <c r="AZ230" s="707"/>
      <c r="BA230" s="2515"/>
      <c r="BB230" s="161" t="s">
        <v>92</v>
      </c>
      <c r="BC230" s="1151" t="s">
        <v>35</v>
      </c>
      <c r="BD230" s="1170" t="s">
        <v>35</v>
      </c>
      <c r="BE230" s="1170" t="s">
        <v>35</v>
      </c>
      <c r="BF230" s="1170" t="s">
        <v>35</v>
      </c>
      <c r="BG230" s="1190" t="s">
        <v>35</v>
      </c>
      <c r="BH230" s="1210" t="s">
        <v>35</v>
      </c>
      <c r="BI230" s="1170" t="s">
        <v>35</v>
      </c>
      <c r="BJ230" s="1170" t="s">
        <v>35</v>
      </c>
      <c r="BK230" s="1170" t="s">
        <v>35</v>
      </c>
      <c r="BL230" s="1190" t="s">
        <v>35</v>
      </c>
      <c r="BM230" s="1210" t="s">
        <v>35</v>
      </c>
      <c r="BN230" s="1170" t="s">
        <v>35</v>
      </c>
      <c r="BO230" s="1170" t="s">
        <v>35</v>
      </c>
      <c r="BP230" s="1170" t="s">
        <v>35</v>
      </c>
      <c r="BQ230" s="1190" t="s">
        <v>35</v>
      </c>
      <c r="BR230" s="1210" t="s">
        <v>35</v>
      </c>
      <c r="BS230" s="1170" t="s">
        <v>35</v>
      </c>
      <c r="BT230" s="1170" t="s">
        <v>35</v>
      </c>
      <c r="BU230" s="1170" t="s">
        <v>35</v>
      </c>
      <c r="BV230" s="1170" t="s">
        <v>35</v>
      </c>
      <c r="BW230" s="1170" t="s">
        <v>35</v>
      </c>
      <c r="BX230" s="1170" t="s">
        <v>35</v>
      </c>
      <c r="BY230" s="1227" t="s">
        <v>35</v>
      </c>
      <c r="BZ230" s="1227" t="s">
        <v>35</v>
      </c>
      <c r="CA230" s="1227" t="s">
        <v>35</v>
      </c>
      <c r="CB230" s="1227" t="s">
        <v>35</v>
      </c>
      <c r="CC230" s="1227" t="s">
        <v>35</v>
      </c>
      <c r="CD230" s="1227" t="s">
        <v>35</v>
      </c>
      <c r="CE230" s="2135"/>
      <c r="CF230" s="2135"/>
      <c r="CG230" s="2135"/>
      <c r="CH230" s="2135"/>
      <c r="CI230" s="2135"/>
      <c r="CJ230" s="2135"/>
      <c r="CK230" s="2135"/>
      <c r="CL230" s="2135"/>
      <c r="CM230" s="2135"/>
      <c r="CN230" s="2135"/>
      <c r="CO230" s="2135"/>
      <c r="CP230" s="2135"/>
      <c r="CQ230" s="2135"/>
      <c r="CR230" s="2135"/>
      <c r="CS230" s="2135"/>
      <c r="CT230" s="2135"/>
      <c r="CU230" s="2135"/>
      <c r="CV230" s="2135"/>
      <c r="CW230" s="2135"/>
      <c r="CX230" s="2135"/>
      <c r="CY230" s="2135"/>
      <c r="CZ230" s="2135"/>
    </row>
    <row r="231" s="135" customFormat="true" ht="15" customHeight="true" x14ac:dyDescent="0.2">
      <c r="A231" s="779"/>
      <c r="B231" s="862"/>
      <c r="C231" s="1004"/>
      <c r="D231" s="782"/>
      <c r="E231" s="782"/>
      <c r="F231" s="782"/>
      <c r="G231" s="831"/>
      <c r="H231" s="880"/>
      <c r="I231" s="782"/>
      <c r="J231" s="782"/>
      <c r="K231" s="782"/>
      <c r="L231" s="798"/>
      <c r="M231" s="1004"/>
      <c r="N231" s="782"/>
      <c r="O231" s="782"/>
      <c r="P231" s="782"/>
      <c r="Q231" s="831"/>
      <c r="R231" s="880"/>
      <c r="S231" s="782"/>
      <c r="T231" s="782"/>
      <c r="U231" s="782"/>
      <c r="V231" s="782"/>
      <c r="W231" s="782"/>
      <c r="X231" s="782"/>
      <c r="Y231" s="782"/>
      <c r="Z231" s="782"/>
      <c r="AA231" s="782"/>
      <c r="AB231" s="782"/>
      <c r="AC231" s="782"/>
      <c r="AD231" s="798"/>
      <c r="AE231" s="312"/>
      <c r="AF231" s="312"/>
      <c r="AG231" s="312"/>
      <c r="AH231" s="312"/>
      <c r="AI231" s="312"/>
      <c r="AJ231" s="312"/>
      <c r="AK231" s="312"/>
      <c r="AL231" s="312"/>
      <c r="AM231" s="312"/>
      <c r="AN231" s="312"/>
      <c r="AO231" s="312"/>
      <c r="AP231" s="312"/>
      <c r="AQ231" s="312"/>
      <c r="AR231" s="312"/>
      <c r="AS231" s="312"/>
      <c r="AT231" s="312"/>
      <c r="AU231" s="312"/>
      <c r="AV231" s="312"/>
      <c r="AW231" s="312"/>
      <c r="AX231" s="312"/>
      <c r="AY231" s="312"/>
      <c r="AZ231" s="707"/>
      <c r="BA231" s="709"/>
      <c r="BB231" s="161"/>
      <c r="BC231" s="345"/>
      <c r="BD231" s="309"/>
      <c r="BE231" s="309"/>
      <c r="BF231" s="309"/>
      <c r="BG231" s="346"/>
      <c r="BH231" s="354"/>
      <c r="BI231" s="309"/>
      <c r="BJ231" s="309"/>
      <c r="BK231" s="309"/>
      <c r="BL231" s="346"/>
      <c r="BM231" s="354"/>
      <c r="BN231" s="309"/>
      <c r="BO231" s="309"/>
      <c r="BP231" s="309"/>
      <c r="BQ231" s="346"/>
      <c r="BR231" s="354"/>
      <c r="BS231" s="309"/>
      <c r="BT231" s="309"/>
      <c r="BU231" s="309"/>
      <c r="BV231" s="309"/>
      <c r="BW231" s="309"/>
      <c r="BX231" s="309"/>
      <c r="BY231" s="310"/>
      <c r="BZ231" s="310"/>
      <c r="CA231" s="310"/>
      <c r="CB231" s="310"/>
      <c r="CC231" s="310"/>
      <c r="CD231" s="310"/>
      <c r="CE231" s="2136"/>
      <c r="CF231" s="2136"/>
      <c r="CG231" s="2136"/>
      <c r="CH231" s="2136"/>
      <c r="CI231" s="2136"/>
      <c r="CJ231" s="2136"/>
      <c r="CK231" s="2136"/>
      <c r="CL231" s="2136"/>
      <c r="CM231" s="2136"/>
      <c r="CN231" s="2136"/>
      <c r="CO231" s="2136"/>
      <c r="CP231" s="2136"/>
      <c r="CQ231" s="2136"/>
      <c r="CR231" s="2136"/>
      <c r="CS231" s="2136"/>
      <c r="CT231" s="2136"/>
      <c r="CU231" s="2136"/>
      <c r="CV231" s="2136"/>
      <c r="CW231" s="2136"/>
      <c r="CX231" s="2136"/>
      <c r="CY231" s="2136"/>
      <c r="CZ231" s="2136"/>
    </row>
    <row r="232" s="135" customFormat="true" ht="15" customHeight="true" x14ac:dyDescent="0.2">
      <c r="A232" s="779"/>
      <c r="B232" s="862"/>
      <c r="C232" s="1004"/>
      <c r="D232" s="782"/>
      <c r="E232" s="782"/>
      <c r="F232" s="782"/>
      <c r="G232" s="831"/>
      <c r="H232" s="880"/>
      <c r="I232" s="782"/>
      <c r="J232" s="782"/>
      <c r="K232" s="782"/>
      <c r="L232" s="798"/>
      <c r="M232" s="1004"/>
      <c r="N232" s="782"/>
      <c r="O232" s="782"/>
      <c r="P232" s="782"/>
      <c r="Q232" s="831"/>
      <c r="R232" s="880"/>
      <c r="S232" s="782"/>
      <c r="T232" s="782"/>
      <c r="U232" s="782"/>
      <c r="V232" s="782"/>
      <c r="W232" s="782"/>
      <c r="X232" s="782"/>
      <c r="Y232" s="782"/>
      <c r="Z232" s="782"/>
      <c r="AA232" s="782"/>
      <c r="AB232" s="782"/>
      <c r="AC232" s="782"/>
      <c r="AD232" s="798"/>
      <c r="AE232" s="312"/>
      <c r="AF232" s="312"/>
      <c r="AG232" s="312"/>
      <c r="AH232" s="312"/>
      <c r="AI232" s="312"/>
      <c r="AJ232" s="312"/>
      <c r="AK232" s="312"/>
      <c r="AL232" s="312"/>
      <c r="AM232" s="312"/>
      <c r="AN232" s="312"/>
      <c r="AO232" s="312"/>
      <c r="AP232" s="312"/>
      <c r="AQ232" s="312"/>
      <c r="AR232" s="312"/>
      <c r="AS232" s="312"/>
      <c r="AT232" s="312"/>
      <c r="AU232" s="312"/>
      <c r="AV232" s="312"/>
      <c r="AW232" s="312"/>
      <c r="AX232" s="312"/>
      <c r="AY232" s="312"/>
      <c r="AZ232" s="707"/>
      <c r="BA232" s="396"/>
      <c r="BB232" s="161"/>
      <c r="BC232" s="345"/>
      <c r="BD232" s="309"/>
      <c r="BE232" s="309"/>
      <c r="BF232" s="309"/>
      <c r="BG232" s="346"/>
      <c r="BH232" s="354"/>
      <c r="BI232" s="309"/>
      <c r="BJ232" s="309"/>
      <c r="BK232" s="309"/>
      <c r="BL232" s="346"/>
      <c r="BM232" s="354"/>
      <c r="BN232" s="309"/>
      <c r="BO232" s="309"/>
      <c r="BP232" s="309"/>
      <c r="BQ232" s="346"/>
      <c r="BR232" s="354"/>
      <c r="BS232" s="309"/>
      <c r="BT232" s="309"/>
      <c r="BU232" s="309"/>
      <c r="BV232" s="309"/>
      <c r="BW232" s="309"/>
      <c r="BX232" s="309"/>
      <c r="BY232" s="310"/>
      <c r="BZ232" s="310"/>
      <c r="CA232" s="310"/>
      <c r="CB232" s="310"/>
      <c r="CC232" s="310"/>
      <c r="CD232" s="310"/>
      <c r="CE232" s="2136"/>
      <c r="CF232" s="2136"/>
      <c r="CG232" s="2136"/>
      <c r="CH232" s="2136"/>
      <c r="CI232" s="2136"/>
      <c r="CJ232" s="2136"/>
      <c r="CK232" s="2136"/>
      <c r="CL232" s="2136"/>
      <c r="CM232" s="2136"/>
      <c r="CN232" s="2136"/>
      <c r="CO232" s="2136"/>
      <c r="CP232" s="2136"/>
      <c r="CQ232" s="2136"/>
      <c r="CR232" s="2136"/>
      <c r="CS232" s="2136"/>
      <c r="CT232" s="2136"/>
      <c r="CU232" s="2136"/>
      <c r="CV232" s="2136"/>
      <c r="CW232" s="2136"/>
      <c r="CX232" s="2136"/>
      <c r="CY232" s="2136"/>
      <c r="CZ232" s="2136"/>
    </row>
    <row r="233" s="135" customFormat="true" ht="15" customHeight="true" x14ac:dyDescent="0.2">
      <c r="A233" s="779"/>
      <c r="B233" s="862"/>
      <c r="C233" s="1004"/>
      <c r="D233" s="782"/>
      <c r="E233" s="782"/>
      <c r="F233" s="782"/>
      <c r="G233" s="831"/>
      <c r="H233" s="880"/>
      <c r="I233" s="782"/>
      <c r="J233" s="782"/>
      <c r="K233" s="782"/>
      <c r="L233" s="798"/>
      <c r="M233" s="1004"/>
      <c r="N233" s="782"/>
      <c r="O233" s="782"/>
      <c r="P233" s="782"/>
      <c r="Q233" s="831"/>
      <c r="R233" s="880"/>
      <c r="S233" s="782"/>
      <c r="T233" s="782"/>
      <c r="U233" s="782"/>
      <c r="V233" s="782"/>
      <c r="W233" s="782"/>
      <c r="X233" s="782"/>
      <c r="Y233" s="782"/>
      <c r="Z233" s="782"/>
      <c r="AA233" s="782"/>
      <c r="AB233" s="782"/>
      <c r="AC233" s="782"/>
      <c r="AD233" s="798"/>
      <c r="AE233" s="312"/>
      <c r="AF233" s="312"/>
      <c r="AG233" s="312"/>
      <c r="AH233" s="312"/>
      <c r="AI233" s="312"/>
      <c r="AJ233" s="312"/>
      <c r="AK233" s="312"/>
      <c r="AL233" s="312"/>
      <c r="AM233" s="312"/>
      <c r="AN233" s="312"/>
      <c r="AO233" s="312"/>
      <c r="AP233" s="312"/>
      <c r="AQ233" s="312"/>
      <c r="AR233" s="312"/>
      <c r="AS233" s="312"/>
      <c r="AT233" s="312"/>
      <c r="AU233" s="312"/>
      <c r="AV233" s="312"/>
      <c r="AW233" s="312"/>
      <c r="AX233" s="312"/>
      <c r="AY233" s="312"/>
      <c r="AZ233" s="707"/>
      <c r="BA233" s="396"/>
      <c r="BB233" s="161"/>
      <c r="BC233" s="345"/>
      <c r="BD233" s="309"/>
      <c r="BE233" s="309"/>
      <c r="BF233" s="309"/>
      <c r="BG233" s="346"/>
      <c r="BH233" s="354"/>
      <c r="BI233" s="309"/>
      <c r="BJ233" s="309"/>
      <c r="BK233" s="309"/>
      <c r="BL233" s="346"/>
      <c r="BM233" s="354"/>
      <c r="BN233" s="309"/>
      <c r="BO233" s="309"/>
      <c r="BP233" s="309"/>
      <c r="BQ233" s="346"/>
      <c r="BR233" s="354"/>
      <c r="BS233" s="309"/>
      <c r="BT233" s="309"/>
      <c r="BU233" s="309"/>
      <c r="BV233" s="309"/>
      <c r="BW233" s="309"/>
      <c r="BX233" s="309"/>
      <c r="BY233" s="310"/>
      <c r="BZ233" s="310"/>
      <c r="CA233" s="310"/>
      <c r="CB233" s="310"/>
      <c r="CC233" s="310"/>
      <c r="CD233" s="310"/>
      <c r="CE233" s="2136"/>
      <c r="CF233" s="2136"/>
      <c r="CG233" s="2136"/>
      <c r="CH233" s="2136"/>
      <c r="CI233" s="2136"/>
      <c r="CJ233" s="2136"/>
      <c r="CK233" s="2136"/>
      <c r="CL233" s="2136"/>
      <c r="CM233" s="2136"/>
      <c r="CN233" s="2136"/>
      <c r="CO233" s="2136"/>
      <c r="CP233" s="2136"/>
      <c r="CQ233" s="2136"/>
      <c r="CR233" s="2136"/>
      <c r="CS233" s="2136"/>
      <c r="CT233" s="2136"/>
      <c r="CU233" s="2136"/>
      <c r="CV233" s="2136"/>
      <c r="CW233" s="2136"/>
      <c r="CX233" s="2136"/>
      <c r="CY233" s="2136"/>
      <c r="CZ233" s="2136"/>
    </row>
    <row r="234" s="135" customFormat="true" ht="15" customHeight="true" x14ac:dyDescent="0.2">
      <c r="A234" s="779"/>
      <c r="B234" s="862"/>
      <c r="C234" s="1004"/>
      <c r="D234" s="782"/>
      <c r="E234" s="782"/>
      <c r="F234" s="782"/>
      <c r="G234" s="831"/>
      <c r="H234" s="880"/>
      <c r="I234" s="782"/>
      <c r="J234" s="782"/>
      <c r="K234" s="782"/>
      <c r="L234" s="798"/>
      <c r="M234" s="1004"/>
      <c r="N234" s="782"/>
      <c r="O234" s="782"/>
      <c r="P234" s="782"/>
      <c r="Q234" s="831"/>
      <c r="R234" s="880"/>
      <c r="S234" s="782"/>
      <c r="T234" s="782"/>
      <c r="U234" s="782"/>
      <c r="V234" s="782"/>
      <c r="W234" s="782"/>
      <c r="X234" s="782"/>
      <c r="Y234" s="782"/>
      <c r="Z234" s="782"/>
      <c r="AA234" s="782"/>
      <c r="AB234" s="782"/>
      <c r="AC234" s="782"/>
      <c r="AD234" s="798"/>
      <c r="AE234" s="312"/>
      <c r="AF234" s="312"/>
      <c r="AG234" s="312"/>
      <c r="AH234" s="312"/>
      <c r="AI234" s="312"/>
      <c r="AJ234" s="312"/>
      <c r="AK234" s="312"/>
      <c r="AL234" s="312"/>
      <c r="AM234" s="312"/>
      <c r="AN234" s="312"/>
      <c r="AO234" s="312"/>
      <c r="AP234" s="312"/>
      <c r="AQ234" s="312"/>
      <c r="AR234" s="312"/>
      <c r="AS234" s="312"/>
      <c r="AT234" s="312"/>
      <c r="AU234" s="312"/>
      <c r="AV234" s="312"/>
      <c r="AW234" s="312"/>
      <c r="AX234" s="312"/>
      <c r="AY234" s="312"/>
      <c r="AZ234" s="707"/>
      <c r="BA234" s="396"/>
      <c r="BB234" s="161"/>
      <c r="BC234" s="345"/>
      <c r="BD234" s="309"/>
      <c r="BE234" s="309"/>
      <c r="BF234" s="309"/>
      <c r="BG234" s="346"/>
      <c r="BH234" s="354"/>
      <c r="BI234" s="309"/>
      <c r="BJ234" s="309"/>
      <c r="BK234" s="309"/>
      <c r="BL234" s="346"/>
      <c r="BM234" s="354"/>
      <c r="BN234" s="309"/>
      <c r="BO234" s="309"/>
      <c r="BP234" s="309"/>
      <c r="BQ234" s="346"/>
      <c r="BR234" s="354"/>
      <c r="BS234" s="309"/>
      <c r="BT234" s="309"/>
      <c r="BU234" s="309"/>
      <c r="BV234" s="309"/>
      <c r="BW234" s="309"/>
      <c r="BX234" s="309"/>
      <c r="BY234" s="310"/>
      <c r="BZ234" s="310"/>
      <c r="CA234" s="310"/>
      <c r="CB234" s="310"/>
      <c r="CC234" s="310"/>
      <c r="CD234" s="310"/>
      <c r="CE234" s="2136"/>
      <c r="CF234" s="2136"/>
      <c r="CG234" s="2136"/>
      <c r="CH234" s="2136"/>
      <c r="CI234" s="2136"/>
      <c r="CJ234" s="2136"/>
      <c r="CK234" s="2136"/>
      <c r="CL234" s="2136"/>
      <c r="CM234" s="2136"/>
      <c r="CN234" s="2136"/>
      <c r="CO234" s="2136"/>
      <c r="CP234" s="2136"/>
      <c r="CQ234" s="2136"/>
      <c r="CR234" s="2136"/>
      <c r="CS234" s="2136"/>
      <c r="CT234" s="2136"/>
      <c r="CU234" s="2136"/>
      <c r="CV234" s="2136"/>
      <c r="CW234" s="2136"/>
      <c r="CX234" s="2136"/>
      <c r="CY234" s="2136"/>
      <c r="CZ234" s="2136"/>
    </row>
    <row r="235" s="135" customFormat="true" ht="15" customHeight="true" x14ac:dyDescent="0.2">
      <c r="A235" s="779"/>
      <c r="B235" s="862"/>
      <c r="C235" s="1004"/>
      <c r="D235" s="782"/>
      <c r="E235" s="782"/>
      <c r="F235" s="782"/>
      <c r="G235" s="831"/>
      <c r="H235" s="880"/>
      <c r="I235" s="782"/>
      <c r="J235" s="782"/>
      <c r="K235" s="782"/>
      <c r="L235" s="798"/>
      <c r="M235" s="1004"/>
      <c r="N235" s="782"/>
      <c r="O235" s="782"/>
      <c r="P235" s="782"/>
      <c r="Q235" s="831"/>
      <c r="R235" s="880"/>
      <c r="S235" s="782"/>
      <c r="T235" s="782"/>
      <c r="U235" s="782"/>
      <c r="V235" s="782"/>
      <c r="W235" s="782"/>
      <c r="X235" s="782"/>
      <c r="Y235" s="782"/>
      <c r="Z235" s="782"/>
      <c r="AA235" s="782"/>
      <c r="AB235" s="782"/>
      <c r="AC235" s="782"/>
      <c r="AD235" s="798"/>
      <c r="AE235" s="312"/>
      <c r="AF235" s="312"/>
      <c r="AG235" s="312"/>
      <c r="AH235" s="312"/>
      <c r="AI235" s="312"/>
      <c r="AJ235" s="312"/>
      <c r="AK235" s="312"/>
      <c r="AL235" s="312"/>
      <c r="AM235" s="312"/>
      <c r="AN235" s="312"/>
      <c r="AO235" s="312"/>
      <c r="AP235" s="312"/>
      <c r="AQ235" s="312"/>
      <c r="AR235" s="312"/>
      <c r="AS235" s="312"/>
      <c r="AT235" s="312"/>
      <c r="AU235" s="312"/>
      <c r="AV235" s="312"/>
      <c r="AW235" s="312"/>
      <c r="AX235" s="312"/>
      <c r="AY235" s="312"/>
      <c r="AZ235" s="707"/>
      <c r="BA235" s="396"/>
      <c r="BB235" s="161"/>
      <c r="BC235" s="345"/>
      <c r="BD235" s="309"/>
      <c r="BE235" s="309"/>
      <c r="BF235" s="309"/>
      <c r="BG235" s="346"/>
      <c r="BH235" s="354"/>
      <c r="BI235" s="309"/>
      <c r="BJ235" s="309"/>
      <c r="BK235" s="309"/>
      <c r="BL235" s="346"/>
      <c r="BM235" s="354"/>
      <c r="BN235" s="309"/>
      <c r="BO235" s="309"/>
      <c r="BP235" s="309"/>
      <c r="BQ235" s="346"/>
      <c r="BR235" s="354"/>
      <c r="BS235" s="309"/>
      <c r="BT235" s="309"/>
      <c r="BU235" s="309"/>
      <c r="BV235" s="309"/>
      <c r="BW235" s="309"/>
      <c r="BX235" s="309"/>
      <c r="BY235" s="310"/>
      <c r="BZ235" s="310"/>
      <c r="CA235" s="310"/>
      <c r="CB235" s="310"/>
      <c r="CC235" s="310"/>
      <c r="CD235" s="310"/>
      <c r="CE235" s="2136"/>
      <c r="CF235" s="2136"/>
      <c r="CG235" s="2136"/>
      <c r="CH235" s="2136"/>
      <c r="CI235" s="2136"/>
      <c r="CJ235" s="2136"/>
      <c r="CK235" s="2136"/>
      <c r="CL235" s="2136"/>
      <c r="CM235" s="2136"/>
      <c r="CN235" s="2136"/>
      <c r="CO235" s="2136"/>
      <c r="CP235" s="2136"/>
      <c r="CQ235" s="2136"/>
      <c r="CR235" s="2136"/>
      <c r="CS235" s="2136"/>
      <c r="CT235" s="2136"/>
      <c r="CU235" s="2136"/>
      <c r="CV235" s="2136"/>
      <c r="CW235" s="2136"/>
      <c r="CX235" s="2136"/>
      <c r="CY235" s="2136"/>
      <c r="CZ235" s="2136"/>
    </row>
    <row r="236" s="135" customFormat="true" ht="15" customHeight="true" x14ac:dyDescent="0.2">
      <c r="A236" s="779"/>
      <c r="B236" s="862"/>
      <c r="C236" s="1004"/>
      <c r="D236" s="782"/>
      <c r="E236" s="782"/>
      <c r="F236" s="782"/>
      <c r="G236" s="831"/>
      <c r="H236" s="880"/>
      <c r="I236" s="782"/>
      <c r="J236" s="782"/>
      <c r="K236" s="782"/>
      <c r="L236" s="798"/>
      <c r="M236" s="1004"/>
      <c r="N236" s="782"/>
      <c r="O236" s="782"/>
      <c r="P236" s="782"/>
      <c r="Q236" s="831"/>
      <c r="R236" s="880"/>
      <c r="S236" s="782"/>
      <c r="T236" s="782"/>
      <c r="U236" s="782"/>
      <c r="V236" s="782"/>
      <c r="W236" s="782"/>
      <c r="X236" s="782"/>
      <c r="Y236" s="782"/>
      <c r="Z236" s="782"/>
      <c r="AA236" s="782"/>
      <c r="AB236" s="782"/>
      <c r="AC236" s="782"/>
      <c r="AD236" s="798"/>
      <c r="AE236" s="312"/>
      <c r="AF236" s="312"/>
      <c r="AG236" s="312"/>
      <c r="AH236" s="312"/>
      <c r="AI236" s="312"/>
      <c r="AJ236" s="312"/>
      <c r="AK236" s="312"/>
      <c r="AL236" s="312"/>
      <c r="AM236" s="312"/>
      <c r="AN236" s="312"/>
      <c r="AO236" s="312"/>
      <c r="AP236" s="312"/>
      <c r="AQ236" s="312"/>
      <c r="AR236" s="312"/>
      <c r="AS236" s="312"/>
      <c r="AT236" s="312"/>
      <c r="AU236" s="312"/>
      <c r="AV236" s="312"/>
      <c r="AW236" s="312"/>
      <c r="AX236" s="312"/>
      <c r="AY236" s="312"/>
      <c r="AZ236" s="707"/>
      <c r="BA236" s="396"/>
      <c r="BB236" s="161"/>
      <c r="BC236" s="345"/>
      <c r="BD236" s="309"/>
      <c r="BE236" s="309"/>
      <c r="BF236" s="309"/>
      <c r="BG236" s="346"/>
      <c r="BH236" s="354"/>
      <c r="BI236" s="309"/>
      <c r="BJ236" s="309"/>
      <c r="BK236" s="309"/>
      <c r="BL236" s="346"/>
      <c r="BM236" s="354"/>
      <c r="BN236" s="309"/>
      <c r="BO236" s="309"/>
      <c r="BP236" s="309"/>
      <c r="BQ236" s="346"/>
      <c r="BR236" s="354"/>
      <c r="BS236" s="309"/>
      <c r="BT236" s="309"/>
      <c r="BU236" s="309"/>
      <c r="BV236" s="309"/>
      <c r="BW236" s="309"/>
      <c r="BX236" s="309"/>
      <c r="BY236" s="310"/>
      <c r="BZ236" s="310"/>
      <c r="CA236" s="310"/>
      <c r="CB236" s="310"/>
      <c r="CC236" s="310"/>
      <c r="CD236" s="310"/>
      <c r="CE236" s="2136"/>
      <c r="CF236" s="2136"/>
      <c r="CG236" s="2136"/>
      <c r="CH236" s="2136"/>
      <c r="CI236" s="2136"/>
      <c r="CJ236" s="2136"/>
      <c r="CK236" s="2136"/>
      <c r="CL236" s="2136"/>
      <c r="CM236" s="2136"/>
      <c r="CN236" s="2136"/>
      <c r="CO236" s="2136"/>
      <c r="CP236" s="2136"/>
      <c r="CQ236" s="2136"/>
      <c r="CR236" s="2136"/>
      <c r="CS236" s="2136"/>
      <c r="CT236" s="2136"/>
      <c r="CU236" s="2136"/>
      <c r="CV236" s="2136"/>
      <c r="CW236" s="2136"/>
      <c r="CX236" s="2136"/>
      <c r="CY236" s="2136"/>
      <c r="CZ236" s="2136"/>
    </row>
    <row r="237" s="135" customFormat="true" ht="15" customHeight="true" x14ac:dyDescent="0.2">
      <c r="A237" s="779"/>
      <c r="B237" s="862"/>
      <c r="C237" s="1004"/>
      <c r="D237" s="782"/>
      <c r="E237" s="782"/>
      <c r="F237" s="782"/>
      <c r="G237" s="831"/>
      <c r="H237" s="880"/>
      <c r="I237" s="782"/>
      <c r="J237" s="782"/>
      <c r="K237" s="782"/>
      <c r="L237" s="798"/>
      <c r="M237" s="1004"/>
      <c r="N237" s="782"/>
      <c r="O237" s="782"/>
      <c r="P237" s="782"/>
      <c r="Q237" s="831"/>
      <c r="R237" s="880"/>
      <c r="S237" s="782"/>
      <c r="T237" s="782"/>
      <c r="U237" s="782"/>
      <c r="V237" s="782"/>
      <c r="W237" s="782"/>
      <c r="X237" s="782"/>
      <c r="Y237" s="782"/>
      <c r="Z237" s="782"/>
      <c r="AA237" s="782"/>
      <c r="AB237" s="782"/>
      <c r="AC237" s="782"/>
      <c r="AD237" s="798"/>
      <c r="AE237" s="312"/>
      <c r="AF237" s="312"/>
      <c r="AG237" s="312"/>
      <c r="AH237" s="312"/>
      <c r="AI237" s="312"/>
      <c r="AJ237" s="312"/>
      <c r="AK237" s="312"/>
      <c r="AL237" s="312"/>
      <c r="AM237" s="312"/>
      <c r="AN237" s="312"/>
      <c r="AO237" s="312"/>
      <c r="AP237" s="312"/>
      <c r="AQ237" s="312"/>
      <c r="AR237" s="312"/>
      <c r="AS237" s="312"/>
      <c r="AT237" s="312"/>
      <c r="AU237" s="312"/>
      <c r="AV237" s="312"/>
      <c r="AW237" s="312"/>
      <c r="AX237" s="312"/>
      <c r="AY237" s="312"/>
      <c r="AZ237" s="707"/>
      <c r="BA237" s="396"/>
      <c r="BB237" s="161"/>
      <c r="BC237" s="345"/>
      <c r="BD237" s="309"/>
      <c r="BE237" s="309"/>
      <c r="BF237" s="309"/>
      <c r="BG237" s="346"/>
      <c r="BH237" s="354"/>
      <c r="BI237" s="309"/>
      <c r="BJ237" s="309"/>
      <c r="BK237" s="309"/>
      <c r="BL237" s="346"/>
      <c r="BM237" s="354"/>
      <c r="BN237" s="309"/>
      <c r="BO237" s="309"/>
      <c r="BP237" s="309"/>
      <c r="BQ237" s="346"/>
      <c r="BR237" s="354"/>
      <c r="BS237" s="309"/>
      <c r="BT237" s="309"/>
      <c r="BU237" s="309"/>
      <c r="BV237" s="309"/>
      <c r="BW237" s="309"/>
      <c r="BX237" s="309"/>
      <c r="BY237" s="310"/>
      <c r="BZ237" s="310"/>
      <c r="CA237" s="310"/>
      <c r="CB237" s="310"/>
      <c r="CC237" s="310"/>
      <c r="CD237" s="310"/>
      <c r="CE237" s="2136"/>
      <c r="CF237" s="2136"/>
      <c r="CG237" s="2136"/>
      <c r="CH237" s="2136"/>
      <c r="CI237" s="2136"/>
      <c r="CJ237" s="2136"/>
      <c r="CK237" s="2136"/>
      <c r="CL237" s="2136"/>
      <c r="CM237" s="2136"/>
      <c r="CN237" s="2136"/>
      <c r="CO237" s="2136"/>
      <c r="CP237" s="2136"/>
      <c r="CQ237" s="2136"/>
      <c r="CR237" s="2136"/>
      <c r="CS237" s="2136"/>
      <c r="CT237" s="2136"/>
      <c r="CU237" s="2136"/>
      <c r="CV237" s="2136"/>
      <c r="CW237" s="2136"/>
      <c r="CX237" s="2136"/>
      <c r="CY237" s="2136"/>
      <c r="CZ237" s="2136"/>
    </row>
    <row r="238" s="135" customFormat="true" ht="15" customHeight="true" x14ac:dyDescent="0.2">
      <c r="A238" s="779"/>
      <c r="B238" s="862"/>
      <c r="C238" s="1004"/>
      <c r="D238" s="782"/>
      <c r="E238" s="782"/>
      <c r="F238" s="782"/>
      <c r="G238" s="831"/>
      <c r="H238" s="880"/>
      <c r="I238" s="782"/>
      <c r="J238" s="782"/>
      <c r="K238" s="782"/>
      <c r="L238" s="798"/>
      <c r="M238" s="1004"/>
      <c r="N238" s="782"/>
      <c r="O238" s="782"/>
      <c r="P238" s="782"/>
      <c r="Q238" s="831"/>
      <c r="R238" s="880"/>
      <c r="S238" s="782"/>
      <c r="T238" s="782"/>
      <c r="U238" s="782"/>
      <c r="V238" s="782"/>
      <c r="W238" s="782"/>
      <c r="X238" s="782"/>
      <c r="Y238" s="782"/>
      <c r="Z238" s="782"/>
      <c r="AA238" s="782"/>
      <c r="AB238" s="782"/>
      <c r="AC238" s="782"/>
      <c r="AD238" s="798"/>
      <c r="AE238" s="312"/>
      <c r="AF238" s="312"/>
      <c r="AG238" s="312"/>
      <c r="AH238" s="312"/>
      <c r="AI238" s="312"/>
      <c r="AJ238" s="312"/>
      <c r="AK238" s="312"/>
      <c r="AL238" s="312"/>
      <c r="AM238" s="312"/>
      <c r="AN238" s="312"/>
      <c r="AO238" s="312"/>
      <c r="AP238" s="312"/>
      <c r="AQ238" s="312"/>
      <c r="AR238" s="312"/>
      <c r="AS238" s="312"/>
      <c r="AT238" s="312"/>
      <c r="AU238" s="312"/>
      <c r="AV238" s="312"/>
      <c r="AW238" s="312"/>
      <c r="AX238" s="312"/>
      <c r="AY238" s="312"/>
      <c r="AZ238" s="707"/>
      <c r="BA238" s="396"/>
      <c r="BB238" s="161"/>
      <c r="BC238" s="345"/>
      <c r="BD238" s="309"/>
      <c r="BE238" s="309"/>
      <c r="BF238" s="309"/>
      <c r="BG238" s="346"/>
      <c r="BH238" s="354"/>
      <c r="BI238" s="309"/>
      <c r="BJ238" s="309"/>
      <c r="BK238" s="309"/>
      <c r="BL238" s="346"/>
      <c r="BM238" s="354"/>
      <c r="BN238" s="309"/>
      <c r="BO238" s="309"/>
      <c r="BP238" s="309"/>
      <c r="BQ238" s="346"/>
      <c r="BR238" s="354"/>
      <c r="BS238" s="309"/>
      <c r="BT238" s="309"/>
      <c r="BU238" s="309"/>
      <c r="BV238" s="309"/>
      <c r="BW238" s="309"/>
      <c r="BX238" s="309"/>
      <c r="BY238" s="310"/>
      <c r="BZ238" s="310"/>
      <c r="CA238" s="310"/>
      <c r="CB238" s="310"/>
      <c r="CC238" s="310"/>
      <c r="CD238" s="310"/>
      <c r="CE238" s="2136"/>
      <c r="CF238" s="2136"/>
      <c r="CG238" s="2136"/>
      <c r="CH238" s="2136"/>
      <c r="CI238" s="2136"/>
      <c r="CJ238" s="2136"/>
      <c r="CK238" s="2136"/>
      <c r="CL238" s="2136"/>
      <c r="CM238" s="2136"/>
      <c r="CN238" s="2136"/>
      <c r="CO238" s="2136"/>
      <c r="CP238" s="2136"/>
      <c r="CQ238" s="2136"/>
      <c r="CR238" s="2136"/>
      <c r="CS238" s="2136"/>
      <c r="CT238" s="2136"/>
      <c r="CU238" s="2136"/>
      <c r="CV238" s="2136"/>
      <c r="CW238" s="2136"/>
      <c r="CX238" s="2136"/>
      <c r="CY238" s="2136"/>
      <c r="CZ238" s="2136"/>
    </row>
    <row r="239" s="135" customFormat="true" ht="15" customHeight="true" x14ac:dyDescent="0.2">
      <c r="A239" s="779"/>
      <c r="B239" s="862"/>
      <c r="C239" s="1004"/>
      <c r="D239" s="782"/>
      <c r="E239" s="782"/>
      <c r="F239" s="782"/>
      <c r="G239" s="831"/>
      <c r="H239" s="880"/>
      <c r="I239" s="782"/>
      <c r="J239" s="782"/>
      <c r="K239" s="782"/>
      <c r="L239" s="798"/>
      <c r="M239" s="1004"/>
      <c r="N239" s="782"/>
      <c r="O239" s="782"/>
      <c r="P239" s="782"/>
      <c r="Q239" s="831"/>
      <c r="R239" s="880"/>
      <c r="S239" s="782"/>
      <c r="T239" s="782"/>
      <c r="U239" s="782"/>
      <c r="V239" s="782"/>
      <c r="W239" s="782"/>
      <c r="X239" s="782"/>
      <c r="Y239" s="782"/>
      <c r="Z239" s="782"/>
      <c r="AA239" s="782"/>
      <c r="AB239" s="782"/>
      <c r="AC239" s="782"/>
      <c r="AD239" s="798"/>
      <c r="AE239" s="312"/>
      <c r="AF239" s="312"/>
      <c r="AG239" s="312"/>
      <c r="AH239" s="312"/>
      <c r="AI239" s="312"/>
      <c r="AJ239" s="312"/>
      <c r="AK239" s="312"/>
      <c r="AL239" s="312"/>
      <c r="AM239" s="312"/>
      <c r="AN239" s="312"/>
      <c r="AO239" s="312"/>
      <c r="AP239" s="312"/>
      <c r="AQ239" s="312"/>
      <c r="AR239" s="312"/>
      <c r="AS239" s="312"/>
      <c r="AT239" s="312"/>
      <c r="AU239" s="312"/>
      <c r="AV239" s="312"/>
      <c r="AW239" s="312"/>
      <c r="AX239" s="312"/>
      <c r="AY239" s="312"/>
      <c r="AZ239" s="707"/>
      <c r="BA239" s="396"/>
      <c r="BB239" s="161"/>
      <c r="BC239" s="345"/>
      <c r="BD239" s="309"/>
      <c r="BE239" s="309"/>
      <c r="BF239" s="309"/>
      <c r="BG239" s="346"/>
      <c r="BH239" s="354"/>
      <c r="BI239" s="309"/>
      <c r="BJ239" s="309"/>
      <c r="BK239" s="309"/>
      <c r="BL239" s="346"/>
      <c r="BM239" s="354"/>
      <c r="BN239" s="309"/>
      <c r="BO239" s="309"/>
      <c r="BP239" s="309"/>
      <c r="BQ239" s="346"/>
      <c r="BR239" s="354"/>
      <c r="BS239" s="309"/>
      <c r="BT239" s="309"/>
      <c r="BU239" s="309"/>
      <c r="BV239" s="309"/>
      <c r="BW239" s="309"/>
      <c r="BX239" s="309"/>
      <c r="BY239" s="310"/>
      <c r="BZ239" s="310"/>
      <c r="CA239" s="310"/>
      <c r="CB239" s="310"/>
      <c r="CC239" s="310"/>
      <c r="CD239" s="310"/>
      <c r="CE239" s="2136"/>
      <c r="CF239" s="2136"/>
      <c r="CG239" s="2136"/>
      <c r="CH239" s="2136"/>
      <c r="CI239" s="2136"/>
      <c r="CJ239" s="2136"/>
      <c r="CK239" s="2136"/>
      <c r="CL239" s="2136"/>
      <c r="CM239" s="2136"/>
      <c r="CN239" s="2136"/>
      <c r="CO239" s="2136"/>
      <c r="CP239" s="2136"/>
      <c r="CQ239" s="2136"/>
      <c r="CR239" s="2136"/>
      <c r="CS239" s="2136"/>
      <c r="CT239" s="2136"/>
      <c r="CU239" s="2136"/>
      <c r="CV239" s="2136"/>
      <c r="CW239" s="2136"/>
      <c r="CX239" s="2136"/>
      <c r="CY239" s="2136"/>
      <c r="CZ239" s="2136"/>
    </row>
    <row r="240" s="135" customFormat="true" ht="15" customHeight="true" x14ac:dyDescent="0.2">
      <c r="A240" s="779"/>
      <c r="B240" s="862"/>
      <c r="C240" s="1004"/>
      <c r="D240" s="782"/>
      <c r="E240" s="782"/>
      <c r="F240" s="782"/>
      <c r="G240" s="831"/>
      <c r="H240" s="880"/>
      <c r="I240" s="782"/>
      <c r="J240" s="782"/>
      <c r="K240" s="782"/>
      <c r="L240" s="798"/>
      <c r="M240" s="1004"/>
      <c r="N240" s="782"/>
      <c r="O240" s="782"/>
      <c r="P240" s="782"/>
      <c r="Q240" s="831"/>
      <c r="R240" s="880"/>
      <c r="S240" s="782"/>
      <c r="T240" s="782"/>
      <c r="U240" s="782"/>
      <c r="V240" s="782"/>
      <c r="W240" s="782"/>
      <c r="X240" s="782"/>
      <c r="Y240" s="782"/>
      <c r="Z240" s="782"/>
      <c r="AA240" s="782"/>
      <c r="AB240" s="782"/>
      <c r="AC240" s="782"/>
      <c r="AD240" s="798"/>
      <c r="AE240" s="312"/>
      <c r="AF240" s="312"/>
      <c r="AG240" s="312"/>
      <c r="AH240" s="312"/>
      <c r="AI240" s="312"/>
      <c r="AJ240" s="312"/>
      <c r="AK240" s="312"/>
      <c r="AL240" s="312"/>
      <c r="AM240" s="312"/>
      <c r="AN240" s="312"/>
      <c r="AO240" s="312"/>
      <c r="AP240" s="312"/>
      <c r="AQ240" s="312"/>
      <c r="AR240" s="312"/>
      <c r="AS240" s="312"/>
      <c r="AT240" s="312"/>
      <c r="AU240" s="312"/>
      <c r="AV240" s="312"/>
      <c r="AW240" s="312"/>
      <c r="AX240" s="312"/>
      <c r="AY240" s="312"/>
      <c r="AZ240" s="707"/>
      <c r="BA240" s="396"/>
      <c r="BB240" s="161"/>
      <c r="BC240" s="345"/>
      <c r="BD240" s="309"/>
      <c r="BE240" s="309"/>
      <c r="BF240" s="309"/>
      <c r="BG240" s="346"/>
      <c r="BH240" s="354"/>
      <c r="BI240" s="309"/>
      <c r="BJ240" s="309"/>
      <c r="BK240" s="309"/>
      <c r="BL240" s="346"/>
      <c r="BM240" s="354"/>
      <c r="BN240" s="309"/>
      <c r="BO240" s="309"/>
      <c r="BP240" s="309"/>
      <c r="BQ240" s="346"/>
      <c r="BR240" s="354"/>
      <c r="BS240" s="309"/>
      <c r="BT240" s="309"/>
      <c r="BU240" s="309"/>
      <c r="BV240" s="309"/>
      <c r="BW240" s="309"/>
      <c r="BX240" s="309"/>
      <c r="BY240" s="310"/>
      <c r="BZ240" s="310"/>
      <c r="CA240" s="310"/>
      <c r="CB240" s="310"/>
      <c r="CC240" s="310"/>
      <c r="CD240" s="310"/>
      <c r="CE240" s="2136"/>
      <c r="CF240" s="2136"/>
      <c r="CG240" s="2136"/>
      <c r="CH240" s="2136"/>
      <c r="CI240" s="2136"/>
      <c r="CJ240" s="2136"/>
      <c r="CK240" s="2136"/>
      <c r="CL240" s="2136"/>
      <c r="CM240" s="2136"/>
      <c r="CN240" s="2136"/>
      <c r="CO240" s="2136"/>
      <c r="CP240" s="2136"/>
      <c r="CQ240" s="2136"/>
      <c r="CR240" s="2136"/>
      <c r="CS240" s="2136"/>
      <c r="CT240" s="2136"/>
      <c r="CU240" s="2136"/>
      <c r="CV240" s="2136"/>
      <c r="CW240" s="2136"/>
      <c r="CX240" s="2136"/>
      <c r="CY240" s="2136"/>
      <c r="CZ240" s="2136"/>
    </row>
    <row r="241" s="135" customFormat="true" ht="15" customHeight="true" x14ac:dyDescent="0.2">
      <c r="A241" s="779"/>
      <c r="B241" s="862"/>
      <c r="C241" s="1004"/>
      <c r="D241" s="782"/>
      <c r="E241" s="782"/>
      <c r="F241" s="782"/>
      <c r="G241" s="831"/>
      <c r="H241" s="880"/>
      <c r="I241" s="782"/>
      <c r="J241" s="782"/>
      <c r="K241" s="782"/>
      <c r="L241" s="798"/>
      <c r="M241" s="1004"/>
      <c r="N241" s="782"/>
      <c r="O241" s="782"/>
      <c r="P241" s="782"/>
      <c r="Q241" s="831"/>
      <c r="R241" s="880"/>
      <c r="S241" s="782"/>
      <c r="T241" s="782"/>
      <c r="U241" s="782"/>
      <c r="V241" s="782"/>
      <c r="W241" s="782"/>
      <c r="X241" s="782"/>
      <c r="Y241" s="782"/>
      <c r="Z241" s="782"/>
      <c r="AA241" s="782"/>
      <c r="AB241" s="782"/>
      <c r="AC241" s="782"/>
      <c r="AD241" s="798"/>
      <c r="AE241" s="312"/>
      <c r="AF241" s="312"/>
      <c r="AG241" s="312"/>
      <c r="AH241" s="312"/>
      <c r="AI241" s="312"/>
      <c r="AJ241" s="312"/>
      <c r="AK241" s="312"/>
      <c r="AL241" s="312"/>
      <c r="AM241" s="312"/>
      <c r="AN241" s="312"/>
      <c r="AO241" s="312"/>
      <c r="AP241" s="312"/>
      <c r="AQ241" s="312"/>
      <c r="AR241" s="312"/>
      <c r="AS241" s="312"/>
      <c r="AT241" s="312"/>
      <c r="AU241" s="312"/>
      <c r="AV241" s="312"/>
      <c r="AW241" s="312"/>
      <c r="AX241" s="312"/>
      <c r="AY241" s="312"/>
      <c r="AZ241" s="707"/>
      <c r="BA241" s="396"/>
      <c r="BB241" s="161"/>
      <c r="BC241" s="345"/>
      <c r="BD241" s="309"/>
      <c r="BE241" s="309"/>
      <c r="BF241" s="309"/>
      <c r="BG241" s="346"/>
      <c r="BH241" s="354"/>
      <c r="BI241" s="309"/>
      <c r="BJ241" s="309"/>
      <c r="BK241" s="309"/>
      <c r="BL241" s="346"/>
      <c r="BM241" s="354"/>
      <c r="BN241" s="309"/>
      <c r="BO241" s="309"/>
      <c r="BP241" s="309"/>
      <c r="BQ241" s="346"/>
      <c r="BR241" s="354"/>
      <c r="BS241" s="309"/>
      <c r="BT241" s="309"/>
      <c r="BU241" s="309"/>
      <c r="BV241" s="309"/>
      <c r="BW241" s="309"/>
      <c r="BX241" s="309"/>
      <c r="BY241" s="310"/>
      <c r="BZ241" s="310"/>
      <c r="CA241" s="310"/>
      <c r="CB241" s="310"/>
      <c r="CC241" s="310"/>
      <c r="CD241" s="310"/>
      <c r="CE241" s="2136"/>
      <c r="CF241" s="2136"/>
      <c r="CG241" s="2136"/>
      <c r="CH241" s="2136"/>
      <c r="CI241" s="2136"/>
      <c r="CJ241" s="2136"/>
      <c r="CK241" s="2136"/>
      <c r="CL241" s="2136"/>
      <c r="CM241" s="2136"/>
      <c r="CN241" s="2136"/>
      <c r="CO241" s="2136"/>
      <c r="CP241" s="2136"/>
      <c r="CQ241" s="2136"/>
      <c r="CR241" s="2136"/>
      <c r="CS241" s="2136"/>
      <c r="CT241" s="2136"/>
      <c r="CU241" s="2136"/>
      <c r="CV241" s="2136"/>
      <c r="CW241" s="2136"/>
      <c r="CX241" s="2136"/>
      <c r="CY241" s="2136"/>
      <c r="CZ241" s="2136"/>
    </row>
    <row r="242" s="135" customFormat="true" ht="15" customHeight="true" x14ac:dyDescent="0.2">
      <c r="A242" s="779"/>
      <c r="B242" s="862"/>
      <c r="C242" s="1004"/>
      <c r="D242" s="782"/>
      <c r="E242" s="782"/>
      <c r="F242" s="782"/>
      <c r="G242" s="831"/>
      <c r="H242" s="880"/>
      <c r="I242" s="782"/>
      <c r="J242" s="782"/>
      <c r="K242" s="782"/>
      <c r="L242" s="798"/>
      <c r="M242" s="1004"/>
      <c r="N242" s="782"/>
      <c r="O242" s="782"/>
      <c r="P242" s="782"/>
      <c r="Q242" s="831"/>
      <c r="R242" s="880"/>
      <c r="S242" s="782"/>
      <c r="T242" s="782"/>
      <c r="U242" s="782"/>
      <c r="V242" s="782"/>
      <c r="W242" s="782"/>
      <c r="X242" s="782"/>
      <c r="Y242" s="782"/>
      <c r="Z242" s="782"/>
      <c r="AA242" s="782"/>
      <c r="AB242" s="782"/>
      <c r="AC242" s="782"/>
      <c r="AD242" s="798"/>
      <c r="AE242" s="312"/>
      <c r="AF242" s="312"/>
      <c r="AG242" s="312"/>
      <c r="AH242" s="312"/>
      <c r="AI242" s="312"/>
      <c r="AJ242" s="312"/>
      <c r="AK242" s="312"/>
      <c r="AL242" s="312"/>
      <c r="AM242" s="312"/>
      <c r="AN242" s="312"/>
      <c r="AO242" s="312"/>
      <c r="AP242" s="312"/>
      <c r="AQ242" s="312"/>
      <c r="AR242" s="312"/>
      <c r="AS242" s="312"/>
      <c r="AT242" s="312"/>
      <c r="AU242" s="312"/>
      <c r="AV242" s="312"/>
      <c r="AW242" s="312"/>
      <c r="AX242" s="312"/>
      <c r="AY242" s="312"/>
      <c r="AZ242" s="707"/>
      <c r="BA242" s="396"/>
      <c r="BB242" s="161"/>
      <c r="BC242" s="345"/>
      <c r="BD242" s="309"/>
      <c r="BE242" s="309"/>
      <c r="BF242" s="309"/>
      <c r="BG242" s="346"/>
      <c r="BH242" s="354"/>
      <c r="BI242" s="309"/>
      <c r="BJ242" s="309"/>
      <c r="BK242" s="309"/>
      <c r="BL242" s="346"/>
      <c r="BM242" s="354"/>
      <c r="BN242" s="309"/>
      <c r="BO242" s="309"/>
      <c r="BP242" s="309"/>
      <c r="BQ242" s="346"/>
      <c r="BR242" s="354"/>
      <c r="BS242" s="309"/>
      <c r="BT242" s="309"/>
      <c r="BU242" s="309"/>
      <c r="BV242" s="309"/>
      <c r="BW242" s="309"/>
      <c r="BX242" s="309"/>
      <c r="BY242" s="310"/>
      <c r="BZ242" s="310"/>
      <c r="CA242" s="310"/>
      <c r="CB242" s="310"/>
      <c r="CC242" s="310"/>
      <c r="CD242" s="310"/>
      <c r="CE242" s="2136"/>
      <c r="CF242" s="2136"/>
      <c r="CG242" s="2136"/>
      <c r="CH242" s="2136"/>
      <c r="CI242" s="2136"/>
      <c r="CJ242" s="2136"/>
      <c r="CK242" s="2136"/>
      <c r="CL242" s="2136"/>
      <c r="CM242" s="2136"/>
      <c r="CN242" s="2136"/>
      <c r="CO242" s="2136"/>
      <c r="CP242" s="2136"/>
      <c r="CQ242" s="2136"/>
      <c r="CR242" s="2136"/>
      <c r="CS242" s="2136"/>
      <c r="CT242" s="2136"/>
      <c r="CU242" s="2136"/>
      <c r="CV242" s="2136"/>
      <c r="CW242" s="2136"/>
      <c r="CX242" s="2136"/>
      <c r="CY242" s="2136"/>
      <c r="CZ242" s="2136"/>
    </row>
    <row r="243" s="135" customFormat="true" ht="15" customHeight="true" x14ac:dyDescent="0.2">
      <c r="A243" s="779"/>
      <c r="B243" s="862"/>
      <c r="C243" s="1004"/>
      <c r="D243" s="782"/>
      <c r="E243" s="782"/>
      <c r="F243" s="782"/>
      <c r="G243" s="831"/>
      <c r="H243" s="880"/>
      <c r="I243" s="782"/>
      <c r="J243" s="782"/>
      <c r="K243" s="782"/>
      <c r="L243" s="798"/>
      <c r="M243" s="1004"/>
      <c r="N243" s="782"/>
      <c r="O243" s="782"/>
      <c r="P243" s="782"/>
      <c r="Q243" s="831"/>
      <c r="R243" s="880"/>
      <c r="S243" s="782"/>
      <c r="T243" s="782"/>
      <c r="U243" s="782"/>
      <c r="V243" s="782"/>
      <c r="W243" s="782"/>
      <c r="X243" s="782"/>
      <c r="Y243" s="782"/>
      <c r="Z243" s="782"/>
      <c r="AA243" s="782"/>
      <c r="AB243" s="782"/>
      <c r="AC243" s="782"/>
      <c r="AD243" s="798"/>
      <c r="AE243" s="312"/>
      <c r="AF243" s="312"/>
      <c r="AG243" s="312"/>
      <c r="AH243" s="312"/>
      <c r="AI243" s="312"/>
      <c r="AJ243" s="312"/>
      <c r="AK243" s="312"/>
      <c r="AL243" s="312"/>
      <c r="AM243" s="312"/>
      <c r="AN243" s="312"/>
      <c r="AO243" s="312"/>
      <c r="AP243" s="312"/>
      <c r="AQ243" s="312"/>
      <c r="AR243" s="312"/>
      <c r="AS243" s="312"/>
      <c r="AT243" s="312"/>
      <c r="AU243" s="312"/>
      <c r="AV243" s="312"/>
      <c r="AW243" s="312"/>
      <c r="AX243" s="312"/>
      <c r="AY243" s="312"/>
      <c r="AZ243" s="707"/>
      <c r="BA243" s="396"/>
      <c r="BB243" s="161"/>
      <c r="BC243" s="345"/>
      <c r="BD243" s="309"/>
      <c r="BE243" s="309"/>
      <c r="BF243" s="309"/>
      <c r="BG243" s="346"/>
      <c r="BH243" s="354"/>
      <c r="BI243" s="309"/>
      <c r="BJ243" s="309"/>
      <c r="BK243" s="309"/>
      <c r="BL243" s="346"/>
      <c r="BM243" s="354"/>
      <c r="BN243" s="309"/>
      <c r="BO243" s="309"/>
      <c r="BP243" s="309"/>
      <c r="BQ243" s="346"/>
      <c r="BR243" s="354"/>
      <c r="BS243" s="309"/>
      <c r="BT243" s="309"/>
      <c r="BU243" s="309"/>
      <c r="BV243" s="309"/>
      <c r="BW243" s="309"/>
      <c r="BX243" s="309"/>
      <c r="BY243" s="310"/>
      <c r="BZ243" s="310"/>
      <c r="CA243" s="310"/>
      <c r="CB243" s="310"/>
      <c r="CC243" s="310"/>
      <c r="CD243" s="310"/>
      <c r="CE243" s="2136"/>
      <c r="CF243" s="2136"/>
      <c r="CG243" s="2136"/>
      <c r="CH243" s="2136"/>
      <c r="CI243" s="2136"/>
      <c r="CJ243" s="2136"/>
      <c r="CK243" s="2136"/>
      <c r="CL243" s="2136"/>
      <c r="CM243" s="2136"/>
      <c r="CN243" s="2136"/>
      <c r="CO243" s="2136"/>
      <c r="CP243" s="2136"/>
      <c r="CQ243" s="2136"/>
      <c r="CR243" s="2136"/>
      <c r="CS243" s="2136"/>
      <c r="CT243" s="2136"/>
      <c r="CU243" s="2136"/>
      <c r="CV243" s="2136"/>
      <c r="CW243" s="2136"/>
      <c r="CX243" s="2136"/>
      <c r="CY243" s="2136"/>
      <c r="CZ243" s="2136"/>
    </row>
    <row r="244" s="135" customFormat="true" ht="15" customHeight="true" x14ac:dyDescent="0.2">
      <c r="A244" s="779"/>
      <c r="B244" s="862"/>
      <c r="C244" s="1004"/>
      <c r="D244" s="782"/>
      <c r="E244" s="782"/>
      <c r="F244" s="782"/>
      <c r="G244" s="831"/>
      <c r="H244" s="880"/>
      <c r="I244" s="782"/>
      <c r="J244" s="782"/>
      <c r="K244" s="782"/>
      <c r="L244" s="798"/>
      <c r="M244" s="1004"/>
      <c r="N244" s="782"/>
      <c r="O244" s="782"/>
      <c r="P244" s="782"/>
      <c r="Q244" s="831"/>
      <c r="R244" s="880"/>
      <c r="S244" s="782"/>
      <c r="T244" s="782"/>
      <c r="U244" s="782"/>
      <c r="V244" s="782"/>
      <c r="W244" s="782"/>
      <c r="X244" s="782"/>
      <c r="Y244" s="782"/>
      <c r="Z244" s="782"/>
      <c r="AA244" s="782"/>
      <c r="AB244" s="782"/>
      <c r="AC244" s="782"/>
      <c r="AD244" s="798"/>
      <c r="AE244" s="312"/>
      <c r="AF244" s="312"/>
      <c r="AG244" s="312"/>
      <c r="AH244" s="312"/>
      <c r="AI244" s="312"/>
      <c r="AJ244" s="312"/>
      <c r="AK244" s="312"/>
      <c r="AL244" s="312"/>
      <c r="AM244" s="312"/>
      <c r="AN244" s="312"/>
      <c r="AO244" s="312"/>
      <c r="AP244" s="312"/>
      <c r="AQ244" s="312"/>
      <c r="AR244" s="312"/>
      <c r="AS244" s="312"/>
      <c r="AT244" s="312"/>
      <c r="AU244" s="312"/>
      <c r="AV244" s="312"/>
      <c r="AW244" s="312"/>
      <c r="AX244" s="312"/>
      <c r="AY244" s="312"/>
      <c r="AZ244" s="707"/>
      <c r="BA244" s="396"/>
      <c r="BB244" s="161"/>
      <c r="BC244" s="345"/>
      <c r="BD244" s="309"/>
      <c r="BE244" s="309"/>
      <c r="BF244" s="309"/>
      <c r="BG244" s="346"/>
      <c r="BH244" s="354"/>
      <c r="BI244" s="309"/>
      <c r="BJ244" s="309"/>
      <c r="BK244" s="309"/>
      <c r="BL244" s="346"/>
      <c r="BM244" s="354"/>
      <c r="BN244" s="309"/>
      <c r="BO244" s="309"/>
      <c r="BP244" s="309"/>
      <c r="BQ244" s="346"/>
      <c r="BR244" s="354"/>
      <c r="BS244" s="309"/>
      <c r="BT244" s="309"/>
      <c r="BU244" s="309"/>
      <c r="BV244" s="309"/>
      <c r="BW244" s="309"/>
      <c r="BX244" s="309"/>
      <c r="BY244" s="310"/>
      <c r="BZ244" s="310"/>
      <c r="CA244" s="310"/>
      <c r="CB244" s="310"/>
      <c r="CC244" s="310"/>
      <c r="CD244" s="310"/>
      <c r="CE244" s="2136"/>
      <c r="CF244" s="2136"/>
      <c r="CG244" s="2136"/>
      <c r="CH244" s="2136"/>
      <c r="CI244" s="2136"/>
      <c r="CJ244" s="2136"/>
      <c r="CK244" s="2136"/>
      <c r="CL244" s="2136"/>
      <c r="CM244" s="2136"/>
      <c r="CN244" s="2136"/>
      <c r="CO244" s="2136"/>
      <c r="CP244" s="2136"/>
      <c r="CQ244" s="2136"/>
      <c r="CR244" s="2136"/>
      <c r="CS244" s="2136"/>
      <c r="CT244" s="2136"/>
      <c r="CU244" s="2136"/>
      <c r="CV244" s="2136"/>
      <c r="CW244" s="2136"/>
      <c r="CX244" s="2136"/>
      <c r="CY244" s="2136"/>
      <c r="CZ244" s="2136"/>
    </row>
    <row r="245" s="135" customFormat="true" ht="15" customHeight="true" x14ac:dyDescent="0.2">
      <c r="A245" s="779"/>
      <c r="B245" s="862"/>
      <c r="C245" s="1004"/>
      <c r="D245" s="782"/>
      <c r="E245" s="782"/>
      <c r="F245" s="782"/>
      <c r="G245" s="831"/>
      <c r="H245" s="880"/>
      <c r="I245" s="782"/>
      <c r="J245" s="782"/>
      <c r="K245" s="782"/>
      <c r="L245" s="798"/>
      <c r="M245" s="1004"/>
      <c r="N245" s="782"/>
      <c r="O245" s="782"/>
      <c r="P245" s="782"/>
      <c r="Q245" s="831"/>
      <c r="R245" s="880"/>
      <c r="S245" s="782"/>
      <c r="T245" s="782"/>
      <c r="U245" s="782"/>
      <c r="V245" s="782"/>
      <c r="W245" s="782"/>
      <c r="X245" s="782"/>
      <c r="Y245" s="782"/>
      <c r="Z245" s="782"/>
      <c r="AA245" s="782"/>
      <c r="AB245" s="782"/>
      <c r="AC245" s="782"/>
      <c r="AD245" s="798"/>
      <c r="AE245" s="312"/>
      <c r="AF245" s="312"/>
      <c r="AG245" s="312"/>
      <c r="AH245" s="312"/>
      <c r="AI245" s="312"/>
      <c r="AJ245" s="312"/>
      <c r="AK245" s="312"/>
      <c r="AL245" s="312"/>
      <c r="AM245" s="312"/>
      <c r="AN245" s="312"/>
      <c r="AO245" s="312"/>
      <c r="AP245" s="312"/>
      <c r="AQ245" s="312"/>
      <c r="AR245" s="312"/>
      <c r="AS245" s="312"/>
      <c r="AT245" s="312"/>
      <c r="AU245" s="312"/>
      <c r="AV245" s="312"/>
      <c r="AW245" s="312"/>
      <c r="AX245" s="312"/>
      <c r="AY245" s="312"/>
      <c r="AZ245" s="707"/>
      <c r="BA245" s="396"/>
      <c r="BB245" s="161"/>
      <c r="BC245" s="345"/>
      <c r="BD245" s="309"/>
      <c r="BE245" s="309"/>
      <c r="BF245" s="309"/>
      <c r="BG245" s="346"/>
      <c r="BH245" s="354"/>
      <c r="BI245" s="309"/>
      <c r="BJ245" s="309"/>
      <c r="BK245" s="309"/>
      <c r="BL245" s="346"/>
      <c r="BM245" s="354"/>
      <c r="BN245" s="309"/>
      <c r="BO245" s="309"/>
      <c r="BP245" s="309"/>
      <c r="BQ245" s="346"/>
      <c r="BR245" s="354"/>
      <c r="BS245" s="309"/>
      <c r="BT245" s="309"/>
      <c r="BU245" s="309"/>
      <c r="BV245" s="309"/>
      <c r="BW245" s="309"/>
      <c r="BX245" s="309"/>
      <c r="BY245" s="310"/>
      <c r="BZ245" s="310"/>
      <c r="CA245" s="310"/>
      <c r="CB245" s="310"/>
      <c r="CC245" s="310"/>
      <c r="CD245" s="310"/>
      <c r="CE245" s="2136"/>
      <c r="CF245" s="2136"/>
      <c r="CG245" s="2136"/>
      <c r="CH245" s="2136"/>
      <c r="CI245" s="2136"/>
      <c r="CJ245" s="2136"/>
      <c r="CK245" s="2136"/>
      <c r="CL245" s="2136"/>
      <c r="CM245" s="2136"/>
      <c r="CN245" s="2136"/>
      <c r="CO245" s="2136"/>
      <c r="CP245" s="2136"/>
      <c r="CQ245" s="2136"/>
      <c r="CR245" s="2136"/>
      <c r="CS245" s="2136"/>
      <c r="CT245" s="2136"/>
      <c r="CU245" s="2136"/>
      <c r="CV245" s="2136"/>
      <c r="CW245" s="2136"/>
      <c r="CX245" s="2136"/>
      <c r="CY245" s="2136"/>
      <c r="CZ245" s="2136"/>
    </row>
    <row r="246" s="135" customFormat="true" ht="15" customHeight="true" x14ac:dyDescent="0.2">
      <c r="A246" s="779"/>
      <c r="B246" s="862"/>
      <c r="C246" s="1004"/>
      <c r="D246" s="782"/>
      <c r="E246" s="782"/>
      <c r="F246" s="782"/>
      <c r="G246" s="831"/>
      <c r="H246" s="880"/>
      <c r="I246" s="782"/>
      <c r="J246" s="782"/>
      <c r="K246" s="782"/>
      <c r="L246" s="798"/>
      <c r="M246" s="1004"/>
      <c r="N246" s="782"/>
      <c r="O246" s="782"/>
      <c r="P246" s="782"/>
      <c r="Q246" s="831"/>
      <c r="R246" s="880"/>
      <c r="S246" s="782"/>
      <c r="T246" s="782"/>
      <c r="U246" s="782"/>
      <c r="V246" s="782"/>
      <c r="W246" s="782"/>
      <c r="X246" s="782"/>
      <c r="Y246" s="782"/>
      <c r="Z246" s="782"/>
      <c r="AA246" s="782"/>
      <c r="AB246" s="782"/>
      <c r="AC246" s="782"/>
      <c r="AD246" s="798"/>
      <c r="AE246" s="312"/>
      <c r="AF246" s="312"/>
      <c r="AG246" s="312"/>
      <c r="AH246" s="312"/>
      <c r="AI246" s="312"/>
      <c r="AJ246" s="312"/>
      <c r="AK246" s="312"/>
      <c r="AL246" s="312"/>
      <c r="AM246" s="312"/>
      <c r="AN246" s="312"/>
      <c r="AO246" s="312"/>
      <c r="AP246" s="312"/>
      <c r="AQ246" s="312"/>
      <c r="AR246" s="312"/>
      <c r="AS246" s="312"/>
      <c r="AT246" s="312"/>
      <c r="AU246" s="312"/>
      <c r="AV246" s="312"/>
      <c r="AW246" s="312"/>
      <c r="AX246" s="312"/>
      <c r="AY246" s="312"/>
      <c r="AZ246" s="707"/>
      <c r="BA246" s="396"/>
      <c r="BB246" s="161"/>
      <c r="BC246" s="345"/>
      <c r="BD246" s="309"/>
      <c r="BE246" s="309"/>
      <c r="BF246" s="309"/>
      <c r="BG246" s="346"/>
      <c r="BH246" s="354"/>
      <c r="BI246" s="309"/>
      <c r="BJ246" s="309"/>
      <c r="BK246" s="309"/>
      <c r="BL246" s="346"/>
      <c r="BM246" s="354"/>
      <c r="BN246" s="309"/>
      <c r="BO246" s="309"/>
      <c r="BP246" s="309"/>
      <c r="BQ246" s="346"/>
      <c r="BR246" s="354"/>
      <c r="BS246" s="309"/>
      <c r="BT246" s="309"/>
      <c r="BU246" s="309"/>
      <c r="BV246" s="309"/>
      <c r="BW246" s="309"/>
      <c r="BX246" s="309"/>
      <c r="BY246" s="310"/>
      <c r="BZ246" s="310"/>
      <c r="CA246" s="310"/>
      <c r="CB246" s="310"/>
      <c r="CC246" s="310"/>
      <c r="CD246" s="310"/>
      <c r="CE246" s="2136"/>
      <c r="CF246" s="2136"/>
      <c r="CG246" s="2136"/>
      <c r="CH246" s="2136"/>
      <c r="CI246" s="2136"/>
      <c r="CJ246" s="2136"/>
      <c r="CK246" s="2136"/>
      <c r="CL246" s="2136"/>
      <c r="CM246" s="2136"/>
      <c r="CN246" s="2136"/>
      <c r="CO246" s="2136"/>
      <c r="CP246" s="2136"/>
      <c r="CQ246" s="2136"/>
      <c r="CR246" s="2136"/>
      <c r="CS246" s="2136"/>
      <c r="CT246" s="2136"/>
      <c r="CU246" s="2136"/>
      <c r="CV246" s="2136"/>
      <c r="CW246" s="2136"/>
      <c r="CX246" s="2136"/>
      <c r="CY246" s="2136"/>
      <c r="CZ246" s="2136"/>
    </row>
    <row r="247" s="135" customFormat="true" ht="15" customHeight="true" x14ac:dyDescent="0.2">
      <c r="A247" s="779"/>
      <c r="B247" s="862"/>
      <c r="C247" s="1004"/>
      <c r="D247" s="782"/>
      <c r="E247" s="782"/>
      <c r="F247" s="782"/>
      <c r="G247" s="831"/>
      <c r="H247" s="880"/>
      <c r="I247" s="782"/>
      <c r="J247" s="782"/>
      <c r="K247" s="782"/>
      <c r="L247" s="798"/>
      <c r="M247" s="1004"/>
      <c r="N247" s="782"/>
      <c r="O247" s="782"/>
      <c r="P247" s="782"/>
      <c r="Q247" s="831"/>
      <c r="R247" s="880"/>
      <c r="S247" s="782"/>
      <c r="T247" s="782"/>
      <c r="U247" s="782"/>
      <c r="V247" s="782"/>
      <c r="W247" s="782"/>
      <c r="X247" s="782"/>
      <c r="Y247" s="782"/>
      <c r="Z247" s="782"/>
      <c r="AA247" s="782"/>
      <c r="AB247" s="782"/>
      <c r="AC247" s="782"/>
      <c r="AD247" s="798"/>
      <c r="AE247" s="312"/>
      <c r="AF247" s="312"/>
      <c r="AG247" s="312"/>
      <c r="AH247" s="312"/>
      <c r="AI247" s="312"/>
      <c r="AJ247" s="312"/>
      <c r="AK247" s="312"/>
      <c r="AL247" s="312"/>
      <c r="AM247" s="312"/>
      <c r="AN247" s="312"/>
      <c r="AO247" s="312"/>
      <c r="AP247" s="312"/>
      <c r="AQ247" s="312"/>
      <c r="AR247" s="312"/>
      <c r="AS247" s="312"/>
      <c r="AT247" s="312"/>
      <c r="AU247" s="312"/>
      <c r="AV247" s="312"/>
      <c r="AW247" s="312"/>
      <c r="AX247" s="312"/>
      <c r="AY247" s="312"/>
      <c r="AZ247" s="707"/>
      <c r="BA247" s="396"/>
      <c r="BB247" s="161"/>
      <c r="BC247" s="345"/>
      <c r="BD247" s="309"/>
      <c r="BE247" s="309"/>
      <c r="BF247" s="309"/>
      <c r="BG247" s="346"/>
      <c r="BH247" s="354"/>
      <c r="BI247" s="309"/>
      <c r="BJ247" s="309"/>
      <c r="BK247" s="309"/>
      <c r="BL247" s="346"/>
      <c r="BM247" s="354"/>
      <c r="BN247" s="309"/>
      <c r="BO247" s="309"/>
      <c r="BP247" s="309"/>
      <c r="BQ247" s="346"/>
      <c r="BR247" s="354"/>
      <c r="BS247" s="309"/>
      <c r="BT247" s="309"/>
      <c r="BU247" s="309"/>
      <c r="BV247" s="309"/>
      <c r="BW247" s="309"/>
      <c r="BX247" s="309"/>
      <c r="BY247" s="310"/>
      <c r="BZ247" s="310"/>
      <c r="CA247" s="310"/>
      <c r="CB247" s="310"/>
      <c r="CC247" s="310"/>
      <c r="CD247" s="310"/>
      <c r="CE247" s="2136"/>
      <c r="CF247" s="2136"/>
      <c r="CG247" s="2136"/>
      <c r="CH247" s="2136"/>
      <c r="CI247" s="2136"/>
      <c r="CJ247" s="2136"/>
      <c r="CK247" s="2136"/>
      <c r="CL247" s="2136"/>
      <c r="CM247" s="2136"/>
      <c r="CN247" s="2136"/>
      <c r="CO247" s="2136"/>
      <c r="CP247" s="2136"/>
      <c r="CQ247" s="2136"/>
      <c r="CR247" s="2136"/>
      <c r="CS247" s="2136"/>
      <c r="CT247" s="2136"/>
      <c r="CU247" s="2136"/>
      <c r="CV247" s="2136"/>
      <c r="CW247" s="2136"/>
      <c r="CX247" s="2136"/>
      <c r="CY247" s="2136"/>
      <c r="CZ247" s="2136"/>
    </row>
    <row r="248" s="135" customFormat="true" ht="15" customHeight="true" x14ac:dyDescent="0.2">
      <c r="A248" s="1062"/>
      <c r="B248" s="869"/>
      <c r="C248" s="1059"/>
      <c r="D248" s="898"/>
      <c r="E248" s="898"/>
      <c r="F248" s="898"/>
      <c r="G248" s="899"/>
      <c r="H248" s="897"/>
      <c r="I248" s="898"/>
      <c r="J248" s="898"/>
      <c r="K248" s="898"/>
      <c r="L248" s="1060"/>
      <c r="M248" s="1059"/>
      <c r="N248" s="898"/>
      <c r="O248" s="898"/>
      <c r="P248" s="898"/>
      <c r="Q248" s="899"/>
      <c r="R248" s="897"/>
      <c r="S248" s="898"/>
      <c r="T248" s="898"/>
      <c r="U248" s="898"/>
      <c r="V248" s="898"/>
      <c r="W248" s="898"/>
      <c r="X248" s="898"/>
      <c r="Y248" s="898"/>
      <c r="Z248" s="898"/>
      <c r="AA248" s="898"/>
      <c r="AB248" s="898"/>
      <c r="AC248" s="898"/>
      <c r="AD248" s="1060"/>
      <c r="AE248" s="312"/>
      <c r="AF248" s="312"/>
      <c r="AG248" s="312"/>
      <c r="AH248" s="312"/>
      <c r="AI248" s="312"/>
      <c r="AJ248" s="312"/>
      <c r="AK248" s="312"/>
      <c r="AL248" s="312"/>
      <c r="AM248" s="312"/>
      <c r="AN248" s="312"/>
      <c r="AO248" s="312"/>
      <c r="AP248" s="312"/>
      <c r="AQ248" s="312"/>
      <c r="AR248" s="312"/>
      <c r="AS248" s="312"/>
      <c r="AT248" s="312"/>
      <c r="AU248" s="312"/>
      <c r="AV248" s="312"/>
      <c r="AW248" s="312"/>
      <c r="AX248" s="312"/>
      <c r="AY248" s="312"/>
      <c r="AZ248" s="707"/>
      <c r="BA248" s="396"/>
      <c r="BB248" s="161"/>
      <c r="BC248" s="347"/>
      <c r="BD248" s="348"/>
      <c r="BE248" s="348"/>
      <c r="BF248" s="348"/>
      <c r="BG248" s="349"/>
      <c r="BH248" s="355"/>
      <c r="BI248" s="348"/>
      <c r="BJ248" s="348"/>
      <c r="BK248" s="348"/>
      <c r="BL248" s="349"/>
      <c r="BM248" s="355"/>
      <c r="BN248" s="348"/>
      <c r="BO248" s="348"/>
      <c r="BP248" s="348"/>
      <c r="BQ248" s="349"/>
      <c r="BR248" s="355"/>
      <c r="BS248" s="348"/>
      <c r="BT248" s="348"/>
      <c r="BU248" s="348"/>
      <c r="BV248" s="348"/>
      <c r="BW248" s="348"/>
      <c r="BX248" s="348"/>
      <c r="BY248" s="361"/>
      <c r="BZ248" s="361"/>
      <c r="CA248" s="361"/>
      <c r="CB248" s="361"/>
      <c r="CC248" s="361"/>
      <c r="CD248" s="361"/>
      <c r="CE248" s="2136"/>
      <c r="CF248" s="2136"/>
      <c r="CG248" s="2136"/>
      <c r="CH248" s="2136"/>
      <c r="CI248" s="2136"/>
      <c r="CJ248" s="2136"/>
      <c r="CK248" s="2136"/>
      <c r="CL248" s="2136"/>
      <c r="CM248" s="2136"/>
      <c r="CN248" s="2136"/>
      <c r="CO248" s="2136"/>
      <c r="CP248" s="2136"/>
      <c r="CQ248" s="2136"/>
      <c r="CR248" s="2136"/>
      <c r="CS248" s="2136"/>
      <c r="CT248" s="2136"/>
      <c r="CU248" s="2136"/>
      <c r="CV248" s="2136"/>
      <c r="CW248" s="2136"/>
      <c r="CX248" s="2136"/>
      <c r="CY248" s="2136"/>
      <c r="CZ248" s="2136"/>
    </row>
    <row r="249" s="135" customFormat="true" ht="250.15" customHeight="true" x14ac:dyDescent="0.2">
      <c r="AE249" s="707"/>
      <c r="AF249" s="707"/>
      <c r="AG249" s="707"/>
      <c r="AH249" s="707"/>
      <c r="AI249" s="707"/>
      <c r="AJ249" s="707"/>
      <c r="AK249" s="707"/>
      <c r="AL249" s="707"/>
      <c r="AM249" s="707"/>
      <c r="AN249" s="707"/>
      <c r="AO249" s="707"/>
      <c r="AP249" s="707"/>
      <c r="AQ249" s="707"/>
      <c r="AR249" s="707"/>
      <c r="AS249" s="707"/>
      <c r="AT249" s="707"/>
      <c r="AU249" s="707"/>
      <c r="AV249" s="707"/>
      <c r="AW249" s="707"/>
      <c r="AX249" s="707"/>
      <c r="AY249" s="707"/>
      <c r="AZ249" s="707"/>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397" customFormat="true" ht="19.15" customHeight="true" x14ac:dyDescent="0.2">
      <c r="AE250" s="650"/>
      <c r="AF250" s="650"/>
      <c r="AG250" s="650"/>
      <c r="AH250" s="650"/>
      <c r="AI250" s="650"/>
      <c r="AJ250" s="650"/>
      <c r="AK250" s="650"/>
      <c r="AL250" s="650"/>
      <c r="AM250" s="650"/>
      <c r="AN250" s="650"/>
      <c r="AO250" s="650"/>
      <c r="AP250" s="650"/>
      <c r="AQ250" s="650"/>
      <c r="AR250" s="650"/>
      <c r="AS250" s="650"/>
      <c r="AT250" s="650"/>
      <c r="AU250" s="650"/>
      <c r="AV250" s="650"/>
      <c r="AW250" s="650"/>
      <c r="AX250" s="650"/>
      <c r="AY250" s="650"/>
      <c r="AZ250" s="650"/>
      <c r="BA250" s="392"/>
      <c r="BB250" s="238"/>
      <c r="BC250" s="392"/>
      <c r="BD250" s="392"/>
      <c r="BE250" s="392"/>
      <c r="BF250" s="392"/>
      <c r="BG250" s="392"/>
      <c r="BH250" s="392"/>
      <c r="BI250" s="392"/>
      <c r="BJ250" s="392"/>
      <c r="BK250" s="392"/>
      <c r="BL250" s="392"/>
      <c r="BM250" s="392"/>
      <c r="BN250" s="392"/>
      <c r="BO250" s="392"/>
      <c r="BP250" s="392"/>
      <c r="BQ250" s="392"/>
      <c r="BR250" s="392"/>
      <c r="BS250" s="392"/>
      <c r="BT250" s="392"/>
      <c r="BU250" s="392"/>
      <c r="BV250" s="392"/>
      <c r="BW250" s="392"/>
      <c r="BX250" s="392"/>
      <c r="BY250" s="392"/>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397" customFormat="true" ht="12.75" x14ac:dyDescent="0.2">
      <c r="AE251" s="650"/>
      <c r="AF251" s="650"/>
      <c r="AG251" s="650"/>
      <c r="AH251" s="650"/>
      <c r="AI251" s="650"/>
      <c r="AJ251" s="650"/>
      <c r="AK251" s="650"/>
      <c r="AL251" s="650"/>
      <c r="AM251" s="650"/>
      <c r="AN251" s="650"/>
      <c r="AO251" s="650"/>
      <c r="AP251" s="650"/>
      <c r="AQ251" s="650"/>
      <c r="AR251" s="650"/>
      <c r="AS251" s="650"/>
      <c r="AT251" s="650"/>
      <c r="AU251" s="650"/>
      <c r="AV251" s="650"/>
      <c r="AW251" s="650"/>
      <c r="AX251" s="650"/>
      <c r="AY251" s="650"/>
      <c r="AZ251" s="650"/>
      <c r="BA251" s="392"/>
      <c r="BB251" s="238"/>
      <c r="BC251" s="392"/>
      <c r="BD251" s="392"/>
      <c r="BE251" s="392"/>
      <c r="BF251" s="392"/>
      <c r="BG251" s="392"/>
      <c r="BH251" s="392"/>
      <c r="BI251" s="392"/>
      <c r="BJ251" s="392"/>
      <c r="BK251" s="392"/>
      <c r="BL251" s="392"/>
      <c r="BM251" s="392"/>
      <c r="BN251" s="392"/>
      <c r="BO251" s="392"/>
      <c r="BP251" s="392"/>
      <c r="BQ251" s="392"/>
      <c r="BR251" s="392"/>
      <c r="BS251" s="392"/>
      <c r="BT251" s="392"/>
      <c r="BU251" s="392"/>
      <c r="BV251" s="392"/>
      <c r="BW251" s="392"/>
      <c r="BX251" s="392"/>
      <c r="BY251" s="392"/>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397" customFormat="true" ht="12.75" x14ac:dyDescent="0.2">
      <c r="AE252" s="650"/>
      <c r="AF252" s="650"/>
      <c r="AG252" s="650"/>
      <c r="AH252" s="650"/>
      <c r="AI252" s="650"/>
      <c r="AJ252" s="650"/>
      <c r="AK252" s="650"/>
      <c r="AL252" s="650"/>
      <c r="AM252" s="650"/>
      <c r="AN252" s="650"/>
      <c r="AO252" s="650"/>
      <c r="AP252" s="650"/>
      <c r="AQ252" s="650"/>
      <c r="AR252" s="650"/>
      <c r="AS252" s="650"/>
      <c r="AT252" s="650"/>
      <c r="AU252" s="650"/>
      <c r="AV252" s="650"/>
      <c r="AW252" s="650"/>
      <c r="AX252" s="650"/>
      <c r="AY252" s="650"/>
      <c r="AZ252" s="650"/>
      <c r="BA252" s="392"/>
      <c r="BB252" s="238"/>
      <c r="BC252" s="392"/>
      <c r="BD252" s="392"/>
      <c r="BE252" s="392"/>
      <c r="BF252" s="392"/>
      <c r="BG252" s="392"/>
      <c r="BH252" s="392"/>
      <c r="BI252" s="392"/>
      <c r="BJ252" s="392"/>
      <c r="BK252" s="392"/>
      <c r="BL252" s="392"/>
      <c r="BM252" s="392"/>
      <c r="BN252" s="392"/>
      <c r="BO252" s="392"/>
      <c r="BP252" s="392"/>
      <c r="BQ252" s="392"/>
      <c r="BR252" s="392"/>
      <c r="BS252" s="392"/>
      <c r="BT252" s="392"/>
      <c r="BU252" s="392"/>
      <c r="BV252" s="392"/>
      <c r="BW252" s="392"/>
      <c r="BX252" s="392"/>
      <c r="BY252" s="392"/>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397" customFormat="true" ht="12.75" x14ac:dyDescent="0.2">
      <c r="AE253" s="650"/>
      <c r="AF253" s="650"/>
      <c r="AG253" s="650"/>
      <c r="AH253" s="650"/>
      <c r="AI253" s="650"/>
      <c r="AJ253" s="650"/>
      <c r="AK253" s="650"/>
      <c r="AL253" s="650"/>
      <c r="AM253" s="650"/>
      <c r="AN253" s="650"/>
      <c r="AO253" s="650"/>
      <c r="AP253" s="650"/>
      <c r="AQ253" s="650"/>
      <c r="AR253" s="650"/>
      <c r="AS253" s="650"/>
      <c r="AT253" s="650"/>
      <c r="AU253" s="650"/>
      <c r="AV253" s="650"/>
      <c r="AW253" s="650"/>
      <c r="AX253" s="650"/>
      <c r="AY253" s="650"/>
      <c r="AZ253" s="650"/>
      <c r="BA253" s="392"/>
      <c r="BB253" s="238"/>
      <c r="BC253" s="392"/>
      <c r="BD253" s="392"/>
      <c r="BE253" s="392"/>
      <c r="BF253" s="392"/>
      <c r="BG253" s="392"/>
      <c r="BH253" s="392"/>
      <c r="BI253" s="392"/>
      <c r="BJ253" s="392"/>
      <c r="BK253" s="392"/>
      <c r="BL253" s="392"/>
      <c r="BM253" s="392"/>
      <c r="BN253" s="392"/>
      <c r="BO253" s="392"/>
      <c r="BP253" s="392"/>
      <c r="BQ253" s="392"/>
      <c r="BR253" s="392"/>
      <c r="BS253" s="392"/>
      <c r="BT253" s="392"/>
      <c r="BU253" s="392"/>
      <c r="BV253" s="392"/>
      <c r="BW253" s="392"/>
      <c r="BX253" s="392"/>
      <c r="BY253" s="392"/>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397" customFormat="true" ht="12.75" x14ac:dyDescent="0.2">
      <c r="AE254" s="650"/>
      <c r="AF254" s="650"/>
      <c r="AG254" s="650"/>
      <c r="AH254" s="650"/>
      <c r="AI254" s="650"/>
      <c r="AJ254" s="650"/>
      <c r="AK254" s="650"/>
      <c r="AL254" s="650"/>
      <c r="AM254" s="650"/>
      <c r="AN254" s="650"/>
      <c r="AO254" s="650"/>
      <c r="AP254" s="650"/>
      <c r="AQ254" s="650"/>
      <c r="AR254" s="650"/>
      <c r="AS254" s="650"/>
      <c r="AT254" s="650"/>
      <c r="AU254" s="650"/>
      <c r="AV254" s="650"/>
      <c r="AW254" s="650"/>
      <c r="AX254" s="650"/>
      <c r="AY254" s="650"/>
      <c r="AZ254" s="650"/>
      <c r="BA254" s="392"/>
      <c r="BB254" s="238"/>
      <c r="BC254" s="392"/>
      <c r="BD254" s="392"/>
      <c r="BE254" s="392"/>
      <c r="BF254" s="392"/>
      <c r="BG254" s="392"/>
      <c r="BH254" s="392"/>
      <c r="BI254" s="392"/>
      <c r="BJ254" s="392"/>
      <c r="BK254" s="392"/>
      <c r="BL254" s="392"/>
      <c r="BM254" s="392"/>
      <c r="BN254" s="392"/>
      <c r="BO254" s="392"/>
      <c r="BP254" s="392"/>
      <c r="BQ254" s="392"/>
      <c r="BR254" s="392"/>
      <c r="BS254" s="392"/>
      <c r="BT254" s="392"/>
      <c r="BU254" s="392"/>
      <c r="BV254" s="392"/>
      <c r="BW254" s="392"/>
      <c r="BX254" s="392"/>
      <c r="BY254" s="392"/>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397" customFormat="true" ht="12.75" x14ac:dyDescent="0.2">
      <c r="AE255" s="650"/>
      <c r="AF255" s="650"/>
      <c r="AG255" s="650"/>
      <c r="AH255" s="650"/>
      <c r="AI255" s="650"/>
      <c r="AJ255" s="650"/>
      <c r="AK255" s="650"/>
      <c r="AL255" s="650"/>
      <c r="AM255" s="650"/>
      <c r="AN255" s="650"/>
      <c r="AO255" s="650"/>
      <c r="AP255" s="650"/>
      <c r="AQ255" s="650"/>
      <c r="AR255" s="650"/>
      <c r="AS255" s="650"/>
      <c r="AT255" s="650"/>
      <c r="AU255" s="650"/>
      <c r="AV255" s="650"/>
      <c r="AW255" s="650"/>
      <c r="AX255" s="650"/>
      <c r="AY255" s="650"/>
      <c r="AZ255" s="650"/>
      <c r="BA255" s="392"/>
      <c r="BB255" s="238"/>
      <c r="BC255" s="392"/>
      <c r="BD255" s="392"/>
      <c r="BE255" s="392"/>
      <c r="BF255" s="392"/>
      <c r="BG255" s="392"/>
      <c r="BH255" s="392"/>
      <c r="BI255" s="392"/>
      <c r="BJ255" s="392"/>
      <c r="BK255" s="392"/>
      <c r="BL255" s="392"/>
      <c r="BM255" s="392"/>
      <c r="BN255" s="392"/>
      <c r="BO255" s="392"/>
      <c r="BP255" s="392"/>
      <c r="BQ255" s="392"/>
      <c r="BR255" s="392"/>
      <c r="BS255" s="392"/>
      <c r="BT255" s="392"/>
      <c r="BU255" s="392"/>
      <c r="BV255" s="392"/>
      <c r="BW255" s="392"/>
      <c r="BX255" s="392"/>
      <c r="BY255" s="392"/>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397" customFormat="true" ht="12.75" x14ac:dyDescent="0.2">
      <c r="AE256" s="650"/>
      <c r="AF256" s="650"/>
      <c r="AG256" s="650"/>
      <c r="AH256" s="650"/>
      <c r="AI256" s="650"/>
      <c r="AJ256" s="650"/>
      <c r="AK256" s="650"/>
      <c r="AL256" s="650"/>
      <c r="AM256" s="650"/>
      <c r="AN256" s="650"/>
      <c r="AO256" s="650"/>
      <c r="AP256" s="650"/>
      <c r="AQ256" s="650"/>
      <c r="AR256" s="650"/>
      <c r="AS256" s="650"/>
      <c r="AT256" s="650"/>
      <c r="AU256" s="650"/>
      <c r="AV256" s="650"/>
      <c r="AW256" s="650"/>
      <c r="AX256" s="650"/>
      <c r="AY256" s="650"/>
      <c r="AZ256" s="650"/>
      <c r="BA256" s="392"/>
      <c r="BB256" s="238"/>
      <c r="BC256" s="392"/>
      <c r="BD256" s="392"/>
      <c r="BE256" s="392"/>
      <c r="BF256" s="392"/>
      <c r="BG256" s="392"/>
      <c r="BH256" s="392"/>
      <c r="BI256" s="392"/>
      <c r="BJ256" s="392"/>
      <c r="BK256" s="392"/>
      <c r="BL256" s="392"/>
      <c r="BM256" s="392"/>
      <c r="BN256" s="392"/>
      <c r="BO256" s="392"/>
      <c r="BP256" s="392"/>
      <c r="BQ256" s="392"/>
      <c r="BR256" s="392"/>
      <c r="BS256" s="392"/>
      <c r="BT256" s="392"/>
      <c r="BU256" s="392"/>
      <c r="BV256" s="392"/>
      <c r="BW256" s="392"/>
      <c r="BX256" s="392"/>
      <c r="BY256" s="392"/>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397" customFormat="true" ht="18" customHeight="true" x14ac:dyDescent="0.2">
      <c r="AE257" s="650"/>
      <c r="AF257" s="650"/>
      <c r="AG257" s="650"/>
      <c r="AH257" s="650"/>
      <c r="AI257" s="650"/>
      <c r="AJ257" s="650"/>
      <c r="AK257" s="650"/>
      <c r="AL257" s="650"/>
      <c r="AM257" s="650"/>
      <c r="AN257" s="650"/>
      <c r="AO257" s="650"/>
      <c r="AP257" s="650"/>
      <c r="AQ257" s="650"/>
      <c r="AR257" s="650"/>
      <c r="AS257" s="650"/>
      <c r="AT257" s="650"/>
      <c r="AU257" s="650"/>
      <c r="AV257" s="650"/>
      <c r="AW257" s="650"/>
      <c r="AX257" s="650"/>
      <c r="AY257" s="650"/>
      <c r="AZ257" s="650"/>
      <c r="BA257" s="392"/>
      <c r="BB257" s="238"/>
      <c r="BC257" s="392"/>
      <c r="BD257" s="392"/>
      <c r="BE257" s="392"/>
      <c r="BF257" s="392"/>
      <c r="BG257" s="392"/>
      <c r="BH257" s="392"/>
      <c r="BI257" s="392"/>
      <c r="BJ257" s="392"/>
      <c r="BK257" s="392"/>
      <c r="BL257" s="392"/>
      <c r="BM257" s="392"/>
      <c r="BN257" s="392"/>
      <c r="BO257" s="392"/>
      <c r="BP257" s="392"/>
      <c r="BQ257" s="392"/>
      <c r="BR257" s="392"/>
      <c r="BS257" s="392"/>
      <c r="BT257" s="392"/>
      <c r="BU257" s="392"/>
      <c r="BV257" s="392"/>
      <c r="BW257" s="392"/>
      <c r="BX257" s="392"/>
      <c r="BY257" s="392"/>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397" customFormat="true" ht="18" customHeight="true" x14ac:dyDescent="0.2">
      <c r="AE258" s="650"/>
      <c r="AF258" s="650"/>
      <c r="AG258" s="650"/>
      <c r="AH258" s="650"/>
      <c r="AI258" s="650"/>
      <c r="AJ258" s="650"/>
      <c r="AK258" s="650"/>
      <c r="AL258" s="650"/>
      <c r="AM258" s="650"/>
      <c r="AN258" s="650"/>
      <c r="AO258" s="650"/>
      <c r="AP258" s="650"/>
      <c r="AQ258" s="650"/>
      <c r="AR258" s="650"/>
      <c r="AS258" s="650"/>
      <c r="AT258" s="650"/>
      <c r="AU258" s="650"/>
      <c r="AV258" s="650"/>
      <c r="AW258" s="650"/>
      <c r="AX258" s="650"/>
      <c r="AY258" s="650"/>
      <c r="AZ258" s="650"/>
      <c r="BA258" s="392"/>
      <c r="BB258" s="238"/>
      <c r="BC258" s="392"/>
      <c r="BD258" s="392"/>
      <c r="BE258" s="392"/>
      <c r="BF258" s="392"/>
      <c r="BG258" s="392"/>
      <c r="BH258" s="392"/>
      <c r="BI258" s="392"/>
      <c r="BJ258" s="392"/>
      <c r="BK258" s="392"/>
      <c r="BL258" s="392"/>
      <c r="BM258" s="392"/>
      <c r="BN258" s="392"/>
      <c r="BO258" s="392"/>
      <c r="BP258" s="392"/>
      <c r="BQ258" s="392"/>
      <c r="BR258" s="392"/>
      <c r="BS258" s="392"/>
      <c r="BT258" s="392"/>
      <c r="BU258" s="392"/>
      <c r="BV258" s="392"/>
      <c r="BW258" s="392"/>
      <c r="BX258" s="392"/>
      <c r="BY258" s="392"/>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135" customFormat="true" ht="15" customHeight="true" x14ac:dyDescent="0.2">
      <c r="AE259" s="707"/>
      <c r="AF259" s="707"/>
      <c r="AG259" s="707"/>
      <c r="AH259" s="707"/>
      <c r="AI259" s="707"/>
      <c r="AJ259" s="707"/>
      <c r="AK259" s="707"/>
      <c r="AL259" s="707"/>
      <c r="AM259" s="707"/>
      <c r="AN259" s="707"/>
      <c r="AO259" s="707"/>
      <c r="AP259" s="707"/>
      <c r="AQ259" s="707"/>
      <c r="AR259" s="707"/>
      <c r="AS259" s="707"/>
      <c r="AT259" s="707"/>
      <c r="AU259" s="707"/>
      <c r="AV259" s="707"/>
      <c r="AW259" s="707"/>
      <c r="AX259" s="707"/>
      <c r="AY259" s="707"/>
      <c r="AZ259" s="707"/>
      <c r="BA259" s="217" t="s">
        <v>127</v>
      </c>
      <c r="BB259" s="137" t="s">
        <v>84</v>
      </c>
      <c r="BC259" s="2516" t="s">
        <v>113</v>
      </c>
      <c r="BD259" s="2517"/>
      <c r="BE259" s="2517"/>
      <c r="BF259" s="2517"/>
      <c r="BG259" s="2518"/>
      <c r="BH259" s="2519" t="s">
        <v>38</v>
      </c>
      <c r="BI259" s="2517"/>
      <c r="BJ259" s="2517"/>
      <c r="BK259" s="2517"/>
      <c r="BL259" s="2518"/>
      <c r="BM259" s="2519" t="s">
        <v>37</v>
      </c>
      <c r="BN259" s="2517"/>
      <c r="BO259" s="2517"/>
      <c r="BP259" s="2517"/>
      <c r="BQ259" s="2520"/>
      <c r="BR259" s="2043" t="s">
        <v>136</v>
      </c>
      <c r="BS259" s="2044"/>
      <c r="BT259" s="2044"/>
      <c r="BU259" s="2044"/>
      <c r="BV259" s="2044"/>
      <c r="BW259" s="2044"/>
      <c r="BX259" s="2044"/>
      <c r="BY259" s="2045"/>
      <c r="BZ259" s="313"/>
      <c r="CA259" s="313"/>
      <c r="CB259" s="313"/>
      <c r="CC259" s="313"/>
      <c r="CD259" s="313"/>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135" customFormat="true" ht="24" x14ac:dyDescent="0.2">
      <c r="AE260" s="707"/>
      <c r="AF260" s="707"/>
      <c r="AG260" s="707"/>
      <c r="AH260" s="707"/>
      <c r="AI260" s="707"/>
      <c r="AJ260" s="707"/>
      <c r="AK260" s="707"/>
      <c r="AL260" s="707"/>
      <c r="AM260" s="707"/>
      <c r="AN260" s="707"/>
      <c r="AO260" s="707"/>
      <c r="AP260" s="707"/>
      <c r="AQ260" s="707"/>
      <c r="AR260" s="707"/>
      <c r="AS260" s="707"/>
      <c r="AT260" s="707"/>
      <c r="AU260" s="707"/>
      <c r="AV260" s="707"/>
      <c r="AW260" s="707"/>
      <c r="AX260" s="707"/>
      <c r="AY260" s="707"/>
      <c r="AZ260" s="707"/>
      <c r="BA260" s="204" t="s">
        <v>117</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246</v>
      </c>
      <c r="BS260" s="178" t="s">
        <v>247</v>
      </c>
      <c r="BT260" s="178" t="s">
        <v>248</v>
      </c>
      <c r="BU260" s="178" t="s">
        <v>249</v>
      </c>
      <c r="BV260" s="178" t="s">
        <v>250</v>
      </c>
      <c r="BW260" s="178" t="s">
        <v>251</v>
      </c>
      <c r="BX260" s="178" t="s">
        <v>252</v>
      </c>
      <c r="BY260" s="179" t="s">
        <v>253</v>
      </c>
      <c r="BZ260" s="179" t="s">
        <v>254</v>
      </c>
      <c r="CA260" s="179" t="s">
        <v>255</v>
      </c>
      <c r="CB260" s="179" t="s">
        <v>256</v>
      </c>
      <c r="CC260" s="179" t="s">
        <v>257</v>
      </c>
      <c r="CD260" s="179" t="s">
        <v>258</v>
      </c>
      <c r="CE260" s="2137"/>
      <c r="CF260" s="2137"/>
      <c r="CG260" s="2137"/>
      <c r="CH260" s="2137"/>
      <c r="CI260" s="2137"/>
      <c r="CJ260" s="2137"/>
      <c r="CK260" s="2137"/>
      <c r="CL260" s="2137"/>
      <c r="CM260" s="2137"/>
      <c r="CN260" s="2137"/>
      <c r="CO260" s="2137"/>
      <c r="CP260" s="2137"/>
      <c r="CQ260" s="2137"/>
      <c r="CR260" s="2137"/>
      <c r="CS260" s="2137"/>
      <c r="CT260" s="2137"/>
      <c r="CU260" s="2137"/>
      <c r="CV260" s="2137"/>
      <c r="CW260" s="2137"/>
      <c r="CX260" s="2137"/>
      <c r="CY260" s="2137"/>
      <c r="CZ260" s="2137"/>
    </row>
    <row r="261" s="135" customFormat="true" ht="15" customHeight="true" x14ac:dyDescent="0.2">
      <c r="AE261" s="707"/>
      <c r="AF261" s="707"/>
      <c r="AG261" s="707"/>
      <c r="AH261" s="707"/>
      <c r="AI261" s="707"/>
      <c r="AJ261" s="707"/>
      <c r="AK261" s="707"/>
      <c r="AL261" s="707"/>
      <c r="AM261" s="707"/>
      <c r="AN261" s="707"/>
      <c r="AO261" s="707"/>
      <c r="AP261" s="707"/>
      <c r="AQ261" s="707"/>
      <c r="AR261" s="707"/>
      <c r="AS261" s="707"/>
      <c r="AT261" s="707"/>
      <c r="AU261" s="707"/>
      <c r="AV261" s="707"/>
      <c r="AW261" s="707"/>
      <c r="AX261" s="707"/>
      <c r="AY261" s="707"/>
      <c r="AZ261" s="707"/>
      <c r="BA261" s="2521" t="s">
        <v>72</v>
      </c>
      <c r="BB261" s="294" t="s">
        <v>49</v>
      </c>
      <c r="BC261" s="1152" t="s">
        <v>35</v>
      </c>
      <c r="BD261" s="1171" t="s">
        <v>35</v>
      </c>
      <c r="BE261" s="1171" t="s">
        <v>35</v>
      </c>
      <c r="BF261" s="1171" t="s">
        <v>35</v>
      </c>
      <c r="BG261" s="1191" t="s">
        <v>35</v>
      </c>
      <c r="BH261" s="1211" t="s">
        <v>35</v>
      </c>
      <c r="BI261" s="1171" t="s">
        <v>35</v>
      </c>
      <c r="BJ261" s="1171" t="s">
        <v>35</v>
      </c>
      <c r="BK261" s="1171" t="s">
        <v>35</v>
      </c>
      <c r="BL261" s="1191" t="s">
        <v>35</v>
      </c>
      <c r="BM261" s="1211" t="s">
        <v>35</v>
      </c>
      <c r="BN261" s="1171" t="s">
        <v>35</v>
      </c>
      <c r="BO261" s="1171" t="s">
        <v>35</v>
      </c>
      <c r="BP261" s="1171" t="s">
        <v>35</v>
      </c>
      <c r="BQ261" s="1191" t="s">
        <v>35</v>
      </c>
      <c r="BR261" s="1211" t="s">
        <v>35</v>
      </c>
      <c r="BS261" s="1171" t="s">
        <v>35</v>
      </c>
      <c r="BT261" s="1171" t="s">
        <v>35</v>
      </c>
      <c r="BU261" s="1171" t="s">
        <v>35</v>
      </c>
      <c r="BV261" s="1171" t="s">
        <v>35</v>
      </c>
      <c r="BW261" s="1171" t="s">
        <v>35</v>
      </c>
      <c r="BX261" s="1171" t="s">
        <v>35</v>
      </c>
      <c r="BY261" s="1228" t="s">
        <v>35</v>
      </c>
      <c r="BZ261" s="1228" t="s">
        <v>35</v>
      </c>
      <c r="CA261" s="1228" t="s">
        <v>35</v>
      </c>
      <c r="CB261" s="1228" t="s">
        <v>35</v>
      </c>
      <c r="CC261" s="1228" t="s">
        <v>35</v>
      </c>
      <c r="CD261" s="1228" t="s">
        <v>35</v>
      </c>
      <c r="CE261" s="2138"/>
      <c r="CF261" s="2138"/>
      <c r="CG261" s="2138"/>
      <c r="CH261" s="2138"/>
      <c r="CI261" s="2138"/>
      <c r="CJ261" s="2138"/>
      <c r="CK261" s="2138"/>
      <c r="CL261" s="2138"/>
      <c r="CM261" s="2138"/>
      <c r="CN261" s="2138"/>
      <c r="CO261" s="2138"/>
      <c r="CP261" s="2138"/>
      <c r="CQ261" s="2138"/>
      <c r="CR261" s="2138"/>
      <c r="CS261" s="2138"/>
      <c r="CT261" s="2138"/>
      <c r="CU261" s="2138"/>
      <c r="CV261" s="2138"/>
      <c r="CW261" s="2138"/>
      <c r="CX261" s="2138"/>
      <c r="CY261" s="2138"/>
      <c r="CZ261" s="2138"/>
    </row>
    <row r="262" s="135" customFormat="true" ht="15" customHeight="true" x14ac:dyDescent="0.2">
      <c r="AE262" s="707"/>
      <c r="AF262" s="707"/>
      <c r="AG262" s="707"/>
      <c r="AH262" s="707"/>
      <c r="AI262" s="707"/>
      <c r="AJ262" s="707"/>
      <c r="AK262" s="707"/>
      <c r="AL262" s="707"/>
      <c r="AM262" s="707"/>
      <c r="AN262" s="707"/>
      <c r="AO262" s="707"/>
      <c r="AP262" s="707"/>
      <c r="AQ262" s="707"/>
      <c r="AR262" s="707"/>
      <c r="AS262" s="707"/>
      <c r="AT262" s="707"/>
      <c r="AU262" s="707"/>
      <c r="AV262" s="707"/>
      <c r="AW262" s="707"/>
      <c r="AX262" s="707"/>
      <c r="AY262" s="707"/>
      <c r="AZ262" s="707"/>
      <c r="BA262" s="2493"/>
      <c r="BB262" s="295" t="s">
        <v>48</v>
      </c>
      <c r="BC262" s="1153" t="s">
        <v>35</v>
      </c>
      <c r="BD262" s="1172" t="s">
        <v>35</v>
      </c>
      <c r="BE262" s="1172" t="s">
        <v>35</v>
      </c>
      <c r="BF262" s="1172" t="s">
        <v>35</v>
      </c>
      <c r="BG262" s="1192" t="s">
        <v>35</v>
      </c>
      <c r="BH262" s="1212" t="s">
        <v>35</v>
      </c>
      <c r="BI262" s="1172" t="s">
        <v>35</v>
      </c>
      <c r="BJ262" s="1172" t="s">
        <v>35</v>
      </c>
      <c r="BK262" s="1172" t="s">
        <v>35</v>
      </c>
      <c r="BL262" s="1192" t="s">
        <v>35</v>
      </c>
      <c r="BM262" s="1212" t="s">
        <v>35</v>
      </c>
      <c r="BN262" s="1172" t="s">
        <v>35</v>
      </c>
      <c r="BO262" s="1172" t="s">
        <v>35</v>
      </c>
      <c r="BP262" s="1172" t="s">
        <v>35</v>
      </c>
      <c r="BQ262" s="1192" t="s">
        <v>35</v>
      </c>
      <c r="BR262" s="1212" t="s">
        <v>35</v>
      </c>
      <c r="BS262" s="1172" t="s">
        <v>35</v>
      </c>
      <c r="BT262" s="1172" t="s">
        <v>35</v>
      </c>
      <c r="BU262" s="1172" t="s">
        <v>35</v>
      </c>
      <c r="BV262" s="1172" t="s">
        <v>35</v>
      </c>
      <c r="BW262" s="1172" t="s">
        <v>35</v>
      </c>
      <c r="BX262" s="1172" t="s">
        <v>35</v>
      </c>
      <c r="BY262" s="1229" t="s">
        <v>35</v>
      </c>
      <c r="BZ262" s="1229" t="s">
        <v>35</v>
      </c>
      <c r="CA262" s="1229" t="s">
        <v>35</v>
      </c>
      <c r="CB262" s="1229" t="s">
        <v>35</v>
      </c>
      <c r="CC262" s="1229" t="s">
        <v>35</v>
      </c>
      <c r="CD262" s="1229" t="s">
        <v>35</v>
      </c>
      <c r="CE262" s="2139"/>
      <c r="CF262" s="2139"/>
      <c r="CG262" s="2139"/>
      <c r="CH262" s="2139"/>
      <c r="CI262" s="2139"/>
      <c r="CJ262" s="2139"/>
      <c r="CK262" s="2139"/>
      <c r="CL262" s="2139"/>
      <c r="CM262" s="2139"/>
      <c r="CN262" s="2139"/>
      <c r="CO262" s="2139"/>
      <c r="CP262" s="2139"/>
      <c r="CQ262" s="2139"/>
      <c r="CR262" s="2139"/>
      <c r="CS262" s="2139"/>
      <c r="CT262" s="2139"/>
      <c r="CU262" s="2139"/>
      <c r="CV262" s="2139"/>
      <c r="CW262" s="2139"/>
      <c r="CX262" s="2139"/>
      <c r="CY262" s="2139"/>
      <c r="CZ262" s="2139"/>
    </row>
    <row r="263" s="135" customFormat="true" ht="15" customHeight="true" x14ac:dyDescent="0.2">
      <c r="AE263" s="707"/>
      <c r="AF263" s="707"/>
      <c r="AG263" s="707"/>
      <c r="AH263" s="707"/>
      <c r="AI263" s="707"/>
      <c r="AJ263" s="707"/>
      <c r="AK263" s="707"/>
      <c r="AL263" s="707"/>
      <c r="AM263" s="707"/>
      <c r="AN263" s="707"/>
      <c r="AO263" s="707"/>
      <c r="AP263" s="707"/>
      <c r="AQ263" s="707"/>
      <c r="AR263" s="707"/>
      <c r="AS263" s="707"/>
      <c r="AT263" s="707"/>
      <c r="AU263" s="707"/>
      <c r="AV263" s="707"/>
      <c r="AW263" s="707"/>
      <c r="AX263" s="707"/>
      <c r="AY263" s="707"/>
      <c r="AZ263" s="707"/>
      <c r="BA263" s="2493"/>
      <c r="BB263" s="295" t="s">
        <v>111</v>
      </c>
      <c r="BC263" s="1153" t="s">
        <v>35</v>
      </c>
      <c r="BD263" s="1172" t="s">
        <v>35</v>
      </c>
      <c r="BE263" s="1172" t="s">
        <v>35</v>
      </c>
      <c r="BF263" s="1172" t="s">
        <v>35</v>
      </c>
      <c r="BG263" s="1192" t="s">
        <v>35</v>
      </c>
      <c r="BH263" s="1212" t="s">
        <v>35</v>
      </c>
      <c r="BI263" s="1172" t="s">
        <v>35</v>
      </c>
      <c r="BJ263" s="1172" t="s">
        <v>35</v>
      </c>
      <c r="BK263" s="1172" t="s">
        <v>35</v>
      </c>
      <c r="BL263" s="1192" t="s">
        <v>35</v>
      </c>
      <c r="BM263" s="1212" t="s">
        <v>35</v>
      </c>
      <c r="BN263" s="1172" t="s">
        <v>35</v>
      </c>
      <c r="BO263" s="1172" t="s">
        <v>35</v>
      </c>
      <c r="BP263" s="1172" t="s">
        <v>35</v>
      </c>
      <c r="BQ263" s="1192" t="s">
        <v>35</v>
      </c>
      <c r="BR263" s="1212" t="s">
        <v>35</v>
      </c>
      <c r="BS263" s="1172" t="s">
        <v>35</v>
      </c>
      <c r="BT263" s="1172" t="s">
        <v>35</v>
      </c>
      <c r="BU263" s="1172" t="s">
        <v>35</v>
      </c>
      <c r="BV263" s="1172" t="s">
        <v>35</v>
      </c>
      <c r="BW263" s="1172" t="s">
        <v>35</v>
      </c>
      <c r="BX263" s="1172" t="s">
        <v>35</v>
      </c>
      <c r="BY263" s="1229" t="s">
        <v>35</v>
      </c>
      <c r="BZ263" s="1229" t="s">
        <v>35</v>
      </c>
      <c r="CA263" s="1229" t="s">
        <v>35</v>
      </c>
      <c r="CB263" s="1229" t="s">
        <v>35</v>
      </c>
      <c r="CC263" s="1229" t="s">
        <v>35</v>
      </c>
      <c r="CD263" s="1229" t="s">
        <v>35</v>
      </c>
      <c r="CE263" s="2139"/>
      <c r="CF263" s="2139"/>
      <c r="CG263" s="2139"/>
      <c r="CH263" s="2139"/>
      <c r="CI263" s="2139"/>
      <c r="CJ263" s="2139"/>
      <c r="CK263" s="2139"/>
      <c r="CL263" s="2139"/>
      <c r="CM263" s="2139"/>
      <c r="CN263" s="2139"/>
      <c r="CO263" s="2139"/>
      <c r="CP263" s="2139"/>
      <c r="CQ263" s="2139"/>
      <c r="CR263" s="2139"/>
      <c r="CS263" s="2139"/>
      <c r="CT263" s="2139"/>
      <c r="CU263" s="2139"/>
      <c r="CV263" s="2139"/>
      <c r="CW263" s="2139"/>
      <c r="CX263" s="2139"/>
      <c r="CY263" s="2139"/>
      <c r="CZ263" s="2139"/>
    </row>
    <row r="264" s="135" customFormat="true" ht="15" customHeight="true" x14ac:dyDescent="0.2">
      <c r="AE264" s="707"/>
      <c r="AF264" s="707"/>
      <c r="AG264" s="707"/>
      <c r="AH264" s="707"/>
      <c r="AI264" s="707"/>
      <c r="AJ264" s="707"/>
      <c r="AK264" s="707"/>
      <c r="AL264" s="707"/>
      <c r="AM264" s="707"/>
      <c r="AN264" s="707"/>
      <c r="AO264" s="707"/>
      <c r="AP264" s="707"/>
      <c r="AQ264" s="707"/>
      <c r="AR264" s="707"/>
      <c r="AS264" s="707"/>
      <c r="AT264" s="707"/>
      <c r="AU264" s="707"/>
      <c r="AV264" s="707"/>
      <c r="AW264" s="707"/>
      <c r="AX264" s="707"/>
      <c r="AY264" s="707"/>
      <c r="AZ264" s="707"/>
      <c r="BA264" s="2493" t="s">
        <v>73</v>
      </c>
      <c r="BB264" s="295" t="s">
        <v>87</v>
      </c>
      <c r="BC264" s="1153" t="s">
        <v>35</v>
      </c>
      <c r="BD264" s="1172" t="s">
        <v>35</v>
      </c>
      <c r="BE264" s="1172" t="s">
        <v>35</v>
      </c>
      <c r="BF264" s="1172" t="s">
        <v>35</v>
      </c>
      <c r="BG264" s="1192" t="s">
        <v>35</v>
      </c>
      <c r="BH264" s="1212" t="s">
        <v>35</v>
      </c>
      <c r="BI264" s="1172" t="s">
        <v>35</v>
      </c>
      <c r="BJ264" s="1172" t="s">
        <v>35</v>
      </c>
      <c r="BK264" s="1172" t="s">
        <v>35</v>
      </c>
      <c r="BL264" s="1192" t="s">
        <v>35</v>
      </c>
      <c r="BM264" s="1212" t="s">
        <v>35</v>
      </c>
      <c r="BN264" s="1172" t="s">
        <v>35</v>
      </c>
      <c r="BO264" s="1172" t="s">
        <v>35</v>
      </c>
      <c r="BP264" s="1172" t="s">
        <v>35</v>
      </c>
      <c r="BQ264" s="1192" t="s">
        <v>35</v>
      </c>
      <c r="BR264" s="1212" t="s">
        <v>35</v>
      </c>
      <c r="BS264" s="1172" t="s">
        <v>35</v>
      </c>
      <c r="BT264" s="1172" t="s">
        <v>35</v>
      </c>
      <c r="BU264" s="1172" t="s">
        <v>35</v>
      </c>
      <c r="BV264" s="1172" t="s">
        <v>35</v>
      </c>
      <c r="BW264" s="1172" t="s">
        <v>35</v>
      </c>
      <c r="BX264" s="1172" t="s">
        <v>35</v>
      </c>
      <c r="BY264" s="1229" t="s">
        <v>35</v>
      </c>
      <c r="BZ264" s="1229" t="s">
        <v>35</v>
      </c>
      <c r="CA264" s="1229" t="s">
        <v>35</v>
      </c>
      <c r="CB264" s="1229" t="s">
        <v>35</v>
      </c>
      <c r="CC264" s="1229" t="s">
        <v>35</v>
      </c>
      <c r="CD264" s="1229" t="s">
        <v>35</v>
      </c>
      <c r="CE264" s="2139"/>
      <c r="CF264" s="2139"/>
      <c r="CG264" s="2139"/>
      <c r="CH264" s="2139"/>
      <c r="CI264" s="2139"/>
      <c r="CJ264" s="2139"/>
      <c r="CK264" s="2139"/>
      <c r="CL264" s="2139"/>
      <c r="CM264" s="2139"/>
      <c r="CN264" s="2139"/>
      <c r="CO264" s="2139"/>
      <c r="CP264" s="2139"/>
      <c r="CQ264" s="2139"/>
      <c r="CR264" s="2139"/>
      <c r="CS264" s="2139"/>
      <c r="CT264" s="2139"/>
      <c r="CU264" s="2139"/>
      <c r="CV264" s="2139"/>
      <c r="CW264" s="2139"/>
      <c r="CX264" s="2139"/>
      <c r="CY264" s="2139"/>
      <c r="CZ264" s="2139"/>
    </row>
    <row r="265" s="135" customFormat="true" ht="15" customHeight="true" x14ac:dyDescent="0.2">
      <c r="AE265" s="707"/>
      <c r="AF265" s="707"/>
      <c r="AG265" s="707"/>
      <c r="AH265" s="707"/>
      <c r="AI265" s="707"/>
      <c r="AJ265" s="707"/>
      <c r="AK265" s="707"/>
      <c r="AL265" s="707"/>
      <c r="AM265" s="707"/>
      <c r="AN265" s="707"/>
      <c r="AO265" s="707"/>
      <c r="AP265" s="707"/>
      <c r="AQ265" s="707"/>
      <c r="AR265" s="707"/>
      <c r="AS265" s="707"/>
      <c r="AT265" s="707"/>
      <c r="AU265" s="707"/>
      <c r="AV265" s="707"/>
      <c r="AW265" s="707"/>
      <c r="AX265" s="707"/>
      <c r="AY265" s="707"/>
      <c r="AZ265" s="707"/>
      <c r="BA265" s="2493"/>
      <c r="BB265" s="295" t="s">
        <v>88</v>
      </c>
      <c r="BC265" s="1153" t="s">
        <v>35</v>
      </c>
      <c r="BD265" s="1172" t="s">
        <v>35</v>
      </c>
      <c r="BE265" s="1172" t="s">
        <v>35</v>
      </c>
      <c r="BF265" s="1172" t="s">
        <v>35</v>
      </c>
      <c r="BG265" s="1192" t="s">
        <v>35</v>
      </c>
      <c r="BH265" s="1212" t="s">
        <v>35</v>
      </c>
      <c r="BI265" s="1172" t="s">
        <v>35</v>
      </c>
      <c r="BJ265" s="1172" t="s">
        <v>35</v>
      </c>
      <c r="BK265" s="1172" t="s">
        <v>35</v>
      </c>
      <c r="BL265" s="1192" t="s">
        <v>35</v>
      </c>
      <c r="BM265" s="1212" t="s">
        <v>35</v>
      </c>
      <c r="BN265" s="1172" t="s">
        <v>35</v>
      </c>
      <c r="BO265" s="1172" t="s">
        <v>35</v>
      </c>
      <c r="BP265" s="1172" t="s">
        <v>35</v>
      </c>
      <c r="BQ265" s="1192" t="s">
        <v>35</v>
      </c>
      <c r="BR265" s="1212" t="s">
        <v>35</v>
      </c>
      <c r="BS265" s="1172" t="s">
        <v>35</v>
      </c>
      <c r="BT265" s="1172" t="s">
        <v>35</v>
      </c>
      <c r="BU265" s="1172" t="s">
        <v>35</v>
      </c>
      <c r="BV265" s="1172" t="s">
        <v>35</v>
      </c>
      <c r="BW265" s="1172" t="s">
        <v>35</v>
      </c>
      <c r="BX265" s="1172" t="s">
        <v>35</v>
      </c>
      <c r="BY265" s="1229" t="s">
        <v>35</v>
      </c>
      <c r="BZ265" s="1229" t="s">
        <v>35</v>
      </c>
      <c r="CA265" s="1229" t="s">
        <v>35</v>
      </c>
      <c r="CB265" s="1229" t="s">
        <v>35</v>
      </c>
      <c r="CC265" s="1229" t="s">
        <v>35</v>
      </c>
      <c r="CD265" s="1229" t="s">
        <v>35</v>
      </c>
      <c r="CE265" s="2139"/>
      <c r="CF265" s="2139"/>
      <c r="CG265" s="2139"/>
      <c r="CH265" s="2139"/>
      <c r="CI265" s="2139"/>
      <c r="CJ265" s="2139"/>
      <c r="CK265" s="2139"/>
      <c r="CL265" s="2139"/>
      <c r="CM265" s="2139"/>
      <c r="CN265" s="2139"/>
      <c r="CO265" s="2139"/>
      <c r="CP265" s="2139"/>
      <c r="CQ265" s="2139"/>
      <c r="CR265" s="2139"/>
      <c r="CS265" s="2139"/>
      <c r="CT265" s="2139"/>
      <c r="CU265" s="2139"/>
      <c r="CV265" s="2139"/>
      <c r="CW265" s="2139"/>
      <c r="CX265" s="2139"/>
      <c r="CY265" s="2139"/>
      <c r="CZ265" s="2139"/>
    </row>
    <row r="266" s="135" customFormat="true" ht="15" customHeight="true" x14ac:dyDescent="0.2">
      <c r="AE266" s="707"/>
      <c r="AF266" s="707"/>
      <c r="AG266" s="707"/>
      <c r="AH266" s="707"/>
      <c r="AI266" s="707"/>
      <c r="AJ266" s="707"/>
      <c r="AK266" s="707"/>
      <c r="AL266" s="707"/>
      <c r="AM266" s="707"/>
      <c r="AN266" s="707"/>
      <c r="AO266" s="707"/>
      <c r="AP266" s="707"/>
      <c r="AQ266" s="707"/>
      <c r="AR266" s="707"/>
      <c r="AS266" s="707"/>
      <c r="AT266" s="707"/>
      <c r="AU266" s="707"/>
      <c r="AV266" s="707"/>
      <c r="AW266" s="707"/>
      <c r="AX266" s="707"/>
      <c r="AY266" s="707"/>
      <c r="AZ266" s="707"/>
      <c r="BA266" s="2493"/>
      <c r="BB266" s="295" t="s">
        <v>89</v>
      </c>
      <c r="BC266" s="1153" t="s">
        <v>35</v>
      </c>
      <c r="BD266" s="1172" t="s">
        <v>35</v>
      </c>
      <c r="BE266" s="1172" t="s">
        <v>35</v>
      </c>
      <c r="BF266" s="1172" t="s">
        <v>35</v>
      </c>
      <c r="BG266" s="1192" t="s">
        <v>35</v>
      </c>
      <c r="BH266" s="1212" t="s">
        <v>35</v>
      </c>
      <c r="BI266" s="1172" t="s">
        <v>35</v>
      </c>
      <c r="BJ266" s="1172" t="s">
        <v>35</v>
      </c>
      <c r="BK266" s="1172" t="s">
        <v>35</v>
      </c>
      <c r="BL266" s="1192" t="s">
        <v>35</v>
      </c>
      <c r="BM266" s="1212" t="s">
        <v>35</v>
      </c>
      <c r="BN266" s="1172" t="s">
        <v>35</v>
      </c>
      <c r="BO266" s="1172" t="s">
        <v>35</v>
      </c>
      <c r="BP266" s="1172" t="s">
        <v>35</v>
      </c>
      <c r="BQ266" s="1192" t="s">
        <v>35</v>
      </c>
      <c r="BR266" s="1212" t="s">
        <v>35</v>
      </c>
      <c r="BS266" s="1172" t="s">
        <v>35</v>
      </c>
      <c r="BT266" s="1172" t="s">
        <v>35</v>
      </c>
      <c r="BU266" s="1172" t="s">
        <v>35</v>
      </c>
      <c r="BV266" s="1172" t="s">
        <v>35</v>
      </c>
      <c r="BW266" s="1172" t="s">
        <v>35</v>
      </c>
      <c r="BX266" s="1172" t="s">
        <v>35</v>
      </c>
      <c r="BY266" s="1229" t="s">
        <v>35</v>
      </c>
      <c r="BZ266" s="1229" t="s">
        <v>35</v>
      </c>
      <c r="CA266" s="1229" t="s">
        <v>35</v>
      </c>
      <c r="CB266" s="1229" t="s">
        <v>35</v>
      </c>
      <c r="CC266" s="1229" t="s">
        <v>35</v>
      </c>
      <c r="CD266" s="1229" t="s">
        <v>35</v>
      </c>
      <c r="CE266" s="2139"/>
      <c r="CF266" s="2139"/>
      <c r="CG266" s="2139"/>
      <c r="CH266" s="2139"/>
      <c r="CI266" s="2139"/>
      <c r="CJ266" s="2139"/>
      <c r="CK266" s="2139"/>
      <c r="CL266" s="2139"/>
      <c r="CM266" s="2139"/>
      <c r="CN266" s="2139"/>
      <c r="CO266" s="2139"/>
      <c r="CP266" s="2139"/>
      <c r="CQ266" s="2139"/>
      <c r="CR266" s="2139"/>
      <c r="CS266" s="2139"/>
      <c r="CT266" s="2139"/>
      <c r="CU266" s="2139"/>
      <c r="CV266" s="2139"/>
      <c r="CW266" s="2139"/>
      <c r="CX266" s="2139"/>
      <c r="CY266" s="2139"/>
      <c r="CZ266" s="2139"/>
    </row>
    <row r="267" s="135" customFormat="true" ht="15" customHeight="true" x14ac:dyDescent="0.2">
      <c r="AE267" s="707"/>
      <c r="AF267" s="707"/>
      <c r="AG267" s="707"/>
      <c r="AH267" s="707"/>
      <c r="AI267" s="707"/>
      <c r="AJ267" s="707"/>
      <c r="AK267" s="707"/>
      <c r="AL267" s="707"/>
      <c r="AM267" s="707"/>
      <c r="AN267" s="707"/>
      <c r="AO267" s="707"/>
      <c r="AP267" s="707"/>
      <c r="AQ267" s="707"/>
      <c r="AR267" s="707"/>
      <c r="AS267" s="707"/>
      <c r="AT267" s="707"/>
      <c r="AU267" s="707"/>
      <c r="AV267" s="707"/>
      <c r="AW267" s="707"/>
      <c r="AX267" s="707"/>
      <c r="AY267" s="707"/>
      <c r="AZ267" s="707"/>
      <c r="BA267" s="2493"/>
      <c r="BB267" s="295" t="s">
        <v>111</v>
      </c>
      <c r="BC267" s="1153" t="s">
        <v>35</v>
      </c>
      <c r="BD267" s="1172" t="s">
        <v>35</v>
      </c>
      <c r="BE267" s="1172" t="s">
        <v>35</v>
      </c>
      <c r="BF267" s="1172" t="s">
        <v>35</v>
      </c>
      <c r="BG267" s="1192" t="s">
        <v>35</v>
      </c>
      <c r="BH267" s="1212" t="s">
        <v>35</v>
      </c>
      <c r="BI267" s="1172" t="s">
        <v>35</v>
      </c>
      <c r="BJ267" s="1172" t="s">
        <v>35</v>
      </c>
      <c r="BK267" s="1172" t="s">
        <v>35</v>
      </c>
      <c r="BL267" s="1192" t="s">
        <v>35</v>
      </c>
      <c r="BM267" s="1212" t="s">
        <v>35</v>
      </c>
      <c r="BN267" s="1172" t="s">
        <v>35</v>
      </c>
      <c r="BO267" s="1172" t="s">
        <v>35</v>
      </c>
      <c r="BP267" s="1172" t="s">
        <v>35</v>
      </c>
      <c r="BQ267" s="1192" t="s">
        <v>35</v>
      </c>
      <c r="BR267" s="1212" t="s">
        <v>35</v>
      </c>
      <c r="BS267" s="1172" t="s">
        <v>35</v>
      </c>
      <c r="BT267" s="1172" t="s">
        <v>35</v>
      </c>
      <c r="BU267" s="1172" t="s">
        <v>35</v>
      </c>
      <c r="BV267" s="1172" t="s">
        <v>35</v>
      </c>
      <c r="BW267" s="1172" t="s">
        <v>35</v>
      </c>
      <c r="BX267" s="1172" t="s">
        <v>35</v>
      </c>
      <c r="BY267" s="1229" t="s">
        <v>35</v>
      </c>
      <c r="BZ267" s="1229" t="s">
        <v>35</v>
      </c>
      <c r="CA267" s="1229" t="s">
        <v>35</v>
      </c>
      <c r="CB267" s="1229" t="s">
        <v>35</v>
      </c>
      <c r="CC267" s="1229" t="s">
        <v>35</v>
      </c>
      <c r="CD267" s="1229" t="s">
        <v>35</v>
      </c>
      <c r="CE267" s="2139"/>
      <c r="CF267" s="2139"/>
      <c r="CG267" s="2139"/>
      <c r="CH267" s="2139"/>
      <c r="CI267" s="2139"/>
      <c r="CJ267" s="2139"/>
      <c r="CK267" s="2139"/>
      <c r="CL267" s="2139"/>
      <c r="CM267" s="2139"/>
      <c r="CN267" s="2139"/>
      <c r="CO267" s="2139"/>
      <c r="CP267" s="2139"/>
      <c r="CQ267" s="2139"/>
      <c r="CR267" s="2139"/>
      <c r="CS267" s="2139"/>
      <c r="CT267" s="2139"/>
      <c r="CU267" s="2139"/>
      <c r="CV267" s="2139"/>
      <c r="CW267" s="2139"/>
      <c r="CX267" s="2139"/>
      <c r="CY267" s="2139"/>
      <c r="CZ267" s="2139"/>
    </row>
    <row r="268" s="135" customFormat="true" ht="15" customHeight="true" x14ac:dyDescent="0.2">
      <c r="AE268" s="707"/>
      <c r="AF268" s="707"/>
      <c r="AG268" s="707"/>
      <c r="AH268" s="707"/>
      <c r="AI268" s="707"/>
      <c r="AJ268" s="707"/>
      <c r="AK268" s="707"/>
      <c r="AL268" s="707"/>
      <c r="AM268" s="707"/>
      <c r="AN268" s="707"/>
      <c r="AO268" s="707"/>
      <c r="AP268" s="707"/>
      <c r="AQ268" s="707"/>
      <c r="AR268" s="707"/>
      <c r="AS268" s="707"/>
      <c r="AT268" s="707"/>
      <c r="AU268" s="707"/>
      <c r="AV268" s="707"/>
      <c r="AW268" s="707"/>
      <c r="AX268" s="707"/>
      <c r="AY268" s="707"/>
      <c r="AZ268" s="707"/>
      <c r="BA268" s="2493" t="s">
        <v>114</v>
      </c>
      <c r="BB268" s="295" t="s">
        <v>87</v>
      </c>
      <c r="BC268" s="1153" t="s">
        <v>35</v>
      </c>
      <c r="BD268" s="1172" t="s">
        <v>35</v>
      </c>
      <c r="BE268" s="1172" t="s">
        <v>35</v>
      </c>
      <c r="BF268" s="1172" t="s">
        <v>35</v>
      </c>
      <c r="BG268" s="1192" t="s">
        <v>35</v>
      </c>
      <c r="BH268" s="1212" t="s">
        <v>35</v>
      </c>
      <c r="BI268" s="1172" t="s">
        <v>35</v>
      </c>
      <c r="BJ268" s="1172" t="s">
        <v>35</v>
      </c>
      <c r="BK268" s="1172" t="s">
        <v>35</v>
      </c>
      <c r="BL268" s="1192" t="s">
        <v>35</v>
      </c>
      <c r="BM268" s="1212" t="s">
        <v>35</v>
      </c>
      <c r="BN268" s="1172" t="s">
        <v>35</v>
      </c>
      <c r="BO268" s="1172" t="s">
        <v>35</v>
      </c>
      <c r="BP268" s="1172" t="s">
        <v>35</v>
      </c>
      <c r="BQ268" s="1192" t="s">
        <v>35</v>
      </c>
      <c r="BR268" s="1212" t="s">
        <v>35</v>
      </c>
      <c r="BS268" s="1172" t="s">
        <v>35</v>
      </c>
      <c r="BT268" s="1172" t="s">
        <v>35</v>
      </c>
      <c r="BU268" s="1172" t="s">
        <v>35</v>
      </c>
      <c r="BV268" s="1172" t="s">
        <v>35</v>
      </c>
      <c r="BW268" s="1172" t="s">
        <v>35</v>
      </c>
      <c r="BX268" s="1172" t="s">
        <v>35</v>
      </c>
      <c r="BY268" s="1229" t="s">
        <v>35</v>
      </c>
      <c r="BZ268" s="1229" t="s">
        <v>35</v>
      </c>
      <c r="CA268" s="1229" t="s">
        <v>35</v>
      </c>
      <c r="CB268" s="1229" t="s">
        <v>35</v>
      </c>
      <c r="CC268" s="1229" t="s">
        <v>35</v>
      </c>
      <c r="CD268" s="1229" t="s">
        <v>35</v>
      </c>
      <c r="CE268" s="2139"/>
      <c r="CF268" s="2139"/>
      <c r="CG268" s="2139"/>
      <c r="CH268" s="2139"/>
      <c r="CI268" s="2139"/>
      <c r="CJ268" s="2139"/>
      <c r="CK268" s="2139"/>
      <c r="CL268" s="2139"/>
      <c r="CM268" s="2139"/>
      <c r="CN268" s="2139"/>
      <c r="CO268" s="2139"/>
      <c r="CP268" s="2139"/>
      <c r="CQ268" s="2139"/>
      <c r="CR268" s="2139"/>
      <c r="CS268" s="2139"/>
      <c r="CT268" s="2139"/>
      <c r="CU268" s="2139"/>
      <c r="CV268" s="2139"/>
      <c r="CW268" s="2139"/>
      <c r="CX268" s="2139"/>
      <c r="CY268" s="2139"/>
      <c r="CZ268" s="2139"/>
    </row>
    <row r="269" s="135" customFormat="true" ht="15" customHeight="true" x14ac:dyDescent="0.2">
      <c r="AE269" s="707"/>
      <c r="AF269" s="707"/>
      <c r="AG269" s="707"/>
      <c r="AH269" s="707"/>
      <c r="AI269" s="707"/>
      <c r="AJ269" s="707"/>
      <c r="AK269" s="707"/>
      <c r="AL269" s="707"/>
      <c r="AM269" s="707"/>
      <c r="AN269" s="707"/>
      <c r="AO269" s="707"/>
      <c r="AP269" s="707"/>
      <c r="AQ269" s="707"/>
      <c r="AR269" s="707"/>
      <c r="AS269" s="707"/>
      <c r="AT269" s="707"/>
      <c r="AU269" s="707"/>
      <c r="AV269" s="707"/>
      <c r="AW269" s="707"/>
      <c r="AX269" s="707"/>
      <c r="AY269" s="707"/>
      <c r="AZ269" s="707"/>
      <c r="BA269" s="2493"/>
      <c r="BB269" s="295" t="s">
        <v>88</v>
      </c>
      <c r="BC269" s="1153" t="s">
        <v>35</v>
      </c>
      <c r="BD269" s="1172" t="s">
        <v>35</v>
      </c>
      <c r="BE269" s="1172" t="s">
        <v>35</v>
      </c>
      <c r="BF269" s="1172" t="s">
        <v>35</v>
      </c>
      <c r="BG269" s="1192" t="s">
        <v>35</v>
      </c>
      <c r="BH269" s="1212" t="s">
        <v>35</v>
      </c>
      <c r="BI269" s="1172" t="s">
        <v>35</v>
      </c>
      <c r="BJ269" s="1172" t="s">
        <v>35</v>
      </c>
      <c r="BK269" s="1172" t="s">
        <v>35</v>
      </c>
      <c r="BL269" s="1192" t="s">
        <v>35</v>
      </c>
      <c r="BM269" s="1212" t="s">
        <v>35</v>
      </c>
      <c r="BN269" s="1172" t="s">
        <v>35</v>
      </c>
      <c r="BO269" s="1172" t="s">
        <v>35</v>
      </c>
      <c r="BP269" s="1172" t="s">
        <v>35</v>
      </c>
      <c r="BQ269" s="1192" t="s">
        <v>35</v>
      </c>
      <c r="BR269" s="1212" t="s">
        <v>35</v>
      </c>
      <c r="BS269" s="1172" t="s">
        <v>35</v>
      </c>
      <c r="BT269" s="1172" t="s">
        <v>35</v>
      </c>
      <c r="BU269" s="1172" t="s">
        <v>35</v>
      </c>
      <c r="BV269" s="1172" t="s">
        <v>35</v>
      </c>
      <c r="BW269" s="1172" t="s">
        <v>35</v>
      </c>
      <c r="BX269" s="1172" t="s">
        <v>35</v>
      </c>
      <c r="BY269" s="1229" t="s">
        <v>35</v>
      </c>
      <c r="BZ269" s="1229" t="s">
        <v>35</v>
      </c>
      <c r="CA269" s="1229" t="s">
        <v>35</v>
      </c>
      <c r="CB269" s="1229" t="s">
        <v>35</v>
      </c>
      <c r="CC269" s="1229" t="s">
        <v>35</v>
      </c>
      <c r="CD269" s="1229" t="s">
        <v>35</v>
      </c>
      <c r="CE269" s="2139"/>
      <c r="CF269" s="2139"/>
      <c r="CG269" s="2139"/>
      <c r="CH269" s="2139"/>
      <c r="CI269" s="2139"/>
      <c r="CJ269" s="2139"/>
      <c r="CK269" s="2139"/>
      <c r="CL269" s="2139"/>
      <c r="CM269" s="2139"/>
      <c r="CN269" s="2139"/>
      <c r="CO269" s="2139"/>
      <c r="CP269" s="2139"/>
      <c r="CQ269" s="2139"/>
      <c r="CR269" s="2139"/>
      <c r="CS269" s="2139"/>
      <c r="CT269" s="2139"/>
      <c r="CU269" s="2139"/>
      <c r="CV269" s="2139"/>
      <c r="CW269" s="2139"/>
      <c r="CX269" s="2139"/>
      <c r="CY269" s="2139"/>
      <c r="CZ269" s="2139"/>
    </row>
    <row r="270" s="135" customFormat="true" ht="15" customHeight="true" x14ac:dyDescent="0.2">
      <c r="AE270" s="707"/>
      <c r="AF270" s="707"/>
      <c r="AG270" s="707"/>
      <c r="AH270" s="707"/>
      <c r="AI270" s="707"/>
      <c r="AJ270" s="707"/>
      <c r="AK270" s="707"/>
      <c r="AL270" s="707"/>
      <c r="AM270" s="707"/>
      <c r="AN270" s="707"/>
      <c r="AO270" s="707"/>
      <c r="AP270" s="707"/>
      <c r="AQ270" s="707"/>
      <c r="AR270" s="707"/>
      <c r="AS270" s="707"/>
      <c r="AT270" s="707"/>
      <c r="AU270" s="707"/>
      <c r="AV270" s="707"/>
      <c r="AW270" s="707"/>
      <c r="AX270" s="707"/>
      <c r="AY270" s="707"/>
      <c r="AZ270" s="707"/>
      <c r="BA270" s="2493"/>
      <c r="BB270" s="295" t="s">
        <v>89</v>
      </c>
      <c r="BC270" s="1153" t="s">
        <v>35</v>
      </c>
      <c r="BD270" s="1172" t="s">
        <v>35</v>
      </c>
      <c r="BE270" s="1172" t="s">
        <v>35</v>
      </c>
      <c r="BF270" s="1172" t="s">
        <v>35</v>
      </c>
      <c r="BG270" s="1192" t="s">
        <v>35</v>
      </c>
      <c r="BH270" s="1212" t="s">
        <v>35</v>
      </c>
      <c r="BI270" s="1172" t="s">
        <v>35</v>
      </c>
      <c r="BJ270" s="1172" t="s">
        <v>35</v>
      </c>
      <c r="BK270" s="1172" t="s">
        <v>35</v>
      </c>
      <c r="BL270" s="1192" t="s">
        <v>35</v>
      </c>
      <c r="BM270" s="1212" t="s">
        <v>35</v>
      </c>
      <c r="BN270" s="1172" t="s">
        <v>35</v>
      </c>
      <c r="BO270" s="1172" t="s">
        <v>35</v>
      </c>
      <c r="BP270" s="1172" t="s">
        <v>35</v>
      </c>
      <c r="BQ270" s="1192" t="s">
        <v>35</v>
      </c>
      <c r="BR270" s="1212" t="s">
        <v>35</v>
      </c>
      <c r="BS270" s="1172" t="s">
        <v>35</v>
      </c>
      <c r="BT270" s="1172" t="s">
        <v>35</v>
      </c>
      <c r="BU270" s="1172" t="s">
        <v>35</v>
      </c>
      <c r="BV270" s="1172" t="s">
        <v>35</v>
      </c>
      <c r="BW270" s="1172" t="s">
        <v>35</v>
      </c>
      <c r="BX270" s="1172" t="s">
        <v>35</v>
      </c>
      <c r="BY270" s="1229" t="s">
        <v>35</v>
      </c>
      <c r="BZ270" s="1229" t="s">
        <v>35</v>
      </c>
      <c r="CA270" s="1229" t="s">
        <v>35</v>
      </c>
      <c r="CB270" s="1229" t="s">
        <v>35</v>
      </c>
      <c r="CC270" s="1229" t="s">
        <v>35</v>
      </c>
      <c r="CD270" s="1229" t="s">
        <v>35</v>
      </c>
      <c r="CE270" s="2139"/>
      <c r="CF270" s="2139"/>
      <c r="CG270" s="2139"/>
      <c r="CH270" s="2139"/>
      <c r="CI270" s="2139"/>
      <c r="CJ270" s="2139"/>
      <c r="CK270" s="2139"/>
      <c r="CL270" s="2139"/>
      <c r="CM270" s="2139"/>
      <c r="CN270" s="2139"/>
      <c r="CO270" s="2139"/>
      <c r="CP270" s="2139"/>
      <c r="CQ270" s="2139"/>
      <c r="CR270" s="2139"/>
      <c r="CS270" s="2139"/>
      <c r="CT270" s="2139"/>
      <c r="CU270" s="2139"/>
      <c r="CV270" s="2139"/>
      <c r="CW270" s="2139"/>
      <c r="CX270" s="2139"/>
      <c r="CY270" s="2139"/>
      <c r="CZ270" s="2139"/>
    </row>
    <row r="271" s="135" customFormat="true" ht="15" customHeight="true" x14ac:dyDescent="0.2">
      <c r="AE271" s="707"/>
      <c r="AF271" s="707"/>
      <c r="AG271" s="707"/>
      <c r="AH271" s="707"/>
      <c r="AI271" s="707"/>
      <c r="AJ271" s="707"/>
      <c r="AK271" s="707"/>
      <c r="AL271" s="707"/>
      <c r="AM271" s="707"/>
      <c r="AN271" s="707"/>
      <c r="AO271" s="707"/>
      <c r="AP271" s="707"/>
      <c r="AQ271" s="707"/>
      <c r="AR271" s="707"/>
      <c r="AS271" s="707"/>
      <c r="AT271" s="707"/>
      <c r="AU271" s="707"/>
      <c r="AV271" s="707"/>
      <c r="AW271" s="707"/>
      <c r="AX271" s="707"/>
      <c r="AY271" s="707"/>
      <c r="AZ271" s="707"/>
      <c r="BA271" s="2493" t="s">
        <v>74</v>
      </c>
      <c r="BB271" s="295" t="s">
        <v>49</v>
      </c>
      <c r="BC271" s="1153" t="s">
        <v>35</v>
      </c>
      <c r="BD271" s="1173" t="s">
        <v>35</v>
      </c>
      <c r="BE271" s="1173" t="s">
        <v>35</v>
      </c>
      <c r="BF271" s="1173" t="s">
        <v>35</v>
      </c>
      <c r="BG271" s="1193" t="s">
        <v>35</v>
      </c>
      <c r="BH271" s="1153" t="s">
        <v>35</v>
      </c>
      <c r="BI271" s="1173" t="s">
        <v>35</v>
      </c>
      <c r="BJ271" s="1173" t="s">
        <v>35</v>
      </c>
      <c r="BK271" s="1173" t="s">
        <v>35</v>
      </c>
      <c r="BL271" s="1193" t="s">
        <v>35</v>
      </c>
      <c r="BM271" s="1153" t="s">
        <v>35</v>
      </c>
      <c r="BN271" s="1173" t="s">
        <v>35</v>
      </c>
      <c r="BO271" s="1173" t="s">
        <v>35</v>
      </c>
      <c r="BP271" s="1173" t="s">
        <v>35</v>
      </c>
      <c r="BQ271" s="1193" t="s">
        <v>35</v>
      </c>
      <c r="BR271" s="1153" t="s">
        <v>35</v>
      </c>
      <c r="BS271" s="1173" t="s">
        <v>35</v>
      </c>
      <c r="BT271" s="1173" t="s">
        <v>35</v>
      </c>
      <c r="BU271" s="1173" t="s">
        <v>35</v>
      </c>
      <c r="BV271" s="1173" t="s">
        <v>35</v>
      </c>
      <c r="BW271" s="1173" t="s">
        <v>35</v>
      </c>
      <c r="BX271" s="1173" t="s">
        <v>35</v>
      </c>
      <c r="BY271" s="1230" t="s">
        <v>35</v>
      </c>
      <c r="BZ271" s="1230" t="s">
        <v>35</v>
      </c>
      <c r="CA271" s="1230" t="s">
        <v>35</v>
      </c>
      <c r="CB271" s="1230" t="s">
        <v>35</v>
      </c>
      <c r="CC271" s="1230" t="s">
        <v>35</v>
      </c>
      <c r="CD271" s="1230" t="s">
        <v>35</v>
      </c>
      <c r="CE271" s="2140"/>
      <c r="CF271" s="2140"/>
      <c r="CG271" s="2140"/>
      <c r="CH271" s="2140"/>
      <c r="CI271" s="2140"/>
      <c r="CJ271" s="2140"/>
      <c r="CK271" s="2140"/>
      <c r="CL271" s="2140"/>
      <c r="CM271" s="2140"/>
      <c r="CN271" s="2140"/>
      <c r="CO271" s="2140"/>
      <c r="CP271" s="2140"/>
      <c r="CQ271" s="2140"/>
      <c r="CR271" s="2140"/>
      <c r="CS271" s="2140"/>
      <c r="CT271" s="2140"/>
      <c r="CU271" s="2140"/>
      <c r="CV271" s="2140"/>
      <c r="CW271" s="2140"/>
      <c r="CX271" s="2140"/>
      <c r="CY271" s="2140"/>
      <c r="CZ271" s="2140"/>
    </row>
    <row r="272" s="135" customFormat="true" ht="15" customHeight="true" x14ac:dyDescent="0.2">
      <c r="AE272" s="707"/>
      <c r="AF272" s="707"/>
      <c r="AG272" s="707"/>
      <c r="AH272" s="707"/>
      <c r="AI272" s="707"/>
      <c r="AJ272" s="707"/>
      <c r="AK272" s="707"/>
      <c r="AL272" s="707"/>
      <c r="AM272" s="707"/>
      <c r="AN272" s="707"/>
      <c r="AO272" s="707"/>
      <c r="AP272" s="707"/>
      <c r="AQ272" s="707"/>
      <c r="AR272" s="707"/>
      <c r="AS272" s="707"/>
      <c r="AT272" s="707"/>
      <c r="AU272" s="707"/>
      <c r="AV272" s="707"/>
      <c r="AW272" s="707"/>
      <c r="AX272" s="707"/>
      <c r="AY272" s="707"/>
      <c r="AZ272" s="707"/>
      <c r="BA272" s="2493"/>
      <c r="BB272" s="295" t="s">
        <v>48</v>
      </c>
      <c r="BC272" s="1153" t="s">
        <v>35</v>
      </c>
      <c r="BD272" s="1173" t="s">
        <v>35</v>
      </c>
      <c r="BE272" s="1173" t="s">
        <v>35</v>
      </c>
      <c r="BF272" s="1173" t="s">
        <v>35</v>
      </c>
      <c r="BG272" s="1193" t="s">
        <v>35</v>
      </c>
      <c r="BH272" s="1153" t="s">
        <v>35</v>
      </c>
      <c r="BI272" s="1173" t="s">
        <v>35</v>
      </c>
      <c r="BJ272" s="1173" t="s">
        <v>35</v>
      </c>
      <c r="BK272" s="1173" t="s">
        <v>35</v>
      </c>
      <c r="BL272" s="1193" t="s">
        <v>35</v>
      </c>
      <c r="BM272" s="1153" t="s">
        <v>35</v>
      </c>
      <c r="BN272" s="1173" t="s">
        <v>35</v>
      </c>
      <c r="BO272" s="1173" t="s">
        <v>35</v>
      </c>
      <c r="BP272" s="1173" t="s">
        <v>35</v>
      </c>
      <c r="BQ272" s="1193" t="s">
        <v>35</v>
      </c>
      <c r="BR272" s="1153" t="s">
        <v>35</v>
      </c>
      <c r="BS272" s="1173" t="s">
        <v>35</v>
      </c>
      <c r="BT272" s="1173" t="s">
        <v>35</v>
      </c>
      <c r="BU272" s="1173" t="s">
        <v>35</v>
      </c>
      <c r="BV272" s="1173" t="s">
        <v>35</v>
      </c>
      <c r="BW272" s="1173" t="s">
        <v>35</v>
      </c>
      <c r="BX272" s="1173" t="s">
        <v>35</v>
      </c>
      <c r="BY272" s="1230" t="s">
        <v>35</v>
      </c>
      <c r="BZ272" s="1230" t="s">
        <v>35</v>
      </c>
      <c r="CA272" s="1230" t="s">
        <v>35</v>
      </c>
      <c r="CB272" s="1230" t="s">
        <v>35</v>
      </c>
      <c r="CC272" s="1230" t="s">
        <v>35</v>
      </c>
      <c r="CD272" s="1230" t="s">
        <v>35</v>
      </c>
      <c r="CE272" s="2140"/>
      <c r="CF272" s="2140"/>
      <c r="CG272" s="2140"/>
      <c r="CH272" s="2140"/>
      <c r="CI272" s="2140"/>
      <c r="CJ272" s="2140"/>
      <c r="CK272" s="2140"/>
      <c r="CL272" s="2140"/>
      <c r="CM272" s="2140"/>
      <c r="CN272" s="2140"/>
      <c r="CO272" s="2140"/>
      <c r="CP272" s="2140"/>
      <c r="CQ272" s="2140"/>
      <c r="CR272" s="2140"/>
      <c r="CS272" s="2140"/>
      <c r="CT272" s="2140"/>
      <c r="CU272" s="2140"/>
      <c r="CV272" s="2140"/>
      <c r="CW272" s="2140"/>
      <c r="CX272" s="2140"/>
      <c r="CY272" s="2140"/>
      <c r="CZ272" s="2140"/>
    </row>
    <row r="273" s="135" customFormat="true" ht="15" customHeight="true" x14ac:dyDescent="0.2">
      <c r="AE273" s="707"/>
      <c r="AF273" s="707"/>
      <c r="AG273" s="707"/>
      <c r="AH273" s="707"/>
      <c r="AI273" s="707"/>
      <c r="AJ273" s="707"/>
      <c r="AK273" s="707"/>
      <c r="AL273" s="707"/>
      <c r="AM273" s="707"/>
      <c r="AN273" s="707"/>
      <c r="AO273" s="707"/>
      <c r="AP273" s="707"/>
      <c r="AQ273" s="707"/>
      <c r="AR273" s="707"/>
      <c r="AS273" s="707"/>
      <c r="AT273" s="707"/>
      <c r="AU273" s="707"/>
      <c r="AV273" s="707"/>
      <c r="AW273" s="707"/>
      <c r="AX273" s="707"/>
      <c r="AY273" s="707"/>
      <c r="AZ273" s="707"/>
      <c r="BA273" s="2493"/>
      <c r="BB273" s="295" t="s">
        <v>111</v>
      </c>
      <c r="BC273" s="1153" t="s">
        <v>35</v>
      </c>
      <c r="BD273" s="1173" t="s">
        <v>35</v>
      </c>
      <c r="BE273" s="1173" t="s">
        <v>35</v>
      </c>
      <c r="BF273" s="1173" t="s">
        <v>35</v>
      </c>
      <c r="BG273" s="1193" t="s">
        <v>35</v>
      </c>
      <c r="BH273" s="1153" t="s">
        <v>35</v>
      </c>
      <c r="BI273" s="1173" t="s">
        <v>35</v>
      </c>
      <c r="BJ273" s="1173" t="s">
        <v>35</v>
      </c>
      <c r="BK273" s="1173" t="s">
        <v>35</v>
      </c>
      <c r="BL273" s="1193" t="s">
        <v>35</v>
      </c>
      <c r="BM273" s="1153" t="s">
        <v>35</v>
      </c>
      <c r="BN273" s="1173" t="s">
        <v>35</v>
      </c>
      <c r="BO273" s="1173" t="s">
        <v>35</v>
      </c>
      <c r="BP273" s="1173" t="s">
        <v>35</v>
      </c>
      <c r="BQ273" s="1193" t="s">
        <v>35</v>
      </c>
      <c r="BR273" s="1153" t="s">
        <v>35</v>
      </c>
      <c r="BS273" s="1173" t="s">
        <v>35</v>
      </c>
      <c r="BT273" s="1173" t="s">
        <v>35</v>
      </c>
      <c r="BU273" s="1173" t="s">
        <v>35</v>
      </c>
      <c r="BV273" s="1173" t="s">
        <v>35</v>
      </c>
      <c r="BW273" s="1173" t="s">
        <v>35</v>
      </c>
      <c r="BX273" s="1173" t="s">
        <v>35</v>
      </c>
      <c r="BY273" s="1230" t="s">
        <v>35</v>
      </c>
      <c r="BZ273" s="1230" t="s">
        <v>35</v>
      </c>
      <c r="CA273" s="1230" t="s">
        <v>35</v>
      </c>
      <c r="CB273" s="1230" t="s">
        <v>35</v>
      </c>
      <c r="CC273" s="1230" t="s">
        <v>35</v>
      </c>
      <c r="CD273" s="1230" t="s">
        <v>35</v>
      </c>
      <c r="CE273" s="2140"/>
      <c r="CF273" s="2140"/>
      <c r="CG273" s="2140"/>
      <c r="CH273" s="2140"/>
      <c r="CI273" s="2140"/>
      <c r="CJ273" s="2140"/>
      <c r="CK273" s="2140"/>
      <c r="CL273" s="2140"/>
      <c r="CM273" s="2140"/>
      <c r="CN273" s="2140"/>
      <c r="CO273" s="2140"/>
      <c r="CP273" s="2140"/>
      <c r="CQ273" s="2140"/>
      <c r="CR273" s="2140"/>
      <c r="CS273" s="2140"/>
      <c r="CT273" s="2140"/>
      <c r="CU273" s="2140"/>
      <c r="CV273" s="2140"/>
      <c r="CW273" s="2140"/>
      <c r="CX273" s="2140"/>
      <c r="CY273" s="2140"/>
      <c r="CZ273" s="2140"/>
    </row>
    <row r="274" s="135" customFormat="true" ht="15" customHeight="true" x14ac:dyDescent="0.2">
      <c r="AE274" s="707"/>
      <c r="AF274" s="707"/>
      <c r="AG274" s="707"/>
      <c r="AH274" s="707"/>
      <c r="AI274" s="707"/>
      <c r="AJ274" s="707"/>
      <c r="AK274" s="707"/>
      <c r="AL274" s="707"/>
      <c r="AM274" s="707"/>
      <c r="AN274" s="707"/>
      <c r="AO274" s="707"/>
      <c r="AP274" s="707"/>
      <c r="AQ274" s="707"/>
      <c r="AR274" s="707"/>
      <c r="AS274" s="707"/>
      <c r="AT274" s="707"/>
      <c r="AU274" s="707"/>
      <c r="AV274" s="707"/>
      <c r="AW274" s="707"/>
      <c r="AX274" s="707"/>
      <c r="AY274" s="707"/>
      <c r="AZ274" s="707"/>
      <c r="BA274" s="2493" t="s">
        <v>75</v>
      </c>
      <c r="BB274" s="295" t="s">
        <v>49</v>
      </c>
      <c r="BC274" s="1153" t="s">
        <v>35</v>
      </c>
      <c r="BD274" s="1172" t="s">
        <v>35</v>
      </c>
      <c r="BE274" s="1172" t="s">
        <v>35</v>
      </c>
      <c r="BF274" s="1172" t="s">
        <v>35</v>
      </c>
      <c r="BG274" s="1192" t="s">
        <v>35</v>
      </c>
      <c r="BH274" s="1212" t="s">
        <v>35</v>
      </c>
      <c r="BI274" s="1172" t="s">
        <v>35</v>
      </c>
      <c r="BJ274" s="1172" t="s">
        <v>35</v>
      </c>
      <c r="BK274" s="1172" t="s">
        <v>35</v>
      </c>
      <c r="BL274" s="1192" t="s">
        <v>35</v>
      </c>
      <c r="BM274" s="1212" t="s">
        <v>35</v>
      </c>
      <c r="BN274" s="1172" t="s">
        <v>35</v>
      </c>
      <c r="BO274" s="1172" t="s">
        <v>35</v>
      </c>
      <c r="BP274" s="1172" t="s">
        <v>35</v>
      </c>
      <c r="BQ274" s="1192" t="s">
        <v>35</v>
      </c>
      <c r="BR274" s="1212" t="s">
        <v>35</v>
      </c>
      <c r="BS274" s="1172" t="s">
        <v>35</v>
      </c>
      <c r="BT274" s="1172" t="s">
        <v>35</v>
      </c>
      <c r="BU274" s="1172" t="s">
        <v>35</v>
      </c>
      <c r="BV274" s="1172" t="s">
        <v>35</v>
      </c>
      <c r="BW274" s="1172" t="s">
        <v>35</v>
      </c>
      <c r="BX274" s="1172" t="s">
        <v>35</v>
      </c>
      <c r="BY274" s="1229" t="s">
        <v>35</v>
      </c>
      <c r="BZ274" s="1229" t="s">
        <v>35</v>
      </c>
      <c r="CA274" s="1229" t="s">
        <v>35</v>
      </c>
      <c r="CB274" s="1229" t="s">
        <v>35</v>
      </c>
      <c r="CC274" s="1229" t="s">
        <v>35</v>
      </c>
      <c r="CD274" s="1229" t="s">
        <v>35</v>
      </c>
      <c r="CE274" s="2139"/>
      <c r="CF274" s="2139"/>
      <c r="CG274" s="2139"/>
      <c r="CH274" s="2139"/>
      <c r="CI274" s="2139"/>
      <c r="CJ274" s="2139"/>
      <c r="CK274" s="2139"/>
      <c r="CL274" s="2139"/>
      <c r="CM274" s="2139"/>
      <c r="CN274" s="2139"/>
      <c r="CO274" s="2139"/>
      <c r="CP274" s="2139"/>
      <c r="CQ274" s="2139"/>
      <c r="CR274" s="2139"/>
      <c r="CS274" s="2139"/>
      <c r="CT274" s="2139"/>
      <c r="CU274" s="2139"/>
      <c r="CV274" s="2139"/>
      <c r="CW274" s="2139"/>
      <c r="CX274" s="2139"/>
      <c r="CY274" s="2139"/>
      <c r="CZ274" s="2139"/>
    </row>
    <row r="275" s="135" customFormat="true" ht="15" customHeight="true" x14ac:dyDescent="0.2">
      <c r="AE275" s="707"/>
      <c r="AF275" s="707"/>
      <c r="AG275" s="707"/>
      <c r="AH275" s="707"/>
      <c r="AI275" s="707"/>
      <c r="AJ275" s="707"/>
      <c r="AK275" s="707"/>
      <c r="AL275" s="707"/>
      <c r="AM275" s="707"/>
      <c r="AN275" s="707"/>
      <c r="AO275" s="707"/>
      <c r="AP275" s="707"/>
      <c r="AQ275" s="707"/>
      <c r="AR275" s="707"/>
      <c r="AS275" s="707"/>
      <c r="AT275" s="707"/>
      <c r="AU275" s="707"/>
      <c r="AV275" s="707"/>
      <c r="AW275" s="707"/>
      <c r="AX275" s="707"/>
      <c r="AY275" s="707"/>
      <c r="AZ275" s="707"/>
      <c r="BA275" s="2493"/>
      <c r="BB275" s="295" t="s">
        <v>48</v>
      </c>
      <c r="BC275" s="1153" t="s">
        <v>35</v>
      </c>
      <c r="BD275" s="1172" t="s">
        <v>35</v>
      </c>
      <c r="BE275" s="1172" t="s">
        <v>35</v>
      </c>
      <c r="BF275" s="1172" t="s">
        <v>35</v>
      </c>
      <c r="BG275" s="1192" t="s">
        <v>35</v>
      </c>
      <c r="BH275" s="1212" t="s">
        <v>35</v>
      </c>
      <c r="BI275" s="1172" t="s">
        <v>35</v>
      </c>
      <c r="BJ275" s="1172" t="s">
        <v>35</v>
      </c>
      <c r="BK275" s="1172" t="s">
        <v>35</v>
      </c>
      <c r="BL275" s="1192" t="s">
        <v>35</v>
      </c>
      <c r="BM275" s="1212" t="s">
        <v>35</v>
      </c>
      <c r="BN275" s="1172" t="s">
        <v>35</v>
      </c>
      <c r="BO275" s="1172" t="s">
        <v>35</v>
      </c>
      <c r="BP275" s="1172" t="s">
        <v>35</v>
      </c>
      <c r="BQ275" s="1192" t="s">
        <v>35</v>
      </c>
      <c r="BR275" s="1212" t="s">
        <v>35</v>
      </c>
      <c r="BS275" s="1172" t="s">
        <v>35</v>
      </c>
      <c r="BT275" s="1172" t="s">
        <v>35</v>
      </c>
      <c r="BU275" s="1172" t="s">
        <v>35</v>
      </c>
      <c r="BV275" s="1172" t="s">
        <v>35</v>
      </c>
      <c r="BW275" s="1172" t="s">
        <v>35</v>
      </c>
      <c r="BX275" s="1172" t="s">
        <v>35</v>
      </c>
      <c r="BY275" s="1229" t="s">
        <v>35</v>
      </c>
      <c r="BZ275" s="1229" t="s">
        <v>35</v>
      </c>
      <c r="CA275" s="1229" t="s">
        <v>35</v>
      </c>
      <c r="CB275" s="1229" t="s">
        <v>35</v>
      </c>
      <c r="CC275" s="1229" t="s">
        <v>35</v>
      </c>
      <c r="CD275" s="1229" t="s">
        <v>35</v>
      </c>
      <c r="CE275" s="2139"/>
      <c r="CF275" s="2139"/>
      <c r="CG275" s="2139"/>
      <c r="CH275" s="2139"/>
      <c r="CI275" s="2139"/>
      <c r="CJ275" s="2139"/>
      <c r="CK275" s="2139"/>
      <c r="CL275" s="2139"/>
      <c r="CM275" s="2139"/>
      <c r="CN275" s="2139"/>
      <c r="CO275" s="2139"/>
      <c r="CP275" s="2139"/>
      <c r="CQ275" s="2139"/>
      <c r="CR275" s="2139"/>
      <c r="CS275" s="2139"/>
      <c r="CT275" s="2139"/>
      <c r="CU275" s="2139"/>
      <c r="CV275" s="2139"/>
      <c r="CW275" s="2139"/>
      <c r="CX275" s="2139"/>
      <c r="CY275" s="2139"/>
      <c r="CZ275" s="2139"/>
    </row>
    <row r="276" s="135" customFormat="true" ht="15" customHeight="true" x14ac:dyDescent="0.2">
      <c r="AE276" s="707"/>
      <c r="AF276" s="707"/>
      <c r="AG276" s="707"/>
      <c r="AH276" s="707"/>
      <c r="AI276" s="707"/>
      <c r="AJ276" s="707"/>
      <c r="AK276" s="707"/>
      <c r="AL276" s="707"/>
      <c r="AM276" s="707"/>
      <c r="AN276" s="707"/>
      <c r="AO276" s="707"/>
      <c r="AP276" s="707"/>
      <c r="AQ276" s="707"/>
      <c r="AR276" s="707"/>
      <c r="AS276" s="707"/>
      <c r="AT276" s="707"/>
      <c r="AU276" s="707"/>
      <c r="AV276" s="707"/>
      <c r="AW276" s="707"/>
      <c r="AX276" s="707"/>
      <c r="AY276" s="707"/>
      <c r="AZ276" s="707"/>
      <c r="BA276" s="2493"/>
      <c r="BB276" s="295" t="s">
        <v>112</v>
      </c>
      <c r="BC276" s="1153" t="s">
        <v>35</v>
      </c>
      <c r="BD276" s="1172" t="s">
        <v>35</v>
      </c>
      <c r="BE276" s="1172" t="s">
        <v>35</v>
      </c>
      <c r="BF276" s="1172" t="s">
        <v>35</v>
      </c>
      <c r="BG276" s="1192" t="s">
        <v>35</v>
      </c>
      <c r="BH276" s="1212" t="s">
        <v>35</v>
      </c>
      <c r="BI276" s="1172" t="s">
        <v>35</v>
      </c>
      <c r="BJ276" s="1172" t="s">
        <v>35</v>
      </c>
      <c r="BK276" s="1172" t="s">
        <v>35</v>
      </c>
      <c r="BL276" s="1192" t="s">
        <v>35</v>
      </c>
      <c r="BM276" s="1212" t="s">
        <v>35</v>
      </c>
      <c r="BN276" s="1172" t="s">
        <v>35</v>
      </c>
      <c r="BO276" s="1172" t="s">
        <v>35</v>
      </c>
      <c r="BP276" s="1172" t="s">
        <v>35</v>
      </c>
      <c r="BQ276" s="1192" t="s">
        <v>35</v>
      </c>
      <c r="BR276" s="1212" t="s">
        <v>35</v>
      </c>
      <c r="BS276" s="1172" t="s">
        <v>35</v>
      </c>
      <c r="BT276" s="1172" t="s">
        <v>35</v>
      </c>
      <c r="BU276" s="1172" t="s">
        <v>35</v>
      </c>
      <c r="BV276" s="1172" t="s">
        <v>35</v>
      </c>
      <c r="BW276" s="1172" t="s">
        <v>35</v>
      </c>
      <c r="BX276" s="1172" t="s">
        <v>35</v>
      </c>
      <c r="BY276" s="1229" t="s">
        <v>35</v>
      </c>
      <c r="BZ276" s="1229" t="s">
        <v>35</v>
      </c>
      <c r="CA276" s="1229" t="s">
        <v>35</v>
      </c>
      <c r="CB276" s="1229" t="s">
        <v>35</v>
      </c>
      <c r="CC276" s="1229" t="s">
        <v>35</v>
      </c>
      <c r="CD276" s="1229" t="s">
        <v>35</v>
      </c>
      <c r="CE276" s="2139"/>
      <c r="CF276" s="2139"/>
      <c r="CG276" s="2139"/>
      <c r="CH276" s="2139"/>
      <c r="CI276" s="2139"/>
      <c r="CJ276" s="2139"/>
      <c r="CK276" s="2139"/>
      <c r="CL276" s="2139"/>
      <c r="CM276" s="2139"/>
      <c r="CN276" s="2139"/>
      <c r="CO276" s="2139"/>
      <c r="CP276" s="2139"/>
      <c r="CQ276" s="2139"/>
      <c r="CR276" s="2139"/>
      <c r="CS276" s="2139"/>
      <c r="CT276" s="2139"/>
      <c r="CU276" s="2139"/>
      <c r="CV276" s="2139"/>
      <c r="CW276" s="2139"/>
      <c r="CX276" s="2139"/>
      <c r="CY276" s="2139"/>
      <c r="CZ276" s="2139"/>
    </row>
    <row r="277" s="135" customFormat="true" ht="15" customHeight="true" x14ac:dyDescent="0.2">
      <c r="AE277" s="707"/>
      <c r="AF277" s="707"/>
      <c r="AG277" s="707"/>
      <c r="AH277" s="707"/>
      <c r="AI277" s="707"/>
      <c r="AJ277" s="707"/>
      <c r="AK277" s="707"/>
      <c r="AL277" s="707"/>
      <c r="AM277" s="707"/>
      <c r="AN277" s="707"/>
      <c r="AO277" s="707"/>
      <c r="AP277" s="707"/>
      <c r="AQ277" s="707"/>
      <c r="AR277" s="707"/>
      <c r="AS277" s="707"/>
      <c r="AT277" s="707"/>
      <c r="AU277" s="707"/>
      <c r="AV277" s="707"/>
      <c r="AW277" s="707"/>
      <c r="AX277" s="707"/>
      <c r="AY277" s="707"/>
      <c r="AZ277" s="707"/>
      <c r="BA277" s="2493" t="s">
        <v>76</v>
      </c>
      <c r="BB277" s="295" t="s">
        <v>77</v>
      </c>
      <c r="BC277" s="1153" t="s">
        <v>35</v>
      </c>
      <c r="BD277" s="1172" t="s">
        <v>35</v>
      </c>
      <c r="BE277" s="1172" t="s">
        <v>35</v>
      </c>
      <c r="BF277" s="1172" t="s">
        <v>35</v>
      </c>
      <c r="BG277" s="1192" t="s">
        <v>35</v>
      </c>
      <c r="BH277" s="1212" t="s">
        <v>35</v>
      </c>
      <c r="BI277" s="1172" t="s">
        <v>35</v>
      </c>
      <c r="BJ277" s="1172" t="s">
        <v>35</v>
      </c>
      <c r="BK277" s="1172" t="s">
        <v>35</v>
      </c>
      <c r="BL277" s="1192" t="s">
        <v>35</v>
      </c>
      <c r="BM277" s="1212" t="s">
        <v>35</v>
      </c>
      <c r="BN277" s="1172" t="s">
        <v>35</v>
      </c>
      <c r="BO277" s="1172" t="s">
        <v>35</v>
      </c>
      <c r="BP277" s="1172" t="s">
        <v>35</v>
      </c>
      <c r="BQ277" s="1192" t="s">
        <v>35</v>
      </c>
      <c r="BR277" s="1212" t="s">
        <v>35</v>
      </c>
      <c r="BS277" s="1172" t="s">
        <v>35</v>
      </c>
      <c r="BT277" s="1172" t="s">
        <v>35</v>
      </c>
      <c r="BU277" s="1172" t="s">
        <v>35</v>
      </c>
      <c r="BV277" s="1172" t="s">
        <v>35</v>
      </c>
      <c r="BW277" s="1172" t="s">
        <v>35</v>
      </c>
      <c r="BX277" s="1172" t="s">
        <v>35</v>
      </c>
      <c r="BY277" s="1229" t="s">
        <v>35</v>
      </c>
      <c r="BZ277" s="1229" t="s">
        <v>35</v>
      </c>
      <c r="CA277" s="1229" t="s">
        <v>35</v>
      </c>
      <c r="CB277" s="1229" t="s">
        <v>35</v>
      </c>
      <c r="CC277" s="1229" t="s">
        <v>35</v>
      </c>
      <c r="CD277" s="1229" t="s">
        <v>35</v>
      </c>
      <c r="CE277" s="2139"/>
      <c r="CF277" s="2139"/>
      <c r="CG277" s="2139"/>
      <c r="CH277" s="2139"/>
      <c r="CI277" s="2139"/>
      <c r="CJ277" s="2139"/>
      <c r="CK277" s="2139"/>
      <c r="CL277" s="2139"/>
      <c r="CM277" s="2139"/>
      <c r="CN277" s="2139"/>
      <c r="CO277" s="2139"/>
      <c r="CP277" s="2139"/>
      <c r="CQ277" s="2139"/>
      <c r="CR277" s="2139"/>
      <c r="CS277" s="2139"/>
      <c r="CT277" s="2139"/>
      <c r="CU277" s="2139"/>
      <c r="CV277" s="2139"/>
      <c r="CW277" s="2139"/>
      <c r="CX277" s="2139"/>
      <c r="CY277" s="2139"/>
      <c r="CZ277" s="2139"/>
    </row>
    <row r="278" s="135" customFormat="true" ht="15" customHeight="true" x14ac:dyDescent="0.2">
      <c r="AE278" s="707"/>
      <c r="AF278" s="707"/>
      <c r="AG278" s="707"/>
      <c r="AH278" s="707"/>
      <c r="AI278" s="707"/>
      <c r="AJ278" s="707"/>
      <c r="AK278" s="707"/>
      <c r="AL278" s="707"/>
      <c r="AM278" s="707"/>
      <c r="AN278" s="707"/>
      <c r="AO278" s="707"/>
      <c r="AP278" s="707"/>
      <c r="AQ278" s="707"/>
      <c r="AR278" s="707"/>
      <c r="AS278" s="707"/>
      <c r="AT278" s="707"/>
      <c r="AU278" s="707"/>
      <c r="AV278" s="707"/>
      <c r="AW278" s="707"/>
      <c r="AX278" s="707"/>
      <c r="AY278" s="707"/>
      <c r="AZ278" s="707"/>
      <c r="BA278" s="2493"/>
      <c r="BB278" s="295" t="s">
        <v>78</v>
      </c>
      <c r="BC278" s="1153" t="s">
        <v>35</v>
      </c>
      <c r="BD278" s="1172" t="s">
        <v>35</v>
      </c>
      <c r="BE278" s="1172" t="s">
        <v>35</v>
      </c>
      <c r="BF278" s="1172" t="s">
        <v>35</v>
      </c>
      <c r="BG278" s="1192" t="s">
        <v>35</v>
      </c>
      <c r="BH278" s="1212" t="s">
        <v>35</v>
      </c>
      <c r="BI278" s="1172" t="s">
        <v>35</v>
      </c>
      <c r="BJ278" s="1172" t="s">
        <v>35</v>
      </c>
      <c r="BK278" s="1172" t="s">
        <v>35</v>
      </c>
      <c r="BL278" s="1192" t="s">
        <v>35</v>
      </c>
      <c r="BM278" s="1212" t="s">
        <v>35</v>
      </c>
      <c r="BN278" s="1172" t="s">
        <v>35</v>
      </c>
      <c r="BO278" s="1172" t="s">
        <v>35</v>
      </c>
      <c r="BP278" s="1172" t="s">
        <v>35</v>
      </c>
      <c r="BQ278" s="1192" t="s">
        <v>35</v>
      </c>
      <c r="BR278" s="1212" t="s">
        <v>35</v>
      </c>
      <c r="BS278" s="1172" t="s">
        <v>35</v>
      </c>
      <c r="BT278" s="1172" t="s">
        <v>35</v>
      </c>
      <c r="BU278" s="1172" t="s">
        <v>35</v>
      </c>
      <c r="BV278" s="1172" t="s">
        <v>35</v>
      </c>
      <c r="BW278" s="1172" t="s">
        <v>35</v>
      </c>
      <c r="BX278" s="1172" t="s">
        <v>35</v>
      </c>
      <c r="BY278" s="1229" t="s">
        <v>35</v>
      </c>
      <c r="BZ278" s="1229" t="s">
        <v>35</v>
      </c>
      <c r="CA278" s="1229" t="s">
        <v>35</v>
      </c>
      <c r="CB278" s="1229" t="s">
        <v>35</v>
      </c>
      <c r="CC278" s="1229" t="s">
        <v>35</v>
      </c>
      <c r="CD278" s="1229" t="s">
        <v>35</v>
      </c>
      <c r="CE278" s="2139"/>
      <c r="CF278" s="2139"/>
      <c r="CG278" s="2139"/>
      <c r="CH278" s="2139"/>
      <c r="CI278" s="2139"/>
      <c r="CJ278" s="2139"/>
      <c r="CK278" s="2139"/>
      <c r="CL278" s="2139"/>
      <c r="CM278" s="2139"/>
      <c r="CN278" s="2139"/>
      <c r="CO278" s="2139"/>
      <c r="CP278" s="2139"/>
      <c r="CQ278" s="2139"/>
      <c r="CR278" s="2139"/>
      <c r="CS278" s="2139"/>
      <c r="CT278" s="2139"/>
      <c r="CU278" s="2139"/>
      <c r="CV278" s="2139"/>
      <c r="CW278" s="2139"/>
      <c r="CX278" s="2139"/>
      <c r="CY278" s="2139"/>
      <c r="CZ278" s="2139"/>
    </row>
    <row r="279" s="135" customFormat="true" ht="15" customHeight="true" x14ac:dyDescent="0.2">
      <c r="AE279" s="707"/>
      <c r="AF279" s="707"/>
      <c r="AG279" s="707"/>
      <c r="AH279" s="707"/>
      <c r="AI279" s="707"/>
      <c r="AJ279" s="707"/>
      <c r="AK279" s="707"/>
      <c r="AL279" s="707"/>
      <c r="AM279" s="707"/>
      <c r="AN279" s="707"/>
      <c r="AO279" s="707"/>
      <c r="AP279" s="707"/>
      <c r="AQ279" s="707"/>
      <c r="AR279" s="707"/>
      <c r="AS279" s="707"/>
      <c r="AT279" s="707"/>
      <c r="AU279" s="707"/>
      <c r="AV279" s="707"/>
      <c r="AW279" s="707"/>
      <c r="AX279" s="707"/>
      <c r="AY279" s="707"/>
      <c r="AZ279" s="707"/>
      <c r="BA279" s="2493"/>
      <c r="BB279" s="295" t="s">
        <v>79</v>
      </c>
      <c r="BC279" s="1153" t="s">
        <v>35</v>
      </c>
      <c r="BD279" s="1173" t="s">
        <v>35</v>
      </c>
      <c r="BE279" s="1173" t="s">
        <v>35</v>
      </c>
      <c r="BF279" s="1173" t="s">
        <v>35</v>
      </c>
      <c r="BG279" s="1193" t="s">
        <v>35</v>
      </c>
      <c r="BH279" s="1153" t="s">
        <v>35</v>
      </c>
      <c r="BI279" s="1173" t="s">
        <v>35</v>
      </c>
      <c r="BJ279" s="1173" t="s">
        <v>35</v>
      </c>
      <c r="BK279" s="1173" t="s">
        <v>35</v>
      </c>
      <c r="BL279" s="1193" t="s">
        <v>35</v>
      </c>
      <c r="BM279" s="1153" t="s">
        <v>35</v>
      </c>
      <c r="BN279" s="1173" t="s">
        <v>35</v>
      </c>
      <c r="BO279" s="1173" t="s">
        <v>35</v>
      </c>
      <c r="BP279" s="1173" t="s">
        <v>35</v>
      </c>
      <c r="BQ279" s="1193" t="s">
        <v>35</v>
      </c>
      <c r="BR279" s="1153" t="s">
        <v>35</v>
      </c>
      <c r="BS279" s="1173" t="s">
        <v>35</v>
      </c>
      <c r="BT279" s="1173" t="s">
        <v>35</v>
      </c>
      <c r="BU279" s="1173" t="s">
        <v>35</v>
      </c>
      <c r="BV279" s="1173" t="s">
        <v>35</v>
      </c>
      <c r="BW279" s="1173" t="s">
        <v>35</v>
      </c>
      <c r="BX279" s="1173" t="s">
        <v>35</v>
      </c>
      <c r="BY279" s="1230" t="s">
        <v>35</v>
      </c>
      <c r="BZ279" s="1230" t="s">
        <v>35</v>
      </c>
      <c r="CA279" s="1230" t="s">
        <v>35</v>
      </c>
      <c r="CB279" s="1230" t="s">
        <v>35</v>
      </c>
      <c r="CC279" s="1230" t="s">
        <v>35</v>
      </c>
      <c r="CD279" s="1230" t="s">
        <v>35</v>
      </c>
      <c r="CE279" s="2140"/>
      <c r="CF279" s="2140"/>
      <c r="CG279" s="2140"/>
      <c r="CH279" s="2140"/>
      <c r="CI279" s="2140"/>
      <c r="CJ279" s="2140"/>
      <c r="CK279" s="2140"/>
      <c r="CL279" s="2140"/>
      <c r="CM279" s="2140"/>
      <c r="CN279" s="2140"/>
      <c r="CO279" s="2140"/>
      <c r="CP279" s="2140"/>
      <c r="CQ279" s="2140"/>
      <c r="CR279" s="2140"/>
      <c r="CS279" s="2140"/>
      <c r="CT279" s="2140"/>
      <c r="CU279" s="2140"/>
      <c r="CV279" s="2140"/>
      <c r="CW279" s="2140"/>
      <c r="CX279" s="2140"/>
      <c r="CY279" s="2140"/>
      <c r="CZ279" s="2140"/>
    </row>
    <row r="280" s="439" customFormat="true" ht="15" customHeight="true" x14ac:dyDescent="0.2">
      <c r="B280" s="438"/>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493"/>
      <c r="BB280" s="295" t="s">
        <v>80</v>
      </c>
      <c r="BC280" s="1153" t="s">
        <v>35</v>
      </c>
      <c r="BD280" s="1173" t="s">
        <v>35</v>
      </c>
      <c r="BE280" s="1173" t="s">
        <v>35</v>
      </c>
      <c r="BF280" s="1173" t="s">
        <v>35</v>
      </c>
      <c r="BG280" s="1193" t="s">
        <v>35</v>
      </c>
      <c r="BH280" s="1153" t="s">
        <v>35</v>
      </c>
      <c r="BI280" s="1173" t="s">
        <v>35</v>
      </c>
      <c r="BJ280" s="1173" t="s">
        <v>35</v>
      </c>
      <c r="BK280" s="1173" t="s">
        <v>35</v>
      </c>
      <c r="BL280" s="1193" t="s">
        <v>35</v>
      </c>
      <c r="BM280" s="1153" t="s">
        <v>35</v>
      </c>
      <c r="BN280" s="1173" t="s">
        <v>35</v>
      </c>
      <c r="BO280" s="1173" t="s">
        <v>35</v>
      </c>
      <c r="BP280" s="1173" t="s">
        <v>35</v>
      </c>
      <c r="BQ280" s="1193" t="s">
        <v>35</v>
      </c>
      <c r="BR280" s="1153" t="s">
        <v>35</v>
      </c>
      <c r="BS280" s="1173" t="s">
        <v>35</v>
      </c>
      <c r="BT280" s="1173" t="s">
        <v>35</v>
      </c>
      <c r="BU280" s="1173" t="s">
        <v>35</v>
      </c>
      <c r="BV280" s="1173" t="s">
        <v>35</v>
      </c>
      <c r="BW280" s="1173" t="s">
        <v>35</v>
      </c>
      <c r="BX280" s="1173" t="s">
        <v>35</v>
      </c>
      <c r="BY280" s="1230" t="s">
        <v>35</v>
      </c>
      <c r="BZ280" s="1230" t="s">
        <v>35</v>
      </c>
      <c r="CA280" s="1230" t="s">
        <v>35</v>
      </c>
      <c r="CB280" s="1230" t="s">
        <v>35</v>
      </c>
      <c r="CC280" s="1230" t="s">
        <v>35</v>
      </c>
      <c r="CD280" s="1230" t="s">
        <v>35</v>
      </c>
      <c r="CE280" s="2140"/>
      <c r="CF280" s="2140"/>
      <c r="CG280" s="2140"/>
      <c r="CH280" s="2140"/>
      <c r="CI280" s="2140"/>
      <c r="CJ280" s="2140"/>
      <c r="CK280" s="2140"/>
      <c r="CL280" s="2140"/>
      <c r="CM280" s="2140"/>
      <c r="CN280" s="2140"/>
      <c r="CO280" s="2140"/>
      <c r="CP280" s="2140"/>
      <c r="CQ280" s="2140"/>
      <c r="CR280" s="2140"/>
      <c r="CS280" s="2140"/>
      <c r="CT280" s="2140"/>
      <c r="CU280" s="2140"/>
      <c r="CV280" s="2140"/>
      <c r="CW280" s="2140"/>
      <c r="CX280" s="2140"/>
      <c r="CY280" s="2140"/>
      <c r="CZ280" s="2140"/>
    </row>
    <row r="281" s="439" customFormat="true" ht="15" customHeight="true" x14ac:dyDescent="0.2">
      <c r="B281" s="438"/>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493"/>
      <c r="BB281" s="295" t="s">
        <v>81</v>
      </c>
      <c r="BC281" s="1153" t="s">
        <v>35</v>
      </c>
      <c r="BD281" s="1173" t="s">
        <v>35</v>
      </c>
      <c r="BE281" s="1173" t="s">
        <v>35</v>
      </c>
      <c r="BF281" s="1173" t="s">
        <v>35</v>
      </c>
      <c r="BG281" s="1193" t="s">
        <v>35</v>
      </c>
      <c r="BH281" s="1153" t="s">
        <v>35</v>
      </c>
      <c r="BI281" s="1173" t="s">
        <v>35</v>
      </c>
      <c r="BJ281" s="1173" t="s">
        <v>35</v>
      </c>
      <c r="BK281" s="1173" t="s">
        <v>35</v>
      </c>
      <c r="BL281" s="1193" t="s">
        <v>35</v>
      </c>
      <c r="BM281" s="1153" t="s">
        <v>35</v>
      </c>
      <c r="BN281" s="1173" t="s">
        <v>35</v>
      </c>
      <c r="BO281" s="1173" t="s">
        <v>35</v>
      </c>
      <c r="BP281" s="1173" t="s">
        <v>35</v>
      </c>
      <c r="BQ281" s="1193" t="s">
        <v>35</v>
      </c>
      <c r="BR281" s="1153" t="s">
        <v>35</v>
      </c>
      <c r="BS281" s="1173" t="s">
        <v>35</v>
      </c>
      <c r="BT281" s="1173" t="s">
        <v>35</v>
      </c>
      <c r="BU281" s="1173" t="s">
        <v>35</v>
      </c>
      <c r="BV281" s="1173" t="s">
        <v>35</v>
      </c>
      <c r="BW281" s="1173" t="s">
        <v>35</v>
      </c>
      <c r="BX281" s="1173" t="s">
        <v>35</v>
      </c>
      <c r="BY281" s="1230" t="s">
        <v>35</v>
      </c>
      <c r="BZ281" s="1230" t="s">
        <v>35</v>
      </c>
      <c r="CA281" s="1230" t="s">
        <v>35</v>
      </c>
      <c r="CB281" s="1230" t="s">
        <v>35</v>
      </c>
      <c r="CC281" s="1230" t="s">
        <v>35</v>
      </c>
      <c r="CD281" s="1230" t="s">
        <v>35</v>
      </c>
      <c r="CE281" s="2140"/>
      <c r="CF281" s="2140"/>
      <c r="CG281" s="2140"/>
      <c r="CH281" s="2140"/>
      <c r="CI281" s="2140"/>
      <c r="CJ281" s="2140"/>
      <c r="CK281" s="2140"/>
      <c r="CL281" s="2140"/>
      <c r="CM281" s="2140"/>
      <c r="CN281" s="2140"/>
      <c r="CO281" s="2140"/>
      <c r="CP281" s="2140"/>
      <c r="CQ281" s="2140"/>
      <c r="CR281" s="2140"/>
      <c r="CS281" s="2140"/>
      <c r="CT281" s="2140"/>
      <c r="CU281" s="2140"/>
      <c r="CV281" s="2140"/>
      <c r="CW281" s="2140"/>
      <c r="CX281" s="2140"/>
      <c r="CY281" s="2140"/>
      <c r="CZ281" s="2140"/>
    </row>
    <row r="282" s="439" customFormat="true" ht="15" customHeight="true" x14ac:dyDescent="0.2">
      <c r="B282" s="438"/>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493"/>
      <c r="BB282" s="295" t="s">
        <v>82</v>
      </c>
      <c r="BC282" s="1153" t="s">
        <v>35</v>
      </c>
      <c r="BD282" s="1173" t="s">
        <v>35</v>
      </c>
      <c r="BE282" s="1173" t="s">
        <v>35</v>
      </c>
      <c r="BF282" s="1173" t="s">
        <v>35</v>
      </c>
      <c r="BG282" s="1193" t="s">
        <v>35</v>
      </c>
      <c r="BH282" s="1153" t="s">
        <v>35</v>
      </c>
      <c r="BI282" s="1173" t="s">
        <v>35</v>
      </c>
      <c r="BJ282" s="1173" t="s">
        <v>35</v>
      </c>
      <c r="BK282" s="1173" t="s">
        <v>35</v>
      </c>
      <c r="BL282" s="1193" t="s">
        <v>35</v>
      </c>
      <c r="BM282" s="1153" t="s">
        <v>35</v>
      </c>
      <c r="BN282" s="1173" t="s">
        <v>35</v>
      </c>
      <c r="BO282" s="1173" t="s">
        <v>35</v>
      </c>
      <c r="BP282" s="1173" t="s">
        <v>35</v>
      </c>
      <c r="BQ282" s="1193" t="s">
        <v>35</v>
      </c>
      <c r="BR282" s="1153" t="s">
        <v>35</v>
      </c>
      <c r="BS282" s="1173" t="s">
        <v>35</v>
      </c>
      <c r="BT282" s="1173" t="s">
        <v>35</v>
      </c>
      <c r="BU282" s="1173" t="s">
        <v>35</v>
      </c>
      <c r="BV282" s="1173" t="s">
        <v>35</v>
      </c>
      <c r="BW282" s="1173" t="s">
        <v>35</v>
      </c>
      <c r="BX282" s="1173" t="s">
        <v>35</v>
      </c>
      <c r="BY282" s="1230" t="s">
        <v>35</v>
      </c>
      <c r="BZ282" s="1230" t="s">
        <v>35</v>
      </c>
      <c r="CA282" s="1230" t="s">
        <v>35</v>
      </c>
      <c r="CB282" s="1230" t="s">
        <v>35</v>
      </c>
      <c r="CC282" s="1230" t="s">
        <v>35</v>
      </c>
      <c r="CD282" s="1230" t="s">
        <v>35</v>
      </c>
      <c r="CE282" s="2140"/>
      <c r="CF282" s="2140"/>
      <c r="CG282" s="2140"/>
      <c r="CH282" s="2140"/>
      <c r="CI282" s="2140"/>
      <c r="CJ282" s="2140"/>
      <c r="CK282" s="2140"/>
      <c r="CL282" s="2140"/>
      <c r="CM282" s="2140"/>
      <c r="CN282" s="2140"/>
      <c r="CO282" s="2140"/>
      <c r="CP282" s="2140"/>
      <c r="CQ282" s="2140"/>
      <c r="CR282" s="2140"/>
      <c r="CS282" s="2140"/>
      <c r="CT282" s="2140"/>
      <c r="CU282" s="2140"/>
      <c r="CV282" s="2140"/>
      <c r="CW282" s="2140"/>
      <c r="CX282" s="2140"/>
      <c r="CY282" s="2140"/>
      <c r="CZ282" s="2140"/>
    </row>
    <row r="283" s="439" customFormat="true" ht="15" customHeight="true" x14ac:dyDescent="0.2">
      <c r="B283" s="438"/>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493"/>
      <c r="BB283" s="295" t="s">
        <v>83</v>
      </c>
      <c r="BC283" s="1153" t="s">
        <v>35</v>
      </c>
      <c r="BD283" s="1173" t="s">
        <v>35</v>
      </c>
      <c r="BE283" s="1173" t="s">
        <v>35</v>
      </c>
      <c r="BF283" s="1173" t="s">
        <v>35</v>
      </c>
      <c r="BG283" s="1193" t="s">
        <v>35</v>
      </c>
      <c r="BH283" s="1153" t="s">
        <v>35</v>
      </c>
      <c r="BI283" s="1173" t="s">
        <v>35</v>
      </c>
      <c r="BJ283" s="1173" t="s">
        <v>35</v>
      </c>
      <c r="BK283" s="1173" t="s">
        <v>35</v>
      </c>
      <c r="BL283" s="1193" t="s">
        <v>35</v>
      </c>
      <c r="BM283" s="1153" t="s">
        <v>35</v>
      </c>
      <c r="BN283" s="1173" t="s">
        <v>35</v>
      </c>
      <c r="BO283" s="1173" t="s">
        <v>35</v>
      </c>
      <c r="BP283" s="1173" t="s">
        <v>35</v>
      </c>
      <c r="BQ283" s="1193" t="s">
        <v>35</v>
      </c>
      <c r="BR283" s="1153" t="s">
        <v>35</v>
      </c>
      <c r="BS283" s="1173" t="s">
        <v>35</v>
      </c>
      <c r="BT283" s="1173" t="s">
        <v>35</v>
      </c>
      <c r="BU283" s="1173" t="s">
        <v>35</v>
      </c>
      <c r="BV283" s="1173" t="s">
        <v>35</v>
      </c>
      <c r="BW283" s="1173" t="s">
        <v>35</v>
      </c>
      <c r="BX283" s="1173" t="s">
        <v>35</v>
      </c>
      <c r="BY283" s="1230" t="s">
        <v>35</v>
      </c>
      <c r="BZ283" s="1230" t="s">
        <v>35</v>
      </c>
      <c r="CA283" s="1230" t="s">
        <v>35</v>
      </c>
      <c r="CB283" s="1230" t="s">
        <v>35</v>
      </c>
      <c r="CC283" s="1230" t="s">
        <v>35</v>
      </c>
      <c r="CD283" s="1230" t="s">
        <v>35</v>
      </c>
      <c r="CE283" s="2140"/>
      <c r="CF283" s="2140"/>
      <c r="CG283" s="2140"/>
      <c r="CH283" s="2140"/>
      <c r="CI283" s="2140"/>
      <c r="CJ283" s="2140"/>
      <c r="CK283" s="2140"/>
      <c r="CL283" s="2140"/>
      <c r="CM283" s="2140"/>
      <c r="CN283" s="2140"/>
      <c r="CO283" s="2140"/>
      <c r="CP283" s="2140"/>
      <c r="CQ283" s="2140"/>
      <c r="CR283" s="2140"/>
      <c r="CS283" s="2140"/>
      <c r="CT283" s="2140"/>
      <c r="CU283" s="2140"/>
      <c r="CV283" s="2140"/>
      <c r="CW283" s="2140"/>
      <c r="CX283" s="2140"/>
      <c r="CY283" s="2140"/>
      <c r="CZ283" s="2140"/>
    </row>
    <row r="284" s="439" customFormat="true" ht="15" customHeight="true" x14ac:dyDescent="0.2">
      <c r="B284" s="438"/>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494"/>
      <c r="BB284" s="296" t="s">
        <v>112</v>
      </c>
      <c r="BC284" s="1154" t="s">
        <v>35</v>
      </c>
      <c r="BD284" s="1174" t="s">
        <v>35</v>
      </c>
      <c r="BE284" s="1174" t="s">
        <v>35</v>
      </c>
      <c r="BF284" s="1174" t="s">
        <v>35</v>
      </c>
      <c r="BG284" s="1194" t="s">
        <v>35</v>
      </c>
      <c r="BH284" s="1213" t="s">
        <v>35</v>
      </c>
      <c r="BI284" s="1174" t="s">
        <v>35</v>
      </c>
      <c r="BJ284" s="1174" t="s">
        <v>35</v>
      </c>
      <c r="BK284" s="1174" t="s">
        <v>35</v>
      </c>
      <c r="BL284" s="1194" t="s">
        <v>35</v>
      </c>
      <c r="BM284" s="1213" t="s">
        <v>35</v>
      </c>
      <c r="BN284" s="1174" t="s">
        <v>35</v>
      </c>
      <c r="BO284" s="1174" t="s">
        <v>35</v>
      </c>
      <c r="BP284" s="1174" t="s">
        <v>35</v>
      </c>
      <c r="BQ284" s="1194" t="s">
        <v>35</v>
      </c>
      <c r="BR284" s="1213" t="s">
        <v>35</v>
      </c>
      <c r="BS284" s="1174" t="s">
        <v>35</v>
      </c>
      <c r="BT284" s="1174" t="s">
        <v>35</v>
      </c>
      <c r="BU284" s="1174" t="s">
        <v>35</v>
      </c>
      <c r="BV284" s="1174" t="s">
        <v>35</v>
      </c>
      <c r="BW284" s="1174" t="s">
        <v>35</v>
      </c>
      <c r="BX284" s="1174" t="s">
        <v>35</v>
      </c>
      <c r="BY284" s="1231" t="s">
        <v>35</v>
      </c>
      <c r="BZ284" s="1231" t="s">
        <v>35</v>
      </c>
      <c r="CA284" s="1231" t="s">
        <v>35</v>
      </c>
      <c r="CB284" s="1231" t="s">
        <v>35</v>
      </c>
      <c r="CC284" s="1231" t="s">
        <v>35</v>
      </c>
      <c r="CD284" s="1231" t="s">
        <v>35</v>
      </c>
      <c r="CE284" s="2141"/>
      <c r="CF284" s="2141"/>
      <c r="CG284" s="2141"/>
      <c r="CH284" s="2141"/>
      <c r="CI284" s="2141"/>
      <c r="CJ284" s="2141"/>
      <c r="CK284" s="2141"/>
      <c r="CL284" s="2141"/>
      <c r="CM284" s="2141"/>
      <c r="CN284" s="2141"/>
      <c r="CO284" s="2141"/>
      <c r="CP284" s="2141"/>
      <c r="CQ284" s="2141"/>
      <c r="CR284" s="2141"/>
      <c r="CS284" s="2141"/>
      <c r="CT284" s="2141"/>
      <c r="CU284" s="2141"/>
      <c r="CV284" s="2141"/>
      <c r="CW284" s="2141"/>
      <c r="CX284" s="2141"/>
      <c r="CY284" s="2141"/>
      <c r="CZ284" s="2141"/>
    </row>
    <row r="285" s="439" customFormat="true" ht="15" customHeight="true" x14ac:dyDescent="0.2">
      <c r="B285" s="438"/>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439" customFormat="true" ht="15" customHeight="true" x14ac:dyDescent="0.2">
      <c r="B286" s="438"/>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439" customFormat="true" ht="15" customHeight="true" x14ac:dyDescent="0.2">
      <c r="B287" s="438"/>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439" customFormat="true" ht="15" customHeight="true" x14ac:dyDescent="0.2">
      <c r="B288" s="438"/>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439" customFormat="true" ht="15" customHeight="true" x14ac:dyDescent="0.2">
      <c r="A289" s="409"/>
      <c r="B289" s="410"/>
      <c r="C289" s="411"/>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439" customFormat="true" ht="15" customHeight="true" x14ac:dyDescent="0.2">
      <c r="A290" s="718"/>
      <c r="B290" s="719"/>
      <c r="C290" s="720"/>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439" customFormat="true" ht="15" customHeight="true" x14ac:dyDescent="0.2">
      <c r="A291" s="721"/>
      <c r="B291" s="722"/>
      <c r="C291" s="723"/>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439" customFormat="true" ht="15" customHeight="true" x14ac:dyDescent="0.2">
      <c r="A292" s="724"/>
      <c r="B292" s="725"/>
      <c r="C292" s="72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439" customFormat="true" ht="15" customHeight="true" x14ac:dyDescent="0.2">
      <c r="A293" s="727"/>
      <c r="B293" s="728"/>
      <c r="C293" s="729"/>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439" customFormat="true" ht="15" customHeight="true" x14ac:dyDescent="0.2">
      <c r="A294" s="730"/>
      <c r="B294" s="731"/>
      <c r="C294" s="732"/>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439" customFormat="true" ht="15" customHeight="true" x14ac:dyDescent="0.2">
      <c r="A295" s="730"/>
      <c r="B295" s="731"/>
      <c r="C295" s="732"/>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439" customFormat="true" ht="15" customHeight="true" x14ac:dyDescent="0.2">
      <c r="A296" s="730"/>
      <c r="B296" s="733"/>
      <c r="C296" s="732"/>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439" customFormat="true" ht="15" customHeight="true" x14ac:dyDescent="0.2">
      <c r="A297" s="734"/>
      <c r="B297" s="735"/>
      <c r="C297" s="73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439" customFormat="true" ht="15" customHeight="true" x14ac:dyDescent="0.2">
      <c r="B298" s="438"/>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439" customFormat="true" ht="15" customHeight="true" x14ac:dyDescent="0.2">
      <c r="A299" s="412"/>
      <c r="B299" s="413"/>
      <c r="C299" s="414"/>
      <c r="D299" s="415"/>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439" customFormat="true" ht="15" customHeight="true" x14ac:dyDescent="0.2">
      <c r="A300" s="737"/>
      <c r="B300" s="738"/>
      <c r="C300" s="739"/>
      <c r="D300" s="740"/>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439" customFormat="true" ht="15" customHeight="true" x14ac:dyDescent="0.2">
      <c r="A301" s="741"/>
      <c r="B301" s="742"/>
      <c r="C301" s="743"/>
      <c r="D301" s="744"/>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439" customFormat="true" ht="15" customHeight="true" x14ac:dyDescent="0.2">
      <c r="A302" s="745"/>
      <c r="B302" s="746"/>
      <c r="C302" s="747"/>
      <c r="D302" s="748"/>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439" customFormat="true" ht="15" customHeight="true" x14ac:dyDescent="0.2">
      <c r="A303" s="749"/>
      <c r="B303" s="750"/>
      <c r="C303" s="751"/>
      <c r="D303" s="752"/>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439" customFormat="true" ht="15" customHeight="true" x14ac:dyDescent="0.2">
      <c r="A304" s="753"/>
      <c r="B304" s="754"/>
      <c r="C304" s="755"/>
      <c r="D304" s="75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439" customFormat="true" ht="15" customHeight="true" x14ac:dyDescent="0.2">
      <c r="A305" s="757"/>
      <c r="B305" s="758"/>
      <c r="C305" s="759"/>
      <c r="D305" s="760"/>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439" customFormat="true" ht="15" customHeight="true" x14ac:dyDescent="0.2">
      <c r="B306" s="438"/>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439" customFormat="true" ht="15" customHeight="true" x14ac:dyDescent="0.2">
      <c r="B307" s="438"/>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439" customFormat="true" ht="15" customHeight="true" x14ac:dyDescent="0.2">
      <c r="B308" s="438"/>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439" customFormat="true" ht="15" customHeight="true" x14ac:dyDescent="0.2">
      <c r="B309" s="438"/>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439" customFormat="true" ht="15" customHeight="true" x14ac:dyDescent="0.2">
      <c r="B310" s="438"/>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439" customFormat="true" ht="15" customHeight="true" x14ac:dyDescent="0.2">
      <c r="B311" s="438"/>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439" customFormat="true" ht="15" customHeight="true" x14ac:dyDescent="0.2">
      <c r="B312" s="438"/>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439" customFormat="true" ht="15" customHeight="true" x14ac:dyDescent="0.2">
      <c r="B313" s="438"/>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439" customFormat="true" ht="15" customHeight="true" x14ac:dyDescent="0.2">
      <c r="B314" s="438"/>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439" customFormat="true" ht="15" customHeight="true" x14ac:dyDescent="0.2">
      <c r="B315" s="438"/>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439" customFormat="true" ht="15" customHeight="true" x14ac:dyDescent="0.2">
      <c r="B316" s="438"/>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439" customFormat="true" ht="15" customHeight="true" x14ac:dyDescent="0.2">
      <c r="B317" s="438"/>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439" customFormat="true" ht="15" customHeight="true" x14ac:dyDescent="0.2">
      <c r="B318" s="438"/>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439" customFormat="true" ht="15" customHeight="true" x14ac:dyDescent="0.2">
      <c r="B319" s="438"/>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439" customFormat="true" ht="15" customHeight="true" x14ac:dyDescent="0.2">
      <c r="B320" s="438"/>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439" customFormat="true" ht="15" customHeight="true" x14ac:dyDescent="0.2">
      <c r="B321" s="438"/>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439" customFormat="true" ht="15" customHeight="true" x14ac:dyDescent="0.2">
      <c r="B322" s="438"/>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439" customFormat="true" ht="15" customHeight="true" x14ac:dyDescent="0.2">
      <c r="B323" s="438"/>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439" customFormat="true" ht="15" customHeight="true" x14ac:dyDescent="0.2">
      <c r="B324" s="438"/>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439" customFormat="true" ht="15" customHeight="true" x14ac:dyDescent="0.2">
      <c r="B325" s="438"/>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439" customFormat="true" ht="15" customHeight="true" x14ac:dyDescent="0.2">
      <c r="B326" s="438"/>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439" customFormat="true" ht="15" customHeight="true" x14ac:dyDescent="0.2">
      <c r="B327" s="438"/>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439" customFormat="true" ht="15" customHeight="true" x14ac:dyDescent="0.2">
      <c r="B328" s="438"/>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439" customFormat="true" ht="250.15" customHeight="true" x14ac:dyDescent="0.2">
      <c r="B329" s="438"/>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8"/>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2"/>
      <c r="BD330" s="392"/>
      <c r="BE330" s="392"/>
      <c r="BF330" s="392"/>
      <c r="BG330" s="392"/>
      <c r="BH330" s="392"/>
      <c r="BI330" s="392"/>
      <c r="BJ330" s="392"/>
      <c r="BK330" s="392"/>
      <c r="BL330" s="392"/>
      <c r="BM330" s="392"/>
      <c r="BN330" s="392"/>
      <c r="BO330" s="392"/>
      <c r="BP330" s="392"/>
      <c r="BQ330" s="392"/>
      <c r="BR330" s="392"/>
      <c r="BS330" s="392"/>
      <c r="BT330" s="392"/>
      <c r="BU330" s="392"/>
      <c r="BV330" s="392"/>
      <c r="BW330" s="392"/>
      <c r="BX330" s="392"/>
      <c r="BY330" s="392"/>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8"/>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2"/>
      <c r="BD331" s="392"/>
      <c r="BE331" s="392"/>
      <c r="BF331" s="392"/>
      <c r="BG331" s="392"/>
      <c r="BH331" s="392"/>
      <c r="BI331" s="392"/>
      <c r="BJ331" s="392"/>
      <c r="BK331" s="392"/>
      <c r="BL331" s="392"/>
      <c r="BM331" s="392"/>
      <c r="BN331" s="392"/>
      <c r="BO331" s="392"/>
      <c r="BP331" s="392"/>
      <c r="BQ331" s="392"/>
      <c r="BR331" s="392"/>
      <c r="BS331" s="392"/>
      <c r="BT331" s="392"/>
      <c r="BU331" s="392"/>
      <c r="BV331" s="392"/>
      <c r="BW331" s="392"/>
      <c r="BX331" s="392"/>
      <c r="BY331" s="392"/>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8"/>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2"/>
      <c r="BD332" s="392"/>
      <c r="BE332" s="392"/>
      <c r="BF332" s="392"/>
      <c r="BG332" s="392"/>
      <c r="BH332" s="392"/>
      <c r="BI332" s="392"/>
      <c r="BJ332" s="392"/>
      <c r="BK332" s="392"/>
      <c r="BL332" s="392"/>
      <c r="BM332" s="392"/>
      <c r="BN332" s="392"/>
      <c r="BO332" s="392"/>
      <c r="BP332" s="392"/>
      <c r="BQ332" s="392"/>
      <c r="BR332" s="392"/>
      <c r="BS332" s="392"/>
      <c r="BT332" s="392"/>
      <c r="BU332" s="392"/>
      <c r="BV332" s="392"/>
      <c r="BW332" s="392"/>
      <c r="BX332" s="392"/>
      <c r="BY332" s="392"/>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8"/>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2"/>
      <c r="BD333" s="392"/>
      <c r="BE333" s="392"/>
      <c r="BF333" s="392"/>
      <c r="BG333" s="392"/>
      <c r="BH333" s="392"/>
      <c r="BI333" s="392"/>
      <c r="BJ333" s="392"/>
      <c r="BK333" s="392"/>
      <c r="BL333" s="392"/>
      <c r="BM333" s="392"/>
      <c r="BN333" s="392"/>
      <c r="BO333" s="392"/>
      <c r="BP333" s="392"/>
      <c r="BQ333" s="392"/>
      <c r="BR333" s="392"/>
      <c r="BS333" s="392"/>
      <c r="BT333" s="392"/>
      <c r="BU333" s="392"/>
      <c r="BV333" s="392"/>
      <c r="BW333" s="392"/>
      <c r="BX333" s="392"/>
      <c r="BY333" s="392"/>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8"/>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2"/>
      <c r="BD334" s="392"/>
      <c r="BE334" s="392"/>
      <c r="BF334" s="392"/>
      <c r="BG334" s="392"/>
      <c r="BH334" s="392"/>
      <c r="BI334" s="392"/>
      <c r="BJ334" s="392"/>
      <c r="BK334" s="392"/>
      <c r="BL334" s="392"/>
      <c r="BM334" s="392"/>
      <c r="BN334" s="392"/>
      <c r="BO334" s="392"/>
      <c r="BP334" s="392"/>
      <c r="BQ334" s="392"/>
      <c r="BR334" s="392"/>
      <c r="BS334" s="392"/>
      <c r="BT334" s="392"/>
      <c r="BU334" s="392"/>
      <c r="BV334" s="392"/>
      <c r="BW334" s="392"/>
      <c r="BX334" s="392"/>
      <c r="BY334" s="392"/>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8"/>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2"/>
      <c r="BD335" s="392"/>
      <c r="BE335" s="392"/>
      <c r="BF335" s="392"/>
      <c r="BG335" s="392"/>
      <c r="BH335" s="392"/>
      <c r="BI335" s="392"/>
      <c r="BJ335" s="392"/>
      <c r="BK335" s="392"/>
      <c r="BL335" s="392"/>
      <c r="BM335" s="392"/>
      <c r="BN335" s="392"/>
      <c r="BO335" s="392"/>
      <c r="BP335" s="392"/>
      <c r="BQ335" s="392"/>
      <c r="BR335" s="392"/>
      <c r="BS335" s="392"/>
      <c r="BT335" s="392"/>
      <c r="BU335" s="392"/>
      <c r="BV335" s="392"/>
      <c r="BW335" s="392"/>
      <c r="BX335" s="392"/>
      <c r="BY335" s="392"/>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8"/>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2"/>
      <c r="BD336" s="392"/>
      <c r="BE336" s="392"/>
      <c r="BF336" s="392"/>
      <c r="BG336" s="392"/>
      <c r="BH336" s="392"/>
      <c r="BI336" s="392"/>
      <c r="BJ336" s="392"/>
      <c r="BK336" s="392"/>
      <c r="BL336" s="392"/>
      <c r="BM336" s="392"/>
      <c r="BN336" s="392"/>
      <c r="BO336" s="392"/>
      <c r="BP336" s="392"/>
      <c r="BQ336" s="392"/>
      <c r="BR336" s="392"/>
      <c r="BS336" s="392"/>
      <c r="BT336" s="392"/>
      <c r="BU336" s="392"/>
      <c r="BV336" s="392"/>
      <c r="BW336" s="392"/>
      <c r="BX336" s="392"/>
      <c r="BY336" s="392"/>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8"/>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2"/>
      <c r="BD337" s="392"/>
      <c r="BE337" s="392"/>
      <c r="BF337" s="392"/>
      <c r="BG337" s="392"/>
      <c r="BH337" s="392"/>
      <c r="BI337" s="392"/>
      <c r="BJ337" s="392"/>
      <c r="BK337" s="392"/>
      <c r="BL337" s="392"/>
      <c r="BM337" s="392"/>
      <c r="BN337" s="392"/>
      <c r="BO337" s="392"/>
      <c r="BP337" s="392"/>
      <c r="BQ337" s="392"/>
      <c r="BR337" s="392"/>
      <c r="BS337" s="392"/>
      <c r="BT337" s="392"/>
      <c r="BU337" s="392"/>
      <c r="BV337" s="392"/>
      <c r="BW337" s="392"/>
      <c r="BX337" s="392"/>
      <c r="BY337" s="392"/>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8"/>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2"/>
      <c r="BD338" s="392"/>
      <c r="BE338" s="392"/>
      <c r="BF338" s="392"/>
      <c r="BG338" s="392"/>
      <c r="BH338" s="392"/>
      <c r="BI338" s="392"/>
      <c r="BJ338" s="392"/>
      <c r="BK338" s="392"/>
      <c r="BL338" s="392"/>
      <c r="BM338" s="392"/>
      <c r="BN338" s="392"/>
      <c r="BO338" s="392"/>
      <c r="BP338" s="392"/>
      <c r="BQ338" s="392"/>
      <c r="BR338" s="392"/>
      <c r="BS338" s="392"/>
      <c r="BT338" s="392"/>
      <c r="BU338" s="392"/>
      <c r="BV338" s="392"/>
      <c r="BW338" s="392"/>
      <c r="BX338" s="392"/>
      <c r="BY338" s="392"/>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439" customFormat="true" ht="15" customHeight="true" x14ac:dyDescent="0.2">
      <c r="B339" s="438"/>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127</v>
      </c>
      <c r="BB339" s="117" t="s">
        <v>126</v>
      </c>
      <c r="BC339" s="2495" t="s">
        <v>113</v>
      </c>
      <c r="BD339" s="2496"/>
      <c r="BE339" s="2496"/>
      <c r="BF339" s="2496"/>
      <c r="BG339" s="2497"/>
      <c r="BH339" s="2498" t="s">
        <v>38</v>
      </c>
      <c r="BI339" s="2496"/>
      <c r="BJ339" s="2496"/>
      <c r="BK339" s="2496"/>
      <c r="BL339" s="2497"/>
      <c r="BM339" s="2498" t="s">
        <v>37</v>
      </c>
      <c r="BN339" s="2496"/>
      <c r="BO339" s="2496"/>
      <c r="BP339" s="2496"/>
      <c r="BQ339" s="2499"/>
      <c r="BR339" s="2046" t="s">
        <v>136</v>
      </c>
      <c r="BS339" s="2047"/>
      <c r="BT339" s="2047"/>
      <c r="BU339" s="2047"/>
      <c r="BV339" s="2047"/>
      <c r="BW339" s="2047"/>
      <c r="BX339" s="2047"/>
      <c r="BY339" s="2048"/>
      <c r="BZ339" s="313"/>
      <c r="CA339" s="313"/>
      <c r="CB339" s="313"/>
      <c r="CC339" s="313"/>
      <c r="CD339" s="313"/>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439" customFormat="true" ht="24" x14ac:dyDescent="0.2">
      <c r="B340" s="438"/>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125</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246</v>
      </c>
      <c r="BS340" s="180" t="s">
        <v>247</v>
      </c>
      <c r="BT340" s="180" t="s">
        <v>248</v>
      </c>
      <c r="BU340" s="180" t="s">
        <v>249</v>
      </c>
      <c r="BV340" s="180" t="s">
        <v>250</v>
      </c>
      <c r="BW340" s="180" t="s">
        <v>251</v>
      </c>
      <c r="BX340" s="180" t="s">
        <v>252</v>
      </c>
      <c r="BY340" s="181" t="s">
        <v>253</v>
      </c>
      <c r="BZ340" s="181" t="s">
        <v>254</v>
      </c>
      <c r="CA340" s="181" t="s">
        <v>255</v>
      </c>
      <c r="CB340" s="181" t="s">
        <v>256</v>
      </c>
      <c r="CC340" s="181" t="s">
        <v>257</v>
      </c>
      <c r="CD340" s="181" t="s">
        <v>258</v>
      </c>
      <c r="CE340" s="2142"/>
      <c r="CF340" s="2142"/>
      <c r="CG340" s="2142"/>
      <c r="CH340" s="2142"/>
      <c r="CI340" s="2142"/>
      <c r="CJ340" s="2142"/>
      <c r="CK340" s="2142"/>
      <c r="CL340" s="2142"/>
      <c r="CM340" s="2142"/>
      <c r="CN340" s="2142"/>
      <c r="CO340" s="2142"/>
      <c r="CP340" s="2142"/>
      <c r="CQ340" s="2142"/>
      <c r="CR340" s="2142"/>
      <c r="CS340" s="2142"/>
      <c r="CT340" s="2142"/>
      <c r="CU340" s="2142"/>
      <c r="CV340" s="2142"/>
      <c r="CW340" s="2142"/>
      <c r="CX340" s="2142"/>
      <c r="CY340" s="2142"/>
      <c r="CZ340" s="2142"/>
    </row>
    <row r="341" s="439" customFormat="true" ht="15" customHeight="true" x14ac:dyDescent="0.2">
      <c r="B341" s="438"/>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500" t="s">
        <v>143</v>
      </c>
      <c r="BB341" s="162" t="s">
        <v>49</v>
      </c>
      <c r="BC341" s="1155" t="s">
        <v>35</v>
      </c>
      <c r="BD341" s="1175" t="s">
        <v>35</v>
      </c>
      <c r="BE341" s="1175" t="s">
        <v>35</v>
      </c>
      <c r="BF341" s="1175" t="s">
        <v>35</v>
      </c>
      <c r="BG341" s="1195" t="s">
        <v>35</v>
      </c>
      <c r="BH341" s="1214" t="s">
        <v>35</v>
      </c>
      <c r="BI341" s="1175" t="s">
        <v>35</v>
      </c>
      <c r="BJ341" s="1175" t="s">
        <v>35</v>
      </c>
      <c r="BK341" s="1175" t="s">
        <v>35</v>
      </c>
      <c r="BL341" s="1195" t="s">
        <v>35</v>
      </c>
      <c r="BM341" s="1214" t="s">
        <v>35</v>
      </c>
      <c r="BN341" s="1175" t="s">
        <v>35</v>
      </c>
      <c r="BO341" s="1175" t="s">
        <v>35</v>
      </c>
      <c r="BP341" s="1175" t="s">
        <v>35</v>
      </c>
      <c r="BQ341" s="1195" t="s">
        <v>35</v>
      </c>
      <c r="BR341" s="1214" t="s">
        <v>35</v>
      </c>
      <c r="BS341" s="1175" t="s">
        <v>35</v>
      </c>
      <c r="BT341" s="1175" t="s">
        <v>35</v>
      </c>
      <c r="BU341" s="1175" t="s">
        <v>35</v>
      </c>
      <c r="BV341" s="1175" t="s">
        <v>35</v>
      </c>
      <c r="BW341" s="1175" t="s">
        <v>35</v>
      </c>
      <c r="BX341" s="1175" t="s">
        <v>35</v>
      </c>
      <c r="BY341" s="1232" t="s">
        <v>35</v>
      </c>
      <c r="BZ341" s="1232" t="s">
        <v>35</v>
      </c>
      <c r="CA341" s="1232" t="s">
        <v>35</v>
      </c>
      <c r="CB341" s="1232" t="s">
        <v>35</v>
      </c>
      <c r="CC341" s="1232" t="s">
        <v>35</v>
      </c>
      <c r="CD341" s="1232" t="s">
        <v>35</v>
      </c>
      <c r="CE341" s="2143"/>
      <c r="CF341" s="2143"/>
      <c r="CG341" s="2143"/>
      <c r="CH341" s="2143"/>
      <c r="CI341" s="2143"/>
      <c r="CJ341" s="2143"/>
      <c r="CK341" s="2143"/>
      <c r="CL341" s="2143"/>
      <c r="CM341" s="2143"/>
      <c r="CN341" s="2143"/>
      <c r="CO341" s="2143"/>
      <c r="CP341" s="2143"/>
      <c r="CQ341" s="2143"/>
      <c r="CR341" s="2143"/>
      <c r="CS341" s="2143"/>
      <c r="CT341" s="2143"/>
      <c r="CU341" s="2143"/>
      <c r="CV341" s="2143"/>
      <c r="CW341" s="2143"/>
      <c r="CX341" s="2143"/>
      <c r="CY341" s="2143"/>
      <c r="CZ341" s="2143"/>
    </row>
    <row r="342" s="439" customFormat="true" ht="15" customHeight="true" x14ac:dyDescent="0.2">
      <c r="B342" s="438"/>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501"/>
      <c r="BB342" s="163" t="s">
        <v>48</v>
      </c>
      <c r="BC342" s="1156" t="s">
        <v>35</v>
      </c>
      <c r="BD342" s="1176" t="s">
        <v>35</v>
      </c>
      <c r="BE342" s="1176" t="s">
        <v>35</v>
      </c>
      <c r="BF342" s="1176" t="s">
        <v>35</v>
      </c>
      <c r="BG342" s="1196" t="s">
        <v>35</v>
      </c>
      <c r="BH342" s="1215" t="s">
        <v>35</v>
      </c>
      <c r="BI342" s="1176" t="s">
        <v>35</v>
      </c>
      <c r="BJ342" s="1176" t="s">
        <v>35</v>
      </c>
      <c r="BK342" s="1176" t="s">
        <v>35</v>
      </c>
      <c r="BL342" s="1196" t="s">
        <v>35</v>
      </c>
      <c r="BM342" s="1215" t="s">
        <v>35</v>
      </c>
      <c r="BN342" s="1176" t="s">
        <v>35</v>
      </c>
      <c r="BO342" s="1176" t="s">
        <v>35</v>
      </c>
      <c r="BP342" s="1176" t="s">
        <v>35</v>
      </c>
      <c r="BQ342" s="1196" t="s">
        <v>35</v>
      </c>
      <c r="BR342" s="1215" t="s">
        <v>35</v>
      </c>
      <c r="BS342" s="1176" t="s">
        <v>35</v>
      </c>
      <c r="BT342" s="1176" t="s">
        <v>35</v>
      </c>
      <c r="BU342" s="1176" t="s">
        <v>35</v>
      </c>
      <c r="BV342" s="1176" t="s">
        <v>35</v>
      </c>
      <c r="BW342" s="1176" t="s">
        <v>35</v>
      </c>
      <c r="BX342" s="1176" t="s">
        <v>35</v>
      </c>
      <c r="BY342" s="1233" t="s">
        <v>35</v>
      </c>
      <c r="BZ342" s="1233" t="s">
        <v>35</v>
      </c>
      <c r="CA342" s="1233" t="s">
        <v>35</v>
      </c>
      <c r="CB342" s="1233" t="s">
        <v>35</v>
      </c>
      <c r="CC342" s="1233" t="s">
        <v>35</v>
      </c>
      <c r="CD342" s="1233" t="s">
        <v>35</v>
      </c>
      <c r="CE342" s="2144"/>
      <c r="CF342" s="2144"/>
      <c r="CG342" s="2144"/>
      <c r="CH342" s="2144"/>
      <c r="CI342" s="2144"/>
      <c r="CJ342" s="2144"/>
      <c r="CK342" s="2144"/>
      <c r="CL342" s="2144"/>
      <c r="CM342" s="2144"/>
      <c r="CN342" s="2144"/>
      <c r="CO342" s="2144"/>
      <c r="CP342" s="2144"/>
      <c r="CQ342" s="2144"/>
      <c r="CR342" s="2144"/>
      <c r="CS342" s="2144"/>
      <c r="CT342" s="2144"/>
      <c r="CU342" s="2144"/>
      <c r="CV342" s="2144"/>
      <c r="CW342" s="2144"/>
      <c r="CX342" s="2144"/>
      <c r="CY342" s="2144"/>
      <c r="CZ342" s="2144"/>
    </row>
    <row r="343" s="439" customFormat="true" ht="15" customHeight="true" x14ac:dyDescent="0.2">
      <c r="B343" s="438"/>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502" t="s">
        <v>138</v>
      </c>
      <c r="BB343" s="163" t="s">
        <v>49</v>
      </c>
      <c r="BC343" s="1156" t="s">
        <v>35</v>
      </c>
      <c r="BD343" s="1176" t="s">
        <v>35</v>
      </c>
      <c r="BE343" s="1176" t="s">
        <v>35</v>
      </c>
      <c r="BF343" s="1176" t="s">
        <v>35</v>
      </c>
      <c r="BG343" s="1196" t="s">
        <v>35</v>
      </c>
      <c r="BH343" s="1215" t="s">
        <v>35</v>
      </c>
      <c r="BI343" s="1176" t="s">
        <v>35</v>
      </c>
      <c r="BJ343" s="1176" t="s">
        <v>35</v>
      </c>
      <c r="BK343" s="1176" t="s">
        <v>35</v>
      </c>
      <c r="BL343" s="1196" t="s">
        <v>35</v>
      </c>
      <c r="BM343" s="1215" t="s">
        <v>35</v>
      </c>
      <c r="BN343" s="1176" t="s">
        <v>35</v>
      </c>
      <c r="BO343" s="1176" t="s">
        <v>35</v>
      </c>
      <c r="BP343" s="1176" t="s">
        <v>35</v>
      </c>
      <c r="BQ343" s="1196" t="s">
        <v>35</v>
      </c>
      <c r="BR343" s="1215" t="s">
        <v>35</v>
      </c>
      <c r="BS343" s="1176" t="s">
        <v>35</v>
      </c>
      <c r="BT343" s="1176" t="s">
        <v>35</v>
      </c>
      <c r="BU343" s="1176" t="s">
        <v>35</v>
      </c>
      <c r="BV343" s="1176" t="s">
        <v>35</v>
      </c>
      <c r="BW343" s="1176" t="s">
        <v>35</v>
      </c>
      <c r="BX343" s="1176" t="s">
        <v>35</v>
      </c>
      <c r="BY343" s="1233" t="s">
        <v>35</v>
      </c>
      <c r="BZ343" s="1233" t="s">
        <v>35</v>
      </c>
      <c r="CA343" s="1233" t="s">
        <v>35</v>
      </c>
      <c r="CB343" s="1233" t="s">
        <v>35</v>
      </c>
      <c r="CC343" s="1233" t="s">
        <v>35</v>
      </c>
      <c r="CD343" s="1233" t="s">
        <v>35</v>
      </c>
      <c r="CE343" s="2144"/>
      <c r="CF343" s="2144"/>
      <c r="CG343" s="2144"/>
      <c r="CH343" s="2144"/>
      <c r="CI343" s="2144"/>
      <c r="CJ343" s="2144"/>
      <c r="CK343" s="2144"/>
      <c r="CL343" s="2144"/>
      <c r="CM343" s="2144"/>
      <c r="CN343" s="2144"/>
      <c r="CO343" s="2144"/>
      <c r="CP343" s="2144"/>
      <c r="CQ343" s="2144"/>
      <c r="CR343" s="2144"/>
      <c r="CS343" s="2144"/>
      <c r="CT343" s="2144"/>
      <c r="CU343" s="2144"/>
      <c r="CV343" s="2144"/>
      <c r="CW343" s="2144"/>
      <c r="CX343" s="2144"/>
      <c r="CY343" s="2144"/>
      <c r="CZ343" s="2144"/>
    </row>
    <row r="344" s="439" customFormat="true" ht="15" customHeight="true" x14ac:dyDescent="0.2">
      <c r="B344" s="438"/>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501"/>
      <c r="BB344" s="163" t="s">
        <v>48</v>
      </c>
      <c r="BC344" s="1156" t="s">
        <v>35</v>
      </c>
      <c r="BD344" s="1176" t="s">
        <v>35</v>
      </c>
      <c r="BE344" s="1176" t="s">
        <v>35</v>
      </c>
      <c r="BF344" s="1176" t="s">
        <v>35</v>
      </c>
      <c r="BG344" s="1196" t="s">
        <v>35</v>
      </c>
      <c r="BH344" s="1215" t="s">
        <v>35</v>
      </c>
      <c r="BI344" s="1176" t="s">
        <v>35</v>
      </c>
      <c r="BJ344" s="1176" t="s">
        <v>35</v>
      </c>
      <c r="BK344" s="1176" t="s">
        <v>35</v>
      </c>
      <c r="BL344" s="1196" t="s">
        <v>35</v>
      </c>
      <c r="BM344" s="1215" t="s">
        <v>35</v>
      </c>
      <c r="BN344" s="1176" t="s">
        <v>35</v>
      </c>
      <c r="BO344" s="1176" t="s">
        <v>35</v>
      </c>
      <c r="BP344" s="1176" t="s">
        <v>35</v>
      </c>
      <c r="BQ344" s="1196" t="s">
        <v>35</v>
      </c>
      <c r="BR344" s="1215" t="s">
        <v>35</v>
      </c>
      <c r="BS344" s="1176" t="s">
        <v>35</v>
      </c>
      <c r="BT344" s="1176" t="s">
        <v>35</v>
      </c>
      <c r="BU344" s="1176" t="s">
        <v>35</v>
      </c>
      <c r="BV344" s="1176" t="s">
        <v>35</v>
      </c>
      <c r="BW344" s="1176" t="s">
        <v>35</v>
      </c>
      <c r="BX344" s="1176" t="s">
        <v>35</v>
      </c>
      <c r="BY344" s="1233" t="s">
        <v>35</v>
      </c>
      <c r="BZ344" s="1233" t="s">
        <v>35</v>
      </c>
      <c r="CA344" s="1233" t="s">
        <v>35</v>
      </c>
      <c r="CB344" s="1233" t="s">
        <v>35</v>
      </c>
      <c r="CC344" s="1233" t="s">
        <v>35</v>
      </c>
      <c r="CD344" s="1233" t="s">
        <v>35</v>
      </c>
      <c r="CE344" s="2144"/>
      <c r="CF344" s="2144"/>
      <c r="CG344" s="2144"/>
      <c r="CH344" s="2144"/>
      <c r="CI344" s="2144"/>
      <c r="CJ344" s="2144"/>
      <c r="CK344" s="2144"/>
      <c r="CL344" s="2144"/>
      <c r="CM344" s="2144"/>
      <c r="CN344" s="2144"/>
      <c r="CO344" s="2144"/>
      <c r="CP344" s="2144"/>
      <c r="CQ344" s="2144"/>
      <c r="CR344" s="2144"/>
      <c r="CS344" s="2144"/>
      <c r="CT344" s="2144"/>
      <c r="CU344" s="2144"/>
      <c r="CV344" s="2144"/>
      <c r="CW344" s="2144"/>
      <c r="CX344" s="2144"/>
      <c r="CY344" s="2144"/>
      <c r="CZ344" s="2144"/>
    </row>
    <row r="345" s="439" customFormat="true" ht="15" customHeight="true" x14ac:dyDescent="0.2">
      <c r="B345" s="438"/>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502" t="s">
        <v>139</v>
      </c>
      <c r="BB345" s="163" t="s">
        <v>49</v>
      </c>
      <c r="BC345" s="1156" t="s">
        <v>35</v>
      </c>
      <c r="BD345" s="1176" t="s">
        <v>35</v>
      </c>
      <c r="BE345" s="1176" t="s">
        <v>35</v>
      </c>
      <c r="BF345" s="1176" t="s">
        <v>35</v>
      </c>
      <c r="BG345" s="1196" t="s">
        <v>35</v>
      </c>
      <c r="BH345" s="1215" t="s">
        <v>35</v>
      </c>
      <c r="BI345" s="1176" t="s">
        <v>35</v>
      </c>
      <c r="BJ345" s="1176" t="s">
        <v>35</v>
      </c>
      <c r="BK345" s="1176" t="s">
        <v>35</v>
      </c>
      <c r="BL345" s="1196" t="s">
        <v>35</v>
      </c>
      <c r="BM345" s="1215" t="s">
        <v>35</v>
      </c>
      <c r="BN345" s="1176" t="s">
        <v>35</v>
      </c>
      <c r="BO345" s="1176" t="s">
        <v>35</v>
      </c>
      <c r="BP345" s="1176" t="s">
        <v>35</v>
      </c>
      <c r="BQ345" s="1196" t="s">
        <v>35</v>
      </c>
      <c r="BR345" s="1215" t="s">
        <v>35</v>
      </c>
      <c r="BS345" s="1176" t="s">
        <v>35</v>
      </c>
      <c r="BT345" s="1176" t="s">
        <v>35</v>
      </c>
      <c r="BU345" s="1176" t="s">
        <v>35</v>
      </c>
      <c r="BV345" s="1176" t="s">
        <v>35</v>
      </c>
      <c r="BW345" s="1176" t="s">
        <v>35</v>
      </c>
      <c r="BX345" s="1176" t="s">
        <v>35</v>
      </c>
      <c r="BY345" s="1233" t="s">
        <v>35</v>
      </c>
      <c r="BZ345" s="1233" t="s">
        <v>35</v>
      </c>
      <c r="CA345" s="1233" t="s">
        <v>35</v>
      </c>
      <c r="CB345" s="1233" t="s">
        <v>35</v>
      </c>
      <c r="CC345" s="1233" t="s">
        <v>35</v>
      </c>
      <c r="CD345" s="1233" t="s">
        <v>35</v>
      </c>
      <c r="CE345" s="2144"/>
      <c r="CF345" s="2144"/>
      <c r="CG345" s="2144"/>
      <c r="CH345" s="2144"/>
      <c r="CI345" s="2144"/>
      <c r="CJ345" s="2144"/>
      <c r="CK345" s="2144"/>
      <c r="CL345" s="2144"/>
      <c r="CM345" s="2144"/>
      <c r="CN345" s="2144"/>
      <c r="CO345" s="2144"/>
      <c r="CP345" s="2144"/>
      <c r="CQ345" s="2144"/>
      <c r="CR345" s="2144"/>
      <c r="CS345" s="2144"/>
      <c r="CT345" s="2144"/>
      <c r="CU345" s="2144"/>
      <c r="CV345" s="2144"/>
      <c r="CW345" s="2144"/>
      <c r="CX345" s="2144"/>
      <c r="CY345" s="2144"/>
      <c r="CZ345" s="2144"/>
    </row>
    <row r="346" s="439" customFormat="true" ht="15" customHeight="true" x14ac:dyDescent="0.2">
      <c r="B346" s="438"/>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501"/>
      <c r="BB346" s="163" t="s">
        <v>48</v>
      </c>
      <c r="BC346" s="1156" t="s">
        <v>35</v>
      </c>
      <c r="BD346" s="1176" t="s">
        <v>35</v>
      </c>
      <c r="BE346" s="1176" t="s">
        <v>35</v>
      </c>
      <c r="BF346" s="1176" t="s">
        <v>35</v>
      </c>
      <c r="BG346" s="1196" t="s">
        <v>35</v>
      </c>
      <c r="BH346" s="1215" t="s">
        <v>35</v>
      </c>
      <c r="BI346" s="1176" t="s">
        <v>35</v>
      </c>
      <c r="BJ346" s="1176" t="s">
        <v>35</v>
      </c>
      <c r="BK346" s="1176" t="s">
        <v>35</v>
      </c>
      <c r="BL346" s="1196" t="s">
        <v>35</v>
      </c>
      <c r="BM346" s="1215" t="s">
        <v>35</v>
      </c>
      <c r="BN346" s="1176" t="s">
        <v>35</v>
      </c>
      <c r="BO346" s="1176" t="s">
        <v>35</v>
      </c>
      <c r="BP346" s="1176" t="s">
        <v>35</v>
      </c>
      <c r="BQ346" s="1196" t="s">
        <v>35</v>
      </c>
      <c r="BR346" s="1215" t="s">
        <v>35</v>
      </c>
      <c r="BS346" s="1176" t="s">
        <v>35</v>
      </c>
      <c r="BT346" s="1176" t="s">
        <v>35</v>
      </c>
      <c r="BU346" s="1176" t="s">
        <v>35</v>
      </c>
      <c r="BV346" s="1176" t="s">
        <v>35</v>
      </c>
      <c r="BW346" s="1176" t="s">
        <v>35</v>
      </c>
      <c r="BX346" s="1176" t="s">
        <v>35</v>
      </c>
      <c r="BY346" s="1233" t="s">
        <v>35</v>
      </c>
      <c r="BZ346" s="1233" t="s">
        <v>35</v>
      </c>
      <c r="CA346" s="1233" t="s">
        <v>35</v>
      </c>
      <c r="CB346" s="1233" t="s">
        <v>35</v>
      </c>
      <c r="CC346" s="1233" t="s">
        <v>35</v>
      </c>
      <c r="CD346" s="1233" t="s">
        <v>35</v>
      </c>
      <c r="CE346" s="2144"/>
      <c r="CF346" s="2144"/>
      <c r="CG346" s="2144"/>
      <c r="CH346" s="2144"/>
      <c r="CI346" s="2144"/>
      <c r="CJ346" s="2144"/>
      <c r="CK346" s="2144"/>
      <c r="CL346" s="2144"/>
      <c r="CM346" s="2144"/>
      <c r="CN346" s="2144"/>
      <c r="CO346" s="2144"/>
      <c r="CP346" s="2144"/>
      <c r="CQ346" s="2144"/>
      <c r="CR346" s="2144"/>
      <c r="CS346" s="2144"/>
      <c r="CT346" s="2144"/>
      <c r="CU346" s="2144"/>
      <c r="CV346" s="2144"/>
      <c r="CW346" s="2144"/>
      <c r="CX346" s="2144"/>
      <c r="CY346" s="2144"/>
      <c r="CZ346" s="2144"/>
    </row>
    <row r="347" s="439" customFormat="true" ht="15" customHeight="true" x14ac:dyDescent="0.2">
      <c r="B347" s="438"/>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502" t="s">
        <v>140</v>
      </c>
      <c r="BB347" s="163" t="s">
        <v>49</v>
      </c>
      <c r="BC347" s="1156" t="s">
        <v>35</v>
      </c>
      <c r="BD347" s="1176" t="s">
        <v>35</v>
      </c>
      <c r="BE347" s="1176" t="s">
        <v>35</v>
      </c>
      <c r="BF347" s="1176" t="s">
        <v>35</v>
      </c>
      <c r="BG347" s="1196" t="s">
        <v>35</v>
      </c>
      <c r="BH347" s="1215" t="s">
        <v>35</v>
      </c>
      <c r="BI347" s="1176" t="s">
        <v>35</v>
      </c>
      <c r="BJ347" s="1176" t="s">
        <v>35</v>
      </c>
      <c r="BK347" s="1176" t="s">
        <v>35</v>
      </c>
      <c r="BL347" s="1196" t="s">
        <v>35</v>
      </c>
      <c r="BM347" s="1215" t="s">
        <v>35</v>
      </c>
      <c r="BN347" s="1176" t="s">
        <v>35</v>
      </c>
      <c r="BO347" s="1176" t="s">
        <v>35</v>
      </c>
      <c r="BP347" s="1176" t="s">
        <v>35</v>
      </c>
      <c r="BQ347" s="1196" t="s">
        <v>35</v>
      </c>
      <c r="BR347" s="1215" t="s">
        <v>35</v>
      </c>
      <c r="BS347" s="1176" t="s">
        <v>35</v>
      </c>
      <c r="BT347" s="1176" t="s">
        <v>35</v>
      </c>
      <c r="BU347" s="1176" t="s">
        <v>35</v>
      </c>
      <c r="BV347" s="1176" t="s">
        <v>35</v>
      </c>
      <c r="BW347" s="1176" t="s">
        <v>35</v>
      </c>
      <c r="BX347" s="1176" t="s">
        <v>35</v>
      </c>
      <c r="BY347" s="1233" t="s">
        <v>35</v>
      </c>
      <c r="BZ347" s="1233" t="s">
        <v>35</v>
      </c>
      <c r="CA347" s="1233" t="s">
        <v>35</v>
      </c>
      <c r="CB347" s="1233" t="s">
        <v>35</v>
      </c>
      <c r="CC347" s="1233" t="s">
        <v>35</v>
      </c>
      <c r="CD347" s="1233" t="s">
        <v>35</v>
      </c>
      <c r="CE347" s="2144"/>
      <c r="CF347" s="2144"/>
      <c r="CG347" s="2144"/>
      <c r="CH347" s="2144"/>
      <c r="CI347" s="2144"/>
      <c r="CJ347" s="2144"/>
      <c r="CK347" s="2144"/>
      <c r="CL347" s="2144"/>
      <c r="CM347" s="2144"/>
      <c r="CN347" s="2144"/>
      <c r="CO347" s="2144"/>
      <c r="CP347" s="2144"/>
      <c r="CQ347" s="2144"/>
      <c r="CR347" s="2144"/>
      <c r="CS347" s="2144"/>
      <c r="CT347" s="2144"/>
      <c r="CU347" s="2144"/>
      <c r="CV347" s="2144"/>
      <c r="CW347" s="2144"/>
      <c r="CX347" s="2144"/>
      <c r="CY347" s="2144"/>
      <c r="CZ347" s="2144"/>
    </row>
    <row r="348" s="439" customFormat="true" ht="15" customHeight="true" x14ac:dyDescent="0.2">
      <c r="B348" s="438"/>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501"/>
      <c r="BB348" s="163" t="s">
        <v>48</v>
      </c>
      <c r="BC348" s="1156" t="s">
        <v>35</v>
      </c>
      <c r="BD348" s="1176" t="s">
        <v>35</v>
      </c>
      <c r="BE348" s="1176" t="s">
        <v>35</v>
      </c>
      <c r="BF348" s="1176" t="s">
        <v>35</v>
      </c>
      <c r="BG348" s="1196" t="s">
        <v>35</v>
      </c>
      <c r="BH348" s="1215" t="s">
        <v>35</v>
      </c>
      <c r="BI348" s="1176" t="s">
        <v>35</v>
      </c>
      <c r="BJ348" s="1176" t="s">
        <v>35</v>
      </c>
      <c r="BK348" s="1176" t="s">
        <v>35</v>
      </c>
      <c r="BL348" s="1196" t="s">
        <v>35</v>
      </c>
      <c r="BM348" s="1215" t="s">
        <v>35</v>
      </c>
      <c r="BN348" s="1176" t="s">
        <v>35</v>
      </c>
      <c r="BO348" s="1176" t="s">
        <v>35</v>
      </c>
      <c r="BP348" s="1176" t="s">
        <v>35</v>
      </c>
      <c r="BQ348" s="1196" t="s">
        <v>35</v>
      </c>
      <c r="BR348" s="1215" t="s">
        <v>35</v>
      </c>
      <c r="BS348" s="1176" t="s">
        <v>35</v>
      </c>
      <c r="BT348" s="1176" t="s">
        <v>35</v>
      </c>
      <c r="BU348" s="1176" t="s">
        <v>35</v>
      </c>
      <c r="BV348" s="1176" t="s">
        <v>35</v>
      </c>
      <c r="BW348" s="1176" t="s">
        <v>35</v>
      </c>
      <c r="BX348" s="1176" t="s">
        <v>35</v>
      </c>
      <c r="BY348" s="1233" t="s">
        <v>35</v>
      </c>
      <c r="BZ348" s="1233" t="s">
        <v>35</v>
      </c>
      <c r="CA348" s="1233" t="s">
        <v>35</v>
      </c>
      <c r="CB348" s="1233" t="s">
        <v>35</v>
      </c>
      <c r="CC348" s="1233" t="s">
        <v>35</v>
      </c>
      <c r="CD348" s="1233" t="s">
        <v>35</v>
      </c>
      <c r="CE348" s="2144"/>
      <c r="CF348" s="2144"/>
      <c r="CG348" s="2144"/>
      <c r="CH348" s="2144"/>
      <c r="CI348" s="2144"/>
      <c r="CJ348" s="2144"/>
      <c r="CK348" s="2144"/>
      <c r="CL348" s="2144"/>
      <c r="CM348" s="2144"/>
      <c r="CN348" s="2144"/>
      <c r="CO348" s="2144"/>
      <c r="CP348" s="2144"/>
      <c r="CQ348" s="2144"/>
      <c r="CR348" s="2144"/>
      <c r="CS348" s="2144"/>
      <c r="CT348" s="2144"/>
      <c r="CU348" s="2144"/>
      <c r="CV348" s="2144"/>
      <c r="CW348" s="2144"/>
      <c r="CX348" s="2144"/>
      <c r="CY348" s="2144"/>
      <c r="CZ348" s="2144"/>
    </row>
    <row r="349" s="439" customFormat="true" ht="15" customHeight="true" x14ac:dyDescent="0.2">
      <c r="B349" s="438"/>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502" t="s">
        <v>141</v>
      </c>
      <c r="BB349" s="163" t="s">
        <v>49</v>
      </c>
      <c r="BC349" s="1156" t="s">
        <v>35</v>
      </c>
      <c r="BD349" s="1176" t="s">
        <v>35</v>
      </c>
      <c r="BE349" s="1176" t="s">
        <v>35</v>
      </c>
      <c r="BF349" s="1176" t="s">
        <v>35</v>
      </c>
      <c r="BG349" s="1196" t="s">
        <v>35</v>
      </c>
      <c r="BH349" s="1215" t="s">
        <v>35</v>
      </c>
      <c r="BI349" s="1176" t="s">
        <v>35</v>
      </c>
      <c r="BJ349" s="1176" t="s">
        <v>35</v>
      </c>
      <c r="BK349" s="1176" t="s">
        <v>35</v>
      </c>
      <c r="BL349" s="1196" t="s">
        <v>35</v>
      </c>
      <c r="BM349" s="1215" t="s">
        <v>35</v>
      </c>
      <c r="BN349" s="1176" t="s">
        <v>35</v>
      </c>
      <c r="BO349" s="1176" t="s">
        <v>35</v>
      </c>
      <c r="BP349" s="1176" t="s">
        <v>35</v>
      </c>
      <c r="BQ349" s="1196" t="s">
        <v>35</v>
      </c>
      <c r="BR349" s="1215" t="s">
        <v>35</v>
      </c>
      <c r="BS349" s="1176" t="s">
        <v>35</v>
      </c>
      <c r="BT349" s="1176" t="s">
        <v>35</v>
      </c>
      <c r="BU349" s="1176" t="s">
        <v>35</v>
      </c>
      <c r="BV349" s="1176" t="s">
        <v>35</v>
      </c>
      <c r="BW349" s="1176" t="s">
        <v>35</v>
      </c>
      <c r="BX349" s="1176" t="s">
        <v>35</v>
      </c>
      <c r="BY349" s="1233" t="s">
        <v>35</v>
      </c>
      <c r="BZ349" s="1233" t="s">
        <v>35</v>
      </c>
      <c r="CA349" s="1233" t="s">
        <v>35</v>
      </c>
      <c r="CB349" s="1233" t="s">
        <v>35</v>
      </c>
      <c r="CC349" s="1233" t="s">
        <v>35</v>
      </c>
      <c r="CD349" s="1233" t="s">
        <v>35</v>
      </c>
      <c r="CE349" s="2144"/>
      <c r="CF349" s="2144"/>
      <c r="CG349" s="2144"/>
      <c r="CH349" s="2144"/>
      <c r="CI349" s="2144"/>
      <c r="CJ349" s="2144"/>
      <c r="CK349" s="2144"/>
      <c r="CL349" s="2144"/>
      <c r="CM349" s="2144"/>
      <c r="CN349" s="2144"/>
      <c r="CO349" s="2144"/>
      <c r="CP349" s="2144"/>
      <c r="CQ349" s="2144"/>
      <c r="CR349" s="2144"/>
      <c r="CS349" s="2144"/>
      <c r="CT349" s="2144"/>
      <c r="CU349" s="2144"/>
      <c r="CV349" s="2144"/>
      <c r="CW349" s="2144"/>
      <c r="CX349" s="2144"/>
      <c r="CY349" s="2144"/>
      <c r="CZ349" s="2144"/>
    </row>
    <row r="350" s="439" customFormat="true" ht="15" customHeight="true" x14ac:dyDescent="0.2">
      <c r="B350" s="438"/>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501"/>
      <c r="BB350" s="163" t="s">
        <v>48</v>
      </c>
      <c r="BC350" s="1156" t="s">
        <v>35</v>
      </c>
      <c r="BD350" s="1176" t="s">
        <v>35</v>
      </c>
      <c r="BE350" s="1176" t="s">
        <v>35</v>
      </c>
      <c r="BF350" s="1176" t="s">
        <v>35</v>
      </c>
      <c r="BG350" s="1196" t="s">
        <v>35</v>
      </c>
      <c r="BH350" s="1215" t="s">
        <v>35</v>
      </c>
      <c r="BI350" s="1176" t="s">
        <v>35</v>
      </c>
      <c r="BJ350" s="1176" t="s">
        <v>35</v>
      </c>
      <c r="BK350" s="1176" t="s">
        <v>35</v>
      </c>
      <c r="BL350" s="1196" t="s">
        <v>35</v>
      </c>
      <c r="BM350" s="1215" t="s">
        <v>35</v>
      </c>
      <c r="BN350" s="1176" t="s">
        <v>35</v>
      </c>
      <c r="BO350" s="1176" t="s">
        <v>35</v>
      </c>
      <c r="BP350" s="1176" t="s">
        <v>35</v>
      </c>
      <c r="BQ350" s="1196" t="s">
        <v>35</v>
      </c>
      <c r="BR350" s="1215" t="s">
        <v>35</v>
      </c>
      <c r="BS350" s="1176" t="s">
        <v>35</v>
      </c>
      <c r="BT350" s="1176" t="s">
        <v>35</v>
      </c>
      <c r="BU350" s="1176" t="s">
        <v>35</v>
      </c>
      <c r="BV350" s="1176" t="s">
        <v>35</v>
      </c>
      <c r="BW350" s="1176" t="s">
        <v>35</v>
      </c>
      <c r="BX350" s="1176" t="s">
        <v>35</v>
      </c>
      <c r="BY350" s="1233" t="s">
        <v>35</v>
      </c>
      <c r="BZ350" s="1233" t="s">
        <v>35</v>
      </c>
      <c r="CA350" s="1233" t="s">
        <v>35</v>
      </c>
      <c r="CB350" s="1233" t="s">
        <v>35</v>
      </c>
      <c r="CC350" s="1233" t="s">
        <v>35</v>
      </c>
      <c r="CD350" s="1233" t="s">
        <v>35</v>
      </c>
      <c r="CE350" s="2144"/>
      <c r="CF350" s="2144"/>
      <c r="CG350" s="2144"/>
      <c r="CH350" s="2144"/>
      <c r="CI350" s="2144"/>
      <c r="CJ350" s="2144"/>
      <c r="CK350" s="2144"/>
      <c r="CL350" s="2144"/>
      <c r="CM350" s="2144"/>
      <c r="CN350" s="2144"/>
      <c r="CO350" s="2144"/>
      <c r="CP350" s="2144"/>
      <c r="CQ350" s="2144"/>
      <c r="CR350" s="2144"/>
      <c r="CS350" s="2144"/>
      <c r="CT350" s="2144"/>
      <c r="CU350" s="2144"/>
      <c r="CV350" s="2144"/>
      <c r="CW350" s="2144"/>
      <c r="CX350" s="2144"/>
      <c r="CY350" s="2144"/>
      <c r="CZ350" s="2144"/>
    </row>
    <row r="351" s="439" customFormat="true" ht="15" customHeight="true" x14ac:dyDescent="0.2">
      <c r="B351" s="438"/>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502" t="s">
        <v>142</v>
      </c>
      <c r="BB351" s="163" t="s">
        <v>49</v>
      </c>
      <c r="BC351" s="1156" t="s">
        <v>35</v>
      </c>
      <c r="BD351" s="1176" t="s">
        <v>35</v>
      </c>
      <c r="BE351" s="1176" t="s">
        <v>35</v>
      </c>
      <c r="BF351" s="1176" t="s">
        <v>35</v>
      </c>
      <c r="BG351" s="1196" t="s">
        <v>35</v>
      </c>
      <c r="BH351" s="1215" t="s">
        <v>35</v>
      </c>
      <c r="BI351" s="1176" t="s">
        <v>35</v>
      </c>
      <c r="BJ351" s="1176" t="s">
        <v>35</v>
      </c>
      <c r="BK351" s="1176" t="s">
        <v>35</v>
      </c>
      <c r="BL351" s="1196" t="s">
        <v>35</v>
      </c>
      <c r="BM351" s="1215" t="s">
        <v>35</v>
      </c>
      <c r="BN351" s="1176" t="s">
        <v>35</v>
      </c>
      <c r="BO351" s="1176" t="s">
        <v>35</v>
      </c>
      <c r="BP351" s="1176" t="s">
        <v>35</v>
      </c>
      <c r="BQ351" s="1196" t="s">
        <v>35</v>
      </c>
      <c r="BR351" s="1215" t="s">
        <v>35</v>
      </c>
      <c r="BS351" s="1176" t="s">
        <v>35</v>
      </c>
      <c r="BT351" s="1176" t="s">
        <v>35</v>
      </c>
      <c r="BU351" s="1176" t="s">
        <v>35</v>
      </c>
      <c r="BV351" s="1176" t="s">
        <v>35</v>
      </c>
      <c r="BW351" s="1176" t="s">
        <v>35</v>
      </c>
      <c r="BX351" s="1176" t="s">
        <v>35</v>
      </c>
      <c r="BY351" s="1233" t="s">
        <v>35</v>
      </c>
      <c r="BZ351" s="1233" t="s">
        <v>35</v>
      </c>
      <c r="CA351" s="1233" t="s">
        <v>35</v>
      </c>
      <c r="CB351" s="1233" t="s">
        <v>35</v>
      </c>
      <c r="CC351" s="1233" t="s">
        <v>35</v>
      </c>
      <c r="CD351" s="1233" t="s">
        <v>35</v>
      </c>
      <c r="CE351" s="2144"/>
      <c r="CF351" s="2144"/>
      <c r="CG351" s="2144"/>
      <c r="CH351" s="2144"/>
      <c r="CI351" s="2144"/>
      <c r="CJ351" s="2144"/>
      <c r="CK351" s="2144"/>
      <c r="CL351" s="2144"/>
      <c r="CM351" s="2144"/>
      <c r="CN351" s="2144"/>
      <c r="CO351" s="2144"/>
      <c r="CP351" s="2144"/>
      <c r="CQ351" s="2144"/>
      <c r="CR351" s="2144"/>
      <c r="CS351" s="2144"/>
      <c r="CT351" s="2144"/>
      <c r="CU351" s="2144"/>
      <c r="CV351" s="2144"/>
      <c r="CW351" s="2144"/>
      <c r="CX351" s="2144"/>
      <c r="CY351" s="2144"/>
      <c r="CZ351" s="2144"/>
    </row>
    <row r="352" s="439" customFormat="true" ht="15" customHeight="true" x14ac:dyDescent="0.2">
      <c r="B352" s="438"/>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501"/>
      <c r="BB352" s="163" t="s">
        <v>48</v>
      </c>
      <c r="BC352" s="1156" t="s">
        <v>35</v>
      </c>
      <c r="BD352" s="1176" t="s">
        <v>35</v>
      </c>
      <c r="BE352" s="1176" t="s">
        <v>35</v>
      </c>
      <c r="BF352" s="1176" t="s">
        <v>35</v>
      </c>
      <c r="BG352" s="1196" t="s">
        <v>35</v>
      </c>
      <c r="BH352" s="1215" t="s">
        <v>35</v>
      </c>
      <c r="BI352" s="1176" t="s">
        <v>35</v>
      </c>
      <c r="BJ352" s="1176" t="s">
        <v>35</v>
      </c>
      <c r="BK352" s="1176" t="s">
        <v>35</v>
      </c>
      <c r="BL352" s="1196" t="s">
        <v>35</v>
      </c>
      <c r="BM352" s="1215" t="s">
        <v>35</v>
      </c>
      <c r="BN352" s="1176" t="s">
        <v>35</v>
      </c>
      <c r="BO352" s="1176" t="s">
        <v>35</v>
      </c>
      <c r="BP352" s="1176" t="s">
        <v>35</v>
      </c>
      <c r="BQ352" s="1196" t="s">
        <v>35</v>
      </c>
      <c r="BR352" s="1215" t="s">
        <v>35</v>
      </c>
      <c r="BS352" s="1176" t="s">
        <v>35</v>
      </c>
      <c r="BT352" s="1176" t="s">
        <v>35</v>
      </c>
      <c r="BU352" s="1176" t="s">
        <v>35</v>
      </c>
      <c r="BV352" s="1176" t="s">
        <v>35</v>
      </c>
      <c r="BW352" s="1176" t="s">
        <v>35</v>
      </c>
      <c r="BX352" s="1176" t="s">
        <v>35</v>
      </c>
      <c r="BY352" s="1233" t="s">
        <v>35</v>
      </c>
      <c r="BZ352" s="1233" t="s">
        <v>35</v>
      </c>
      <c r="CA352" s="1233" t="s">
        <v>35</v>
      </c>
      <c r="CB352" s="1233" t="s">
        <v>35</v>
      </c>
      <c r="CC352" s="1233" t="s">
        <v>35</v>
      </c>
      <c r="CD352" s="1233" t="s">
        <v>35</v>
      </c>
      <c r="CE352" s="2144"/>
      <c r="CF352" s="2144"/>
      <c r="CG352" s="2144"/>
      <c r="CH352" s="2144"/>
      <c r="CI352" s="2144"/>
      <c r="CJ352" s="2144"/>
      <c r="CK352" s="2144"/>
      <c r="CL352" s="2144"/>
      <c r="CM352" s="2144"/>
      <c r="CN352" s="2144"/>
      <c r="CO352" s="2144"/>
      <c r="CP352" s="2144"/>
      <c r="CQ352" s="2144"/>
      <c r="CR352" s="2144"/>
      <c r="CS352" s="2144"/>
      <c r="CT352" s="2144"/>
      <c r="CU352" s="2144"/>
      <c r="CV352" s="2144"/>
      <c r="CW352" s="2144"/>
      <c r="CX352" s="2144"/>
      <c r="CY352" s="2144"/>
      <c r="CZ352" s="2144"/>
    </row>
    <row r="353" s="439" customFormat="true" ht="15" customHeight="true" x14ac:dyDescent="0.2">
      <c r="B353" s="438"/>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502" t="s">
        <v>137</v>
      </c>
      <c r="BB353" s="163" t="s">
        <v>49</v>
      </c>
      <c r="BC353" s="1156" t="s">
        <v>35</v>
      </c>
      <c r="BD353" s="1176" t="s">
        <v>35</v>
      </c>
      <c r="BE353" s="1176" t="s">
        <v>35</v>
      </c>
      <c r="BF353" s="1176" t="s">
        <v>35</v>
      </c>
      <c r="BG353" s="1196" t="s">
        <v>35</v>
      </c>
      <c r="BH353" s="1215" t="s">
        <v>35</v>
      </c>
      <c r="BI353" s="1176" t="s">
        <v>35</v>
      </c>
      <c r="BJ353" s="1176" t="s">
        <v>35</v>
      </c>
      <c r="BK353" s="1176" t="s">
        <v>35</v>
      </c>
      <c r="BL353" s="1196" t="s">
        <v>35</v>
      </c>
      <c r="BM353" s="1215" t="s">
        <v>35</v>
      </c>
      <c r="BN353" s="1176" t="s">
        <v>35</v>
      </c>
      <c r="BO353" s="1176" t="s">
        <v>35</v>
      </c>
      <c r="BP353" s="1176" t="s">
        <v>35</v>
      </c>
      <c r="BQ353" s="1196" t="s">
        <v>35</v>
      </c>
      <c r="BR353" s="1215" t="s">
        <v>35</v>
      </c>
      <c r="BS353" s="1176" t="s">
        <v>35</v>
      </c>
      <c r="BT353" s="1176" t="s">
        <v>35</v>
      </c>
      <c r="BU353" s="1176" t="s">
        <v>35</v>
      </c>
      <c r="BV353" s="1176" t="s">
        <v>35</v>
      </c>
      <c r="BW353" s="1176" t="s">
        <v>35</v>
      </c>
      <c r="BX353" s="1176" t="s">
        <v>35</v>
      </c>
      <c r="BY353" s="1233" t="s">
        <v>35</v>
      </c>
      <c r="BZ353" s="1233" t="s">
        <v>35</v>
      </c>
      <c r="CA353" s="1233" t="s">
        <v>35</v>
      </c>
      <c r="CB353" s="1233" t="s">
        <v>35</v>
      </c>
      <c r="CC353" s="1233" t="s">
        <v>35</v>
      </c>
      <c r="CD353" s="1233" t="s">
        <v>35</v>
      </c>
      <c r="CE353" s="2144"/>
      <c r="CF353" s="2144"/>
      <c r="CG353" s="2144"/>
      <c r="CH353" s="2144"/>
      <c r="CI353" s="2144"/>
      <c r="CJ353" s="2144"/>
      <c r="CK353" s="2144"/>
      <c r="CL353" s="2144"/>
      <c r="CM353" s="2144"/>
      <c r="CN353" s="2144"/>
      <c r="CO353" s="2144"/>
      <c r="CP353" s="2144"/>
      <c r="CQ353" s="2144"/>
      <c r="CR353" s="2144"/>
      <c r="CS353" s="2144"/>
      <c r="CT353" s="2144"/>
      <c r="CU353" s="2144"/>
      <c r="CV353" s="2144"/>
      <c r="CW353" s="2144"/>
      <c r="CX353" s="2144"/>
      <c r="CY353" s="2144"/>
      <c r="CZ353" s="2144"/>
    </row>
    <row r="354" s="439" customFormat="true" ht="15" customHeight="true" x14ac:dyDescent="0.2">
      <c r="B354" s="438"/>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503"/>
      <c r="BB354" s="164" t="s">
        <v>48</v>
      </c>
      <c r="BC354" s="1157" t="s">
        <v>35</v>
      </c>
      <c r="BD354" s="1177" t="s">
        <v>35</v>
      </c>
      <c r="BE354" s="1177" t="s">
        <v>35</v>
      </c>
      <c r="BF354" s="1177" t="s">
        <v>35</v>
      </c>
      <c r="BG354" s="1197" t="s">
        <v>35</v>
      </c>
      <c r="BH354" s="1216" t="s">
        <v>35</v>
      </c>
      <c r="BI354" s="1177" t="s">
        <v>35</v>
      </c>
      <c r="BJ354" s="1177" t="s">
        <v>35</v>
      </c>
      <c r="BK354" s="1177" t="s">
        <v>35</v>
      </c>
      <c r="BL354" s="1197" t="s">
        <v>35</v>
      </c>
      <c r="BM354" s="1216" t="s">
        <v>35</v>
      </c>
      <c r="BN354" s="1177" t="s">
        <v>35</v>
      </c>
      <c r="BO354" s="1177" t="s">
        <v>35</v>
      </c>
      <c r="BP354" s="1177" t="s">
        <v>35</v>
      </c>
      <c r="BQ354" s="1197" t="s">
        <v>35</v>
      </c>
      <c r="BR354" s="1216" t="s">
        <v>35</v>
      </c>
      <c r="BS354" s="1177" t="s">
        <v>35</v>
      </c>
      <c r="BT354" s="1177" t="s">
        <v>35</v>
      </c>
      <c r="BU354" s="1177" t="s">
        <v>35</v>
      </c>
      <c r="BV354" s="1177" t="s">
        <v>35</v>
      </c>
      <c r="BW354" s="1177" t="s">
        <v>35</v>
      </c>
      <c r="BX354" s="1177" t="s">
        <v>35</v>
      </c>
      <c r="BY354" s="1234" t="s">
        <v>35</v>
      </c>
      <c r="BZ354" s="1234" t="s">
        <v>35</v>
      </c>
      <c r="CA354" s="1234" t="s">
        <v>35</v>
      </c>
      <c r="CB354" s="1234" t="s">
        <v>35</v>
      </c>
      <c r="CC354" s="1234" t="s">
        <v>35</v>
      </c>
      <c r="CD354" s="1234" t="s">
        <v>35</v>
      </c>
      <c r="CE354" s="2145"/>
      <c r="CF354" s="2145"/>
      <c r="CG354" s="2145"/>
      <c r="CH354" s="2145"/>
      <c r="CI354" s="2145"/>
      <c r="CJ354" s="2145"/>
      <c r="CK354" s="2145"/>
      <c r="CL354" s="2145"/>
      <c r="CM354" s="2145"/>
      <c r="CN354" s="2145"/>
      <c r="CO354" s="2145"/>
      <c r="CP354" s="2145"/>
      <c r="CQ354" s="2145"/>
      <c r="CR354" s="2145"/>
      <c r="CS354" s="2145"/>
      <c r="CT354" s="2145"/>
      <c r="CU354" s="2145"/>
      <c r="CV354" s="2145"/>
      <c r="CW354" s="2145"/>
      <c r="CX354" s="2145"/>
      <c r="CY354" s="2145"/>
      <c r="CZ354" s="2145"/>
    </row>
    <row r="355" s="439" customFormat="true" ht="15" customHeight="true" x14ac:dyDescent="0.2">
      <c r="B355" s="438"/>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439" customFormat="true" ht="15" customHeight="true" x14ac:dyDescent="0.2">
      <c r="B356" s="438"/>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439" customFormat="true" ht="15" customHeight="true" x14ac:dyDescent="0.2">
      <c r="B390" s="438"/>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439" customFormat="true" ht="15" customHeight="true" x14ac:dyDescent="0.2">
      <c r="B391" s="438"/>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439" customFormat="true" ht="15" customHeight="true" x14ac:dyDescent="0.2">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439" customFormat="true" ht="15" customHeight="true" x14ac:dyDescent="0.2">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439" customFormat="true" ht="15" customHeight="true" x14ac:dyDescent="0.2">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439" customFormat="true" ht="15" customHeight="true" x14ac:dyDescent="0.2">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439" customFormat="true" ht="15" customHeight="true" x14ac:dyDescent="0.2">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439" customFormat="true" ht="15" customHeight="true" x14ac:dyDescent="0.2">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439" customFormat="true" ht="15" customHeight="true" x14ac:dyDescent="0.2">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6" customFormat="true" ht="15" customHeight="true" x14ac:dyDescent="0.25">
      <c r="A399" s="136"/>
      <c r="B399" s="136"/>
      <c r="C399" s="2393" t="s">
        <v>128</v>
      </c>
      <c r="D399" s="2394"/>
      <c r="E399" s="2394"/>
      <c r="F399" s="2394"/>
      <c r="G399" s="136"/>
      <c r="H399" s="2395" t="s">
        <v>129</v>
      </c>
      <c r="I399" s="2396"/>
      <c r="J399" s="2396"/>
      <c r="K399" s="2396"/>
      <c r="M399" s="2395" t="s">
        <v>130</v>
      </c>
      <c r="N399" s="2396"/>
      <c r="O399" s="2396"/>
      <c r="P399" s="2396"/>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15" customHeight="true" x14ac:dyDescent="0.2">
      <c r="C400" s="2389" t="s">
        <v>180</v>
      </c>
      <c r="D400" s="2390"/>
      <c r="E400" s="2390"/>
      <c r="F400" s="397"/>
      <c r="G400" s="397"/>
      <c r="H400" s="2391" t="s">
        <v>180</v>
      </c>
      <c r="I400" s="2391"/>
      <c r="J400" s="2391"/>
      <c r="K400" s="397"/>
      <c r="L400" s="397"/>
      <c r="M400" s="2391" t="s">
        <v>180</v>
      </c>
      <c r="N400" s="2391"/>
      <c r="O400" s="2391"/>
      <c r="P400" s="397"/>
      <c r="Q400" s="397"/>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16"/>
      <c r="BB400" s="136"/>
      <c r="BC400" s="416"/>
      <c r="BD400" s="416"/>
      <c r="BE400" s="416"/>
      <c r="BF400" s="416"/>
      <c r="BG400" s="416"/>
      <c r="BH400" s="416"/>
      <c r="BI400" s="416"/>
      <c r="BJ400" s="416"/>
      <c r="BK400" s="416"/>
      <c r="BL400" s="416"/>
      <c r="BM400" s="416"/>
      <c r="BN400" s="416"/>
      <c r="BO400" s="416"/>
      <c r="BP400" s="416"/>
      <c r="BQ400" s="416"/>
      <c r="BR400" s="416"/>
      <c r="BS400" s="416"/>
      <c r="BT400" s="416"/>
      <c r="BU400" s="416"/>
      <c r="BV400" s="416"/>
      <c r="BW400" s="416"/>
      <c r="BX400" s="416"/>
      <c r="BY400" s="416"/>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389"/>
      <c r="D401" s="2390"/>
      <c r="E401" s="432" t="s">
        <v>181</v>
      </c>
      <c r="F401" s="397"/>
      <c r="G401" s="397"/>
      <c r="H401" s="2391"/>
      <c r="I401" s="2391"/>
      <c r="J401" s="433" t="s">
        <v>181</v>
      </c>
      <c r="K401" s="397"/>
      <c r="L401" s="397"/>
      <c r="M401" s="2391"/>
      <c r="N401" s="2391"/>
      <c r="O401" s="434" t="s">
        <v>181</v>
      </c>
      <c r="P401" s="397"/>
      <c r="Q401" s="397"/>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16"/>
      <c r="BB401" s="136"/>
      <c r="BC401" s="416"/>
      <c r="BD401" s="416"/>
      <c r="BE401" s="416"/>
      <c r="BF401" s="416"/>
      <c r="BG401" s="416"/>
      <c r="BH401" s="416"/>
      <c r="BI401" s="416"/>
      <c r="BJ401" s="416"/>
      <c r="BK401" s="416"/>
      <c r="BL401" s="416"/>
      <c r="BM401" s="416"/>
      <c r="BN401" s="416"/>
      <c r="BO401" s="416"/>
      <c r="BP401" s="416"/>
      <c r="BQ401" s="416"/>
      <c r="BR401" s="416"/>
      <c r="BS401" s="416"/>
      <c r="BT401" s="416"/>
      <c r="BU401" s="416"/>
      <c r="BV401" s="416"/>
      <c r="BW401" s="416"/>
      <c r="BX401" s="416"/>
      <c r="BY401" s="416"/>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392" t="s">
        <v>134</v>
      </c>
      <c r="C402" s="2390"/>
      <c r="D402" s="2390"/>
      <c r="E402" s="435" t="s">
        <v>182</v>
      </c>
      <c r="F402" s="397"/>
      <c r="G402" s="397"/>
      <c r="H402" s="2391"/>
      <c r="I402" s="2391"/>
      <c r="J402" s="436" t="s">
        <v>182</v>
      </c>
      <c r="K402" s="397"/>
      <c r="L402" s="397"/>
      <c r="M402" s="2391"/>
      <c r="N402" s="2391"/>
      <c r="O402" s="437" t="s">
        <v>182</v>
      </c>
      <c r="P402" s="397"/>
      <c r="Q402" s="397"/>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16"/>
      <c r="BB402" s="136"/>
      <c r="BC402" s="416"/>
      <c r="BD402" s="416"/>
      <c r="BE402" s="416"/>
      <c r="BF402" s="416"/>
      <c r="BG402" s="416"/>
      <c r="BH402" s="416"/>
      <c r="BI402" s="416"/>
      <c r="BJ402" s="416"/>
      <c r="BK402" s="416"/>
      <c r="BL402" s="416"/>
      <c r="BM402" s="416"/>
      <c r="BN402" s="416"/>
      <c r="BO402" s="416"/>
      <c r="BP402" s="416"/>
      <c r="BQ402" s="416"/>
      <c r="BR402" s="416"/>
      <c r="BS402" s="416"/>
      <c r="BT402" s="416"/>
      <c r="BU402" s="416"/>
      <c r="BV402" s="416"/>
      <c r="BW402" s="416"/>
      <c r="BX402" s="416"/>
      <c r="BY402" s="416"/>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390"/>
      <c r="C403" s="2355" t="s">
        <v>288</v>
      </c>
      <c r="D403" s="2354"/>
      <c r="E403" s="535">
        <v>0.78509889040613956</v>
      </c>
      <c r="F403" s="492"/>
      <c r="G403" s="492"/>
      <c r="H403" s="2354" t="s">
        <v>288</v>
      </c>
      <c r="I403" s="2354"/>
      <c r="J403" s="536">
        <v>0.67402550067058664</v>
      </c>
      <c r="K403" s="492"/>
      <c r="L403" s="492"/>
      <c r="M403" s="2354" t="s">
        <v>289</v>
      </c>
      <c r="N403" s="2354"/>
      <c r="O403" s="537">
        <v>-0.61019360713689619</v>
      </c>
      <c r="P403" s="492"/>
      <c r="Q403" s="492"/>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390"/>
      <c r="C404" s="2355" t="s">
        <v>290</v>
      </c>
      <c r="D404" s="2354"/>
      <c r="E404" s="538">
        <v>0.7797368975679132</v>
      </c>
      <c r="F404" s="492"/>
      <c r="G404" s="492"/>
      <c r="H404" s="2354" t="s">
        <v>290</v>
      </c>
      <c r="I404" s="2354"/>
      <c r="J404" s="539">
        <v>0.61833879243534262</v>
      </c>
      <c r="K404" s="492"/>
      <c r="L404" s="492"/>
      <c r="M404" s="2354" t="s">
        <v>291</v>
      </c>
      <c r="N404" s="2354"/>
      <c r="O404" s="540">
        <v>0.58868436057408358</v>
      </c>
      <c r="P404" s="492"/>
      <c r="Q404" s="492"/>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390"/>
      <c r="C405" s="2355" t="s">
        <v>292</v>
      </c>
      <c r="D405" s="2354"/>
      <c r="E405" s="538">
        <v>0.73807150022455736</v>
      </c>
      <c r="F405" s="492"/>
      <c r="G405" s="492"/>
      <c r="H405" s="2354" t="s">
        <v>293</v>
      </c>
      <c r="I405" s="2354"/>
      <c r="J405" s="539">
        <v>0.59463161363603478</v>
      </c>
      <c r="K405" s="492"/>
      <c r="L405" s="492"/>
      <c r="M405" s="2354" t="s">
        <v>294</v>
      </c>
      <c r="N405" s="2354"/>
      <c r="O405" s="540">
        <v>0.58820262122992251</v>
      </c>
      <c r="P405" s="492"/>
      <c r="Q405" s="492"/>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390"/>
      <c r="C406" s="2355" t="s">
        <v>289</v>
      </c>
      <c r="D406" s="2354"/>
      <c r="E406" s="538">
        <v>-0.71799609816186871</v>
      </c>
      <c r="F406" s="492"/>
      <c r="G406" s="492"/>
      <c r="H406" s="2354" t="s">
        <v>292</v>
      </c>
      <c r="I406" s="2354"/>
      <c r="J406" s="539">
        <v>0.58453573406884785</v>
      </c>
      <c r="K406" s="492"/>
      <c r="L406" s="492"/>
      <c r="M406" s="2354" t="s">
        <v>295</v>
      </c>
      <c r="N406" s="2354"/>
      <c r="O406" s="540">
        <v>0.58820262122992095</v>
      </c>
      <c r="P406" s="492"/>
      <c r="Q406" s="492"/>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390"/>
      <c r="C407" s="2355" t="s">
        <v>296</v>
      </c>
      <c r="D407" s="2354"/>
      <c r="E407" s="538">
        <v>-0.67827491178282973</v>
      </c>
      <c r="F407" s="492"/>
      <c r="G407" s="492"/>
      <c r="H407" s="2354" t="s">
        <v>297</v>
      </c>
      <c r="I407" s="2354"/>
      <c r="J407" s="539">
        <v>0.56413283465412078</v>
      </c>
      <c r="K407" s="492"/>
      <c r="L407" s="492"/>
      <c r="M407" s="2354" t="s">
        <v>298</v>
      </c>
      <c r="N407" s="2354"/>
      <c r="O407" s="540">
        <v>0.58820262122992084</v>
      </c>
      <c r="P407" s="492"/>
      <c r="Q407" s="492"/>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390"/>
      <c r="C408" s="2355" t="s">
        <v>299</v>
      </c>
      <c r="D408" s="2354"/>
      <c r="E408" s="538">
        <v>-0.66608401817535434</v>
      </c>
      <c r="F408" s="492"/>
      <c r="G408" s="492"/>
      <c r="H408" s="2354" t="s">
        <v>296</v>
      </c>
      <c r="I408" s="2354"/>
      <c r="J408" s="539">
        <v>-0.54480807261979047</v>
      </c>
      <c r="K408" s="492"/>
      <c r="L408" s="492"/>
      <c r="M408" s="2354" t="s">
        <v>300</v>
      </c>
      <c r="N408" s="2354"/>
      <c r="O408" s="540">
        <v>0.58820262122992073</v>
      </c>
      <c r="P408" s="492"/>
      <c r="Q408" s="492"/>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390"/>
      <c r="C409" s="2355" t="s">
        <v>301</v>
      </c>
      <c r="D409" s="2354"/>
      <c r="E409" s="538">
        <v>0.6341954413897104</v>
      </c>
      <c r="F409" s="492"/>
      <c r="G409" s="492"/>
      <c r="H409" s="2354" t="s">
        <v>299</v>
      </c>
      <c r="I409" s="2354"/>
      <c r="J409" s="539">
        <v>-0.49800203354645162</v>
      </c>
      <c r="K409" s="492"/>
      <c r="L409" s="492"/>
      <c r="M409" s="2354" t="s">
        <v>302</v>
      </c>
      <c r="N409" s="2354"/>
      <c r="O409" s="540">
        <v>0.54593674485369059</v>
      </c>
      <c r="P409" s="492"/>
      <c r="Q409" s="492"/>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390"/>
      <c r="C410" s="2355" t="s">
        <v>293</v>
      </c>
      <c r="D410" s="2354"/>
      <c r="E410" s="538">
        <v>0.62466810816636775</v>
      </c>
      <c r="F410" s="492"/>
      <c r="G410" s="492"/>
      <c r="H410" s="2354" t="s">
        <v>303</v>
      </c>
      <c r="I410" s="2354"/>
      <c r="J410" s="539">
        <v>-0.43958165296375462</v>
      </c>
      <c r="K410" s="492"/>
      <c r="L410" s="492"/>
      <c r="M410" s="2354" t="s">
        <v>299</v>
      </c>
      <c r="N410" s="2354"/>
      <c r="O410" s="540">
        <v>-0.54107489012304399</v>
      </c>
      <c r="P410" s="492"/>
      <c r="Q410" s="492"/>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390"/>
      <c r="C411" s="2355" t="s">
        <v>297</v>
      </c>
      <c r="D411" s="2354"/>
      <c r="E411" s="538">
        <v>0.60378264348271005</v>
      </c>
      <c r="F411" s="492"/>
      <c r="G411" s="492"/>
      <c r="H411" s="2354" t="s">
        <v>289</v>
      </c>
      <c r="I411" s="2354"/>
      <c r="J411" s="539">
        <v>-0.42780354475969379</v>
      </c>
      <c r="K411" s="492"/>
      <c r="L411" s="492"/>
      <c r="M411" s="2354" t="s">
        <v>288</v>
      </c>
      <c r="N411" s="2354"/>
      <c r="O411" s="540">
        <v>0.53652587896402371</v>
      </c>
      <c r="P411" s="492"/>
      <c r="Q411" s="492"/>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390"/>
      <c r="C412" s="2355" t="s">
        <v>291</v>
      </c>
      <c r="D412" s="2354"/>
      <c r="E412" s="538">
        <v>0.57855937989809236</v>
      </c>
      <c r="F412" s="492"/>
      <c r="G412" s="492"/>
      <c r="H412" s="2354" t="s">
        <v>298</v>
      </c>
      <c r="I412" s="2354"/>
      <c r="J412" s="539">
        <v>0.42736970930121848</v>
      </c>
      <c r="K412" s="492"/>
      <c r="L412" s="492"/>
      <c r="M412" s="2354" t="s">
        <v>296</v>
      </c>
      <c r="N412" s="2354"/>
      <c r="O412" s="540">
        <v>-0.52770832141076829</v>
      </c>
      <c r="P412" s="492"/>
      <c r="Q412" s="492"/>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390"/>
      <c r="C413" s="2355" t="s">
        <v>302</v>
      </c>
      <c r="D413" s="2354"/>
      <c r="E413" s="538">
        <v>0.51547238280295371</v>
      </c>
      <c r="F413" s="492"/>
      <c r="G413" s="492"/>
      <c r="H413" s="2354" t="s">
        <v>295</v>
      </c>
      <c r="I413" s="2354"/>
      <c r="J413" s="539">
        <v>0.4273697093012182</v>
      </c>
      <c r="K413" s="492"/>
      <c r="L413" s="492"/>
      <c r="M413" s="2354" t="s">
        <v>290</v>
      </c>
      <c r="N413" s="2354"/>
      <c r="O413" s="540">
        <v>0.4783171464926918</v>
      </c>
      <c r="P413" s="492"/>
      <c r="Q413" s="492"/>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390"/>
      <c r="C414" s="2355" t="s">
        <v>303</v>
      </c>
      <c r="D414" s="2354"/>
      <c r="E414" s="538">
        <v>-0.44846099597793077</v>
      </c>
      <c r="F414" s="492"/>
      <c r="G414" s="492"/>
      <c r="H414" s="2354" t="s">
        <v>294</v>
      </c>
      <c r="I414" s="2354"/>
      <c r="J414" s="539">
        <v>0.4273697093012177</v>
      </c>
      <c r="K414" s="492"/>
      <c r="L414" s="492"/>
      <c r="M414" s="2354" t="s">
        <v>304</v>
      </c>
      <c r="N414" s="2354"/>
      <c r="O414" s="540">
        <v>0.45559055010026361</v>
      </c>
      <c r="P414" s="492"/>
      <c r="Q414" s="492"/>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390"/>
      <c r="C415" s="2355" t="s">
        <v>305</v>
      </c>
      <c r="D415" s="2354"/>
      <c r="E415" s="538">
        <v>0.43819644748154735</v>
      </c>
      <c r="F415" s="492"/>
      <c r="G415" s="492"/>
      <c r="H415" s="2354" t="s">
        <v>300</v>
      </c>
      <c r="I415" s="2354"/>
      <c r="J415" s="539">
        <v>0.42736970930121754</v>
      </c>
      <c r="K415" s="492"/>
      <c r="L415" s="492"/>
      <c r="M415" s="2354" t="s">
        <v>292</v>
      </c>
      <c r="N415" s="2354"/>
      <c r="O415" s="540">
        <v>0.42237466908616184</v>
      </c>
      <c r="P415" s="492"/>
      <c r="Q415" s="492"/>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390"/>
      <c r="C416" s="2355" t="s">
        <v>306</v>
      </c>
      <c r="D416" s="2354"/>
      <c r="E416" s="538">
        <v>0.37834267254582282</v>
      </c>
      <c r="F416" s="492"/>
      <c r="G416" s="492"/>
      <c r="H416" s="2354" t="s">
        <v>305</v>
      </c>
      <c r="I416" s="2354"/>
      <c r="J416" s="539">
        <v>0.4188263582014034</v>
      </c>
      <c r="K416" s="492"/>
      <c r="L416" s="492"/>
      <c r="M416" s="2354" t="s">
        <v>301</v>
      </c>
      <c r="N416" s="2354"/>
      <c r="O416" s="540">
        <v>0.39240493319611219</v>
      </c>
      <c r="P416" s="492"/>
      <c r="Q416" s="492"/>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390"/>
      <c r="C417" s="2355" t="s">
        <v>307</v>
      </c>
      <c r="D417" s="2354"/>
      <c r="E417" s="538">
        <v>-0.36292416547868833</v>
      </c>
      <c r="F417" s="492"/>
      <c r="G417" s="492"/>
      <c r="H417" s="2354" t="s">
        <v>301</v>
      </c>
      <c r="I417" s="2354"/>
      <c r="J417" s="539">
        <v>0.41578067902971089</v>
      </c>
      <c r="K417" s="492"/>
      <c r="L417" s="492"/>
      <c r="M417" s="2354" t="s">
        <v>297</v>
      </c>
      <c r="N417" s="2354"/>
      <c r="O417" s="540">
        <v>0.38114658440448473</v>
      </c>
      <c r="P417" s="492"/>
      <c r="Q417" s="492"/>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390"/>
      <c r="C418" s="2355" t="s">
        <v>308</v>
      </c>
      <c r="D418" s="2354"/>
      <c r="E418" s="538">
        <v>0.35796604866235404</v>
      </c>
      <c r="F418" s="492"/>
      <c r="G418" s="492"/>
      <c r="H418" s="2354" t="s">
        <v>306</v>
      </c>
      <c r="I418" s="2354"/>
      <c r="J418" s="539">
        <v>0.37275469959727953</v>
      </c>
      <c r="K418" s="492"/>
      <c r="L418" s="492"/>
      <c r="M418" s="2354" t="s">
        <v>309</v>
      </c>
      <c r="N418" s="2354"/>
      <c r="O418" s="540">
        <v>-0.28282054880180513</v>
      </c>
      <c r="P418" s="492"/>
      <c r="Q418" s="492"/>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390"/>
      <c r="C419" s="2355" t="s">
        <v>310</v>
      </c>
      <c r="D419" s="2354"/>
      <c r="E419" s="538">
        <v>-0.34309575457969937</v>
      </c>
      <c r="F419" s="492"/>
      <c r="G419" s="492"/>
      <c r="H419" s="2354" t="s">
        <v>308</v>
      </c>
      <c r="I419" s="2354"/>
      <c r="J419" s="539">
        <v>0.37068840292645772</v>
      </c>
      <c r="K419" s="492"/>
      <c r="L419" s="492"/>
      <c r="M419" s="2354" t="s">
        <v>305</v>
      </c>
      <c r="N419" s="2354"/>
      <c r="O419" s="540">
        <v>0.27018527829173244</v>
      </c>
      <c r="P419" s="492"/>
      <c r="Q419" s="492"/>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390"/>
      <c r="C420" s="2355" t="s">
        <v>309</v>
      </c>
      <c r="D420" s="2354"/>
      <c r="E420" s="538">
        <v>-0.33772459844008806</v>
      </c>
      <c r="F420" s="492"/>
      <c r="G420" s="492"/>
      <c r="H420" s="2354" t="s">
        <v>307</v>
      </c>
      <c r="I420" s="2354"/>
      <c r="J420" s="539">
        <v>-0.3349265153199249</v>
      </c>
      <c r="K420" s="492"/>
      <c r="L420" s="492"/>
      <c r="M420" s="2354" t="s">
        <v>293</v>
      </c>
      <c r="N420" s="2354"/>
      <c r="O420" s="540">
        <v>0.24169312362000062</v>
      </c>
      <c r="P420" s="492"/>
      <c r="Q420" s="492"/>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390"/>
      <c r="C421" s="2355" t="s">
        <v>311</v>
      </c>
      <c r="D421" s="2354"/>
      <c r="E421" s="538">
        <v>-0.33147794245576345</v>
      </c>
      <c r="F421" s="492"/>
      <c r="G421" s="492"/>
      <c r="H421" s="2354" t="s">
        <v>312</v>
      </c>
      <c r="I421" s="2354"/>
      <c r="J421" s="539">
        <v>-0.32026728422914125</v>
      </c>
      <c r="K421" s="492"/>
      <c r="L421" s="492"/>
      <c r="M421" s="2354" t="s">
        <v>303</v>
      </c>
      <c r="N421" s="2354"/>
      <c r="O421" s="540">
        <v>-0.22310024344358564</v>
      </c>
      <c r="P421" s="492"/>
      <c r="Q421" s="492"/>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390"/>
      <c r="C422" s="2355" t="s">
        <v>312</v>
      </c>
      <c r="D422" s="2354"/>
      <c r="E422" s="538">
        <v>-0.30593476869798419</v>
      </c>
      <c r="F422" s="492"/>
      <c r="G422" s="492"/>
      <c r="H422" s="2354" t="s">
        <v>313</v>
      </c>
      <c r="I422" s="2354"/>
      <c r="J422" s="539">
        <v>0.30727495164488361</v>
      </c>
      <c r="K422" s="492"/>
      <c r="L422" s="492"/>
      <c r="M422" s="2354" t="s">
        <v>307</v>
      </c>
      <c r="N422" s="2354"/>
      <c r="O422" s="540">
        <v>-0.20859863191918296</v>
      </c>
      <c r="P422" s="492"/>
      <c r="Q422" s="492"/>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390"/>
      <c r="C423" s="2355" t="s">
        <v>300</v>
      </c>
      <c r="D423" s="2354"/>
      <c r="E423" s="538">
        <v>0.3031320391044775</v>
      </c>
      <c r="F423" s="492"/>
      <c r="G423" s="492"/>
      <c r="H423" s="2354" t="s">
        <v>314</v>
      </c>
      <c r="I423" s="2354"/>
      <c r="J423" s="539">
        <v>-0.29923384890911248</v>
      </c>
      <c r="K423" s="492"/>
      <c r="L423" s="492"/>
      <c r="M423" s="2354" t="s">
        <v>310</v>
      </c>
      <c r="N423" s="2354"/>
      <c r="O423" s="540">
        <v>-0.17243753568193679</v>
      </c>
      <c r="P423" s="492"/>
      <c r="Q423" s="492"/>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390"/>
      <c r="C424" s="2355" t="s">
        <v>295</v>
      </c>
      <c r="D424" s="2354"/>
      <c r="E424" s="538">
        <v>0.30313203910447667</v>
      </c>
      <c r="F424" s="492"/>
      <c r="G424" s="492"/>
      <c r="H424" s="2354" t="s">
        <v>311</v>
      </c>
      <c r="I424" s="2354"/>
      <c r="J424" s="539">
        <v>-0.29914388053927754</v>
      </c>
      <c r="K424" s="492"/>
      <c r="L424" s="492"/>
      <c r="M424" s="2354" t="s">
        <v>315</v>
      </c>
      <c r="N424" s="2354"/>
      <c r="O424" s="540">
        <v>-0.16280686850938961</v>
      </c>
      <c r="P424" s="492"/>
      <c r="Q424" s="492"/>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390"/>
      <c r="C425" s="2355" t="s">
        <v>298</v>
      </c>
      <c r="D425" s="2354"/>
      <c r="E425" s="538">
        <v>0.30313203910447523</v>
      </c>
      <c r="F425" s="492"/>
      <c r="G425" s="492"/>
      <c r="H425" s="2354" t="s">
        <v>302</v>
      </c>
      <c r="I425" s="2354"/>
      <c r="J425" s="539">
        <v>0.29749174341314805</v>
      </c>
      <c r="K425" s="492"/>
      <c r="L425" s="492"/>
      <c r="M425" s="2354" t="s">
        <v>312</v>
      </c>
      <c r="N425" s="2354"/>
      <c r="O425" s="540">
        <v>-0.16097515863435566</v>
      </c>
      <c r="P425" s="492"/>
      <c r="Q425" s="492"/>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390"/>
      <c r="C426" s="2355" t="s">
        <v>294</v>
      </c>
      <c r="D426" s="2354"/>
      <c r="E426" s="538">
        <v>0.30313203910447523</v>
      </c>
      <c r="F426" s="492"/>
      <c r="G426" s="492"/>
      <c r="H426" s="2354" t="s">
        <v>291</v>
      </c>
      <c r="I426" s="2354"/>
      <c r="J426" s="539">
        <v>0.28318362855562179</v>
      </c>
      <c r="K426" s="492"/>
      <c r="L426" s="492"/>
      <c r="M426" s="2354" t="s">
        <v>311</v>
      </c>
      <c r="N426" s="2354"/>
      <c r="O426" s="540">
        <v>-0.15024968821002219</v>
      </c>
      <c r="P426" s="492"/>
      <c r="Q426" s="492"/>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390"/>
      <c r="C427" s="2355" t="s">
        <v>313</v>
      </c>
      <c r="D427" s="2354"/>
      <c r="E427" s="538">
        <v>0.2797581103338162</v>
      </c>
      <c r="F427" s="492"/>
      <c r="G427" s="492"/>
      <c r="H427" s="2354" t="s">
        <v>310</v>
      </c>
      <c r="I427" s="2354"/>
      <c r="J427" s="539">
        <v>-0.27764323426009446</v>
      </c>
      <c r="K427" s="492"/>
      <c r="L427" s="492"/>
      <c r="M427" s="2354" t="s">
        <v>316</v>
      </c>
      <c r="N427" s="2354"/>
      <c r="O427" s="540">
        <v>0.14735612192853473</v>
      </c>
      <c r="P427" s="492"/>
      <c r="Q427" s="492"/>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390"/>
      <c r="C428" s="2355" t="s">
        <v>315</v>
      </c>
      <c r="D428" s="2354"/>
      <c r="E428" s="538">
        <v>-0.26552564978432974</v>
      </c>
      <c r="F428" s="492"/>
      <c r="G428" s="492"/>
      <c r="H428" s="2354" t="s">
        <v>317</v>
      </c>
      <c r="I428" s="2354"/>
      <c r="J428" s="539">
        <v>0.2508380365648214</v>
      </c>
      <c r="K428" s="492"/>
      <c r="L428" s="492"/>
      <c r="M428" s="2354" t="s">
        <v>308</v>
      </c>
      <c r="N428" s="2354"/>
      <c r="O428" s="540">
        <v>0.14323224238550938</v>
      </c>
      <c r="P428" s="492"/>
      <c r="Q428" s="492"/>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390"/>
      <c r="C429" s="2355" t="s">
        <v>304</v>
      </c>
      <c r="D429" s="2354"/>
      <c r="E429" s="538">
        <v>0.24578007379093278</v>
      </c>
      <c r="F429" s="492"/>
      <c r="G429" s="492"/>
      <c r="H429" s="2354" t="s">
        <v>318</v>
      </c>
      <c r="I429" s="2354"/>
      <c r="J429" s="539">
        <v>-0.23441944545814272</v>
      </c>
      <c r="K429" s="492"/>
      <c r="L429" s="492"/>
      <c r="M429" s="2354" t="s">
        <v>319</v>
      </c>
      <c r="N429" s="2354"/>
      <c r="O429" s="540">
        <v>-0.14239400239497507</v>
      </c>
      <c r="P429" s="492"/>
      <c r="Q429" s="492"/>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390"/>
      <c r="C430" s="2355" t="s">
        <v>319</v>
      </c>
      <c r="D430" s="2354"/>
      <c r="E430" s="538">
        <v>-0.21993823730910703</v>
      </c>
      <c r="F430" s="492"/>
      <c r="G430" s="492"/>
      <c r="H430" s="2354" t="s">
        <v>309</v>
      </c>
      <c r="I430" s="2354"/>
      <c r="J430" s="539">
        <v>-0.22829265565402129</v>
      </c>
      <c r="K430" s="492"/>
      <c r="L430" s="492"/>
      <c r="M430" s="2354" t="s">
        <v>320</v>
      </c>
      <c r="N430" s="2354"/>
      <c r="O430" s="540">
        <v>0.10159365896821486</v>
      </c>
      <c r="P430" s="492"/>
      <c r="Q430" s="492"/>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390"/>
      <c r="C431" s="2355" t="s">
        <v>316</v>
      </c>
      <c r="D431" s="2354"/>
      <c r="E431" s="538">
        <v>0.21667364912840806</v>
      </c>
      <c r="F431" s="492"/>
      <c r="G431" s="492"/>
      <c r="H431" s="2354" t="s">
        <v>321</v>
      </c>
      <c r="I431" s="2354"/>
      <c r="J431" s="539">
        <v>0.19193705701862329</v>
      </c>
      <c r="K431" s="492"/>
      <c r="L431" s="492"/>
      <c r="M431" s="2354" t="s">
        <v>313</v>
      </c>
      <c r="N431" s="2354"/>
      <c r="O431" s="540">
        <v>9.7882814666691451E-2</v>
      </c>
      <c r="P431" s="492"/>
      <c r="Q431" s="492"/>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390"/>
      <c r="C432" s="2355" t="s">
        <v>317</v>
      </c>
      <c r="D432" s="2354"/>
      <c r="E432" s="538">
        <v>0.1784710261715324</v>
      </c>
      <c r="F432" s="492"/>
      <c r="G432" s="492"/>
      <c r="H432" s="2354" t="s">
        <v>322</v>
      </c>
      <c r="I432" s="2354"/>
      <c r="J432" s="539">
        <v>-0.17780640911929846</v>
      </c>
      <c r="K432" s="492"/>
      <c r="L432" s="492"/>
      <c r="M432" s="2354" t="s">
        <v>322</v>
      </c>
      <c r="N432" s="2354"/>
      <c r="O432" s="540">
        <v>-9.2749624229604435E-2</v>
      </c>
      <c r="P432" s="492"/>
      <c r="Q432" s="492"/>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390"/>
      <c r="C433" s="2355" t="s">
        <v>318</v>
      </c>
      <c r="D433" s="2354"/>
      <c r="E433" s="538">
        <v>-0.17300668205108102</v>
      </c>
      <c r="F433" s="492"/>
      <c r="G433" s="492"/>
      <c r="H433" s="2354" t="s">
        <v>323</v>
      </c>
      <c r="I433" s="2354"/>
      <c r="J433" s="539">
        <v>-0.17335206499563882</v>
      </c>
      <c r="K433" s="492"/>
      <c r="L433" s="492"/>
      <c r="M433" s="2354" t="s">
        <v>317</v>
      </c>
      <c r="N433" s="2354"/>
      <c r="O433" s="540">
        <v>8.8338744855000664E-2</v>
      </c>
      <c r="P433" s="492"/>
      <c r="Q433" s="492"/>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390"/>
      <c r="C434" s="2355" t="s">
        <v>321</v>
      </c>
      <c r="D434" s="2354"/>
      <c r="E434" s="538">
        <v>0.16808890039453889</v>
      </c>
      <c r="F434" s="492"/>
      <c r="G434" s="492"/>
      <c r="H434" s="2354" t="s">
        <v>324</v>
      </c>
      <c r="I434" s="2354"/>
      <c r="J434" s="539">
        <v>0.17079700719775806</v>
      </c>
      <c r="K434" s="492"/>
      <c r="L434" s="492"/>
      <c r="M434" s="2354" t="s">
        <v>325</v>
      </c>
      <c r="N434" s="2354"/>
      <c r="O434" s="540">
        <v>8.6997583086962954E-2</v>
      </c>
      <c r="P434" s="492"/>
      <c r="Q434" s="492"/>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390"/>
      <c r="C435" s="2355" t="s">
        <v>324</v>
      </c>
      <c r="D435" s="2354"/>
      <c r="E435" s="538">
        <v>0.16109005787720046</v>
      </c>
      <c r="F435" s="492"/>
      <c r="G435" s="492"/>
      <c r="H435" s="2354" t="s">
        <v>315</v>
      </c>
      <c r="I435" s="2354"/>
      <c r="J435" s="539">
        <v>-0.16514085664562297</v>
      </c>
      <c r="K435" s="492"/>
      <c r="L435" s="492"/>
      <c r="M435" s="2354" t="s">
        <v>314</v>
      </c>
      <c r="N435" s="2354"/>
      <c r="O435" s="540">
        <v>8.3492705678141044E-2</v>
      </c>
      <c r="P435" s="492"/>
      <c r="Q435" s="492"/>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390"/>
      <c r="C436" s="2355" t="s">
        <v>326</v>
      </c>
      <c r="D436" s="2354"/>
      <c r="E436" s="538">
        <v>-0.14448152140528814</v>
      </c>
      <c r="F436" s="492"/>
      <c r="G436" s="492"/>
      <c r="H436" s="2354" t="s">
        <v>304</v>
      </c>
      <c r="I436" s="2354"/>
      <c r="J436" s="539">
        <v>-0.15957192341485366</v>
      </c>
      <c r="K436" s="492"/>
      <c r="L436" s="492"/>
      <c r="M436" s="2354" t="s">
        <v>326</v>
      </c>
      <c r="N436" s="2354"/>
      <c r="O436" s="540">
        <v>-8.1390400009667935E-2</v>
      </c>
      <c r="P436" s="492"/>
      <c r="Q436" s="492"/>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390"/>
      <c r="C437" s="2355" t="s">
        <v>322</v>
      </c>
      <c r="D437" s="2354"/>
      <c r="E437" s="538">
        <v>-9.8903112164897833E-2</v>
      </c>
      <c r="F437" s="492"/>
      <c r="G437" s="492"/>
      <c r="H437" s="2354" t="s">
        <v>327</v>
      </c>
      <c r="I437" s="2354"/>
      <c r="J437" s="539">
        <v>-0.15743709365026728</v>
      </c>
      <c r="K437" s="492"/>
      <c r="L437" s="492"/>
      <c r="M437" s="2354" t="s">
        <v>306</v>
      </c>
      <c r="N437" s="2354"/>
      <c r="O437" s="540">
        <v>7.5567488218998682E-2</v>
      </c>
      <c r="P437" s="492"/>
      <c r="Q437" s="492"/>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390"/>
      <c r="C438" s="2355" t="s">
        <v>325</v>
      </c>
      <c r="D438" s="2354"/>
      <c r="E438" s="538">
        <v>9.5770053673533029E-2</v>
      </c>
      <c r="F438" s="492"/>
      <c r="G438" s="492"/>
      <c r="H438" s="2354" t="s">
        <v>326</v>
      </c>
      <c r="I438" s="2354"/>
      <c r="J438" s="539">
        <v>-0.12637380744128862</v>
      </c>
      <c r="K438" s="492"/>
      <c r="L438" s="492"/>
      <c r="M438" s="2354" t="s">
        <v>321</v>
      </c>
      <c r="N438" s="2354"/>
      <c r="O438" s="540">
        <v>6.4751780044342275E-2</v>
      </c>
      <c r="P438" s="492"/>
      <c r="Q438" s="492"/>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390"/>
      <c r="C439" s="2355" t="s">
        <v>327</v>
      </c>
      <c r="D439" s="2354"/>
      <c r="E439" s="538">
        <v>-8.5025508419711196E-2</v>
      </c>
      <c r="F439" s="492"/>
      <c r="G439" s="492"/>
      <c r="H439" s="2354" t="s">
        <v>328</v>
      </c>
      <c r="I439" s="2354"/>
      <c r="J439" s="539">
        <v>-0.1196603375068394</v>
      </c>
      <c r="K439" s="492"/>
      <c r="L439" s="492"/>
      <c r="M439" s="2354" t="s">
        <v>329</v>
      </c>
      <c r="N439" s="2354"/>
      <c r="O439" s="540">
        <v>5.7308273210963274E-2</v>
      </c>
      <c r="P439" s="492"/>
      <c r="Q439" s="492"/>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390"/>
      <c r="C440" s="2355" t="s">
        <v>329</v>
      </c>
      <c r="D440" s="2354"/>
      <c r="E440" s="538">
        <v>8.4057181862875238E-2</v>
      </c>
      <c r="F440" s="492"/>
      <c r="G440" s="492"/>
      <c r="H440" s="2354" t="s">
        <v>319</v>
      </c>
      <c r="I440" s="2354"/>
      <c r="J440" s="539">
        <v>-0.1132431651168198</v>
      </c>
      <c r="K440" s="492"/>
      <c r="L440" s="492"/>
      <c r="M440" s="2354" t="s">
        <v>324</v>
      </c>
      <c r="N440" s="2354"/>
      <c r="O440" s="540">
        <v>5.4716989957892044E-2</v>
      </c>
      <c r="P440" s="492"/>
      <c r="Q440" s="492"/>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390"/>
      <c r="C441" s="2355" t="s">
        <v>330</v>
      </c>
      <c r="D441" s="2354"/>
      <c r="E441" s="538">
        <v>-2.4430913290548001E-2</v>
      </c>
      <c r="F441" s="492"/>
      <c r="G441" s="492"/>
      <c r="H441" s="2354" t="s">
        <v>331</v>
      </c>
      <c r="I441" s="2354"/>
      <c r="J441" s="539">
        <v>-0.10974496660413104</v>
      </c>
      <c r="K441" s="492"/>
      <c r="L441" s="492"/>
      <c r="M441" s="2354" t="s">
        <v>323</v>
      </c>
      <c r="N441" s="2354"/>
      <c r="O441" s="540">
        <v>4.8675981001202115E-2</v>
      </c>
      <c r="P441" s="492"/>
      <c r="Q441" s="492"/>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390"/>
      <c r="C442" s="2355" t="s">
        <v>320</v>
      </c>
      <c r="D442" s="2354"/>
      <c r="E442" s="538">
        <v>2.3668264960758974E-2</v>
      </c>
      <c r="F442" s="492"/>
      <c r="G442" s="492"/>
      <c r="H442" s="2354" t="s">
        <v>320</v>
      </c>
      <c r="I442" s="2354"/>
      <c r="J442" s="539">
        <v>-8.531378035333427E-2</v>
      </c>
      <c r="K442" s="492"/>
      <c r="L442" s="492"/>
      <c r="M442" s="2354" t="s">
        <v>318</v>
      </c>
      <c r="N442" s="2354"/>
      <c r="O442" s="540">
        <v>-4.2456906912495922E-2</v>
      </c>
      <c r="P442" s="492"/>
      <c r="Q442" s="492"/>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390"/>
      <c r="C443" s="2355" t="s">
        <v>332</v>
      </c>
      <c r="D443" s="2354"/>
      <c r="E443" s="538">
        <v>-1.9458328143841099E-2</v>
      </c>
      <c r="F443" s="492"/>
      <c r="G443" s="492"/>
      <c r="H443" s="2354" t="s">
        <v>333</v>
      </c>
      <c r="I443" s="2354"/>
      <c r="J443" s="539">
        <v>-8.0394049152174143E-2</v>
      </c>
      <c r="K443" s="492"/>
      <c r="L443" s="492"/>
      <c r="M443" s="2354" t="s">
        <v>330</v>
      </c>
      <c r="N443" s="2354"/>
      <c r="O443" s="540">
        <v>-2.9538275769027716E-2</v>
      </c>
      <c r="P443" s="492"/>
      <c r="Q443" s="492"/>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390"/>
      <c r="C444" s="2355" t="s">
        <v>333</v>
      </c>
      <c r="D444" s="2354"/>
      <c r="E444" s="538">
        <v>1.0566225536452712E-2</v>
      </c>
      <c r="F444" s="492"/>
      <c r="G444" s="492"/>
      <c r="H444" s="2354" t="s">
        <v>329</v>
      </c>
      <c r="I444" s="2354"/>
      <c r="J444" s="539">
        <v>7.0223618602122478E-2</v>
      </c>
      <c r="K444" s="492"/>
      <c r="L444" s="492"/>
      <c r="M444" s="2354" t="s">
        <v>333</v>
      </c>
      <c r="N444" s="2354"/>
      <c r="O444" s="540">
        <v>2.2383959360985278E-2</v>
      </c>
      <c r="P444" s="492"/>
      <c r="Q444" s="492"/>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390"/>
      <c r="C445" s="2355" t="s">
        <v>328</v>
      </c>
      <c r="D445" s="2354"/>
      <c r="E445" s="538">
        <v>-1.0277856860227192E-2</v>
      </c>
      <c r="F445" s="492"/>
      <c r="G445" s="492"/>
      <c r="H445" s="2354" t="s">
        <v>316</v>
      </c>
      <c r="I445" s="2354"/>
      <c r="J445" s="539">
        <v>6.7933203388401697E-2</v>
      </c>
      <c r="K445" s="492"/>
      <c r="L445" s="492"/>
      <c r="M445" s="2354" t="s">
        <v>334</v>
      </c>
      <c r="N445" s="2354"/>
      <c r="O445" s="540">
        <v>1.8480395731319474E-2</v>
      </c>
      <c r="P445" s="492"/>
      <c r="Q445" s="492"/>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355" t="s">
        <v>334</v>
      </c>
      <c r="D446" s="2354"/>
      <c r="E446" s="538">
        <v>9.3487748143958743E-3</v>
      </c>
      <c r="F446" s="492"/>
      <c r="G446" s="492"/>
      <c r="H446" s="2354" t="s">
        <v>334</v>
      </c>
      <c r="I446" s="2354"/>
      <c r="J446" s="539">
        <v>-6.675093587140922E-2</v>
      </c>
      <c r="K446" s="492"/>
      <c r="L446" s="492"/>
      <c r="M446" s="2354" t="s">
        <v>327</v>
      </c>
      <c r="N446" s="2354"/>
      <c r="O446" s="540">
        <v>-1.4274631607125389E-2</v>
      </c>
      <c r="P446" s="492"/>
      <c r="Q446" s="492"/>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355" t="s">
        <v>331</v>
      </c>
      <c r="D447" s="2354"/>
      <c r="E447" s="538">
        <v>-8.7543942546989932E-3</v>
      </c>
      <c r="F447" s="492"/>
      <c r="G447" s="492"/>
      <c r="H447" s="2354" t="s">
        <v>330</v>
      </c>
      <c r="I447" s="2354"/>
      <c r="J447" s="539">
        <v>-5.9969099187619411E-2</v>
      </c>
      <c r="K447" s="492"/>
      <c r="L447" s="492"/>
      <c r="M447" s="2354" t="s">
        <v>331</v>
      </c>
      <c r="N447" s="2354"/>
      <c r="O447" s="540">
        <v>-4.6963571790338172E-3</v>
      </c>
      <c r="P447" s="492"/>
      <c r="Q447" s="492"/>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355" t="s">
        <v>323</v>
      </c>
      <c r="D448" s="2354"/>
      <c r="E448" s="538">
        <v>7.5413057328239637E-3</v>
      </c>
      <c r="F448" s="492"/>
      <c r="G448" s="492"/>
      <c r="H448" s="2354" t="s">
        <v>332</v>
      </c>
      <c r="I448" s="2354"/>
      <c r="J448" s="539">
        <v>-5.9345410454411135E-2</v>
      </c>
      <c r="K448" s="492"/>
      <c r="L448" s="492"/>
      <c r="M448" s="2354" t="s">
        <v>332</v>
      </c>
      <c r="N448" s="2354"/>
      <c r="O448" s="540">
        <v>-4.3753136704448321E-3</v>
      </c>
      <c r="P448" s="492"/>
      <c r="Q448" s="492"/>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355" t="s">
        <v>314</v>
      </c>
      <c r="D449" s="2354"/>
      <c r="E449" s="541">
        <v>-6.523676802742049E-3</v>
      </c>
      <c r="F449" s="492"/>
      <c r="G449" s="492"/>
      <c r="H449" s="2354" t="s">
        <v>325</v>
      </c>
      <c r="I449" s="2354"/>
      <c r="J449" s="542">
        <v>1.1843625836878849E-3</v>
      </c>
      <c r="K449" s="492"/>
      <c r="L449" s="492"/>
      <c r="M449" s="2354" t="s">
        <v>328</v>
      </c>
      <c r="N449" s="2354"/>
      <c r="O449" s="543">
        <v>2.3453274049477103E-3</v>
      </c>
      <c r="P449" s="492"/>
      <c r="Q449" s="492"/>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355"/>
      <c r="D450" s="2354"/>
      <c r="E450" s="492"/>
      <c r="F450" s="492"/>
      <c r="G450" s="492"/>
      <c r="H450" s="2354"/>
      <c r="I450" s="2354"/>
      <c r="J450" s="492"/>
      <c r="K450" s="492"/>
      <c r="L450" s="492"/>
      <c r="M450" s="2354"/>
      <c r="N450" s="2354"/>
      <c r="O450" s="492"/>
      <c r="P450" s="492"/>
      <c r="Q450" s="492"/>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355"/>
      <c r="D451" s="2354"/>
      <c r="E451" s="492"/>
      <c r="F451" s="492"/>
      <c r="G451" s="492"/>
      <c r="H451" s="2354"/>
      <c r="I451" s="2354"/>
      <c r="J451" s="492"/>
      <c r="K451" s="492"/>
      <c r="L451" s="492"/>
      <c r="M451" s="2354"/>
      <c r="N451" s="2354"/>
      <c r="O451" s="492"/>
      <c r="P451" s="492"/>
      <c r="Q451" s="492"/>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355"/>
      <c r="D452" s="2354"/>
      <c r="E452" s="492"/>
      <c r="F452" s="492"/>
      <c r="G452" s="492"/>
      <c r="H452" s="2354"/>
      <c r="I452" s="2354"/>
      <c r="J452" s="492"/>
      <c r="K452" s="492"/>
      <c r="L452" s="492"/>
      <c r="M452" s="2354"/>
      <c r="N452" s="2354"/>
      <c r="O452" s="492"/>
      <c r="P452" s="492"/>
      <c r="Q452" s="492"/>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355" t="s">
        <v>237</v>
      </c>
      <c r="D453" s="2354"/>
      <c r="E453" s="2354"/>
      <c r="F453" s="492"/>
      <c r="G453" s="492"/>
      <c r="H453" s="2354" t="s">
        <v>237</v>
      </c>
      <c r="I453" s="2354"/>
      <c r="J453" s="2354"/>
      <c r="K453" s="492"/>
      <c r="L453" s="492"/>
      <c r="M453" s="2354" t="s">
        <v>237</v>
      </c>
      <c r="N453" s="2354"/>
      <c r="O453" s="2354"/>
      <c r="P453" s="492"/>
      <c r="Q453" s="492"/>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355"/>
      <c r="D454" s="2354"/>
      <c r="E454" s="520" t="s">
        <v>238</v>
      </c>
      <c r="F454" s="492"/>
      <c r="G454" s="492"/>
      <c r="H454" s="2354"/>
      <c r="I454" s="2354"/>
      <c r="J454" s="521" t="s">
        <v>238</v>
      </c>
      <c r="K454" s="492"/>
      <c r="L454" s="492"/>
      <c r="M454" s="2354"/>
      <c r="N454" s="2354"/>
      <c r="O454" s="522" t="s">
        <v>238</v>
      </c>
      <c r="P454" s="492"/>
      <c r="Q454" s="492"/>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355" t="s">
        <v>309</v>
      </c>
      <c r="D455" s="2354"/>
      <c r="E455" s="535">
        <v>0.11405790439151874</v>
      </c>
      <c r="F455" s="492"/>
      <c r="G455" s="492"/>
      <c r="H455" s="2354" t="s">
        <v>309</v>
      </c>
      <c r="I455" s="2354"/>
      <c r="J455" s="536">
        <v>5.2117536625565543E-2</v>
      </c>
      <c r="K455" s="492"/>
      <c r="L455" s="492"/>
      <c r="M455" s="2354" t="s">
        <v>309</v>
      </c>
      <c r="N455" s="2354"/>
      <c r="O455" s="537">
        <v>7.998746282455424E-2</v>
      </c>
      <c r="P455" s="492"/>
      <c r="Q455" s="492"/>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355" t="s">
        <v>296</v>
      </c>
      <c r="D456" s="2354"/>
      <c r="E456" s="538">
        <v>0.46005685595400547</v>
      </c>
      <c r="F456" s="492"/>
      <c r="G456" s="492"/>
      <c r="H456" s="2354" t="s">
        <v>296</v>
      </c>
      <c r="I456" s="2354"/>
      <c r="J456" s="539">
        <v>0.29681583599169087</v>
      </c>
      <c r="K456" s="492"/>
      <c r="L456" s="492"/>
      <c r="M456" s="2354" t="s">
        <v>296</v>
      </c>
      <c r="N456" s="2354"/>
      <c r="O456" s="540">
        <v>0.27847607248617073</v>
      </c>
      <c r="P456" s="492"/>
      <c r="Q456" s="492"/>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355" t="s">
        <v>326</v>
      </c>
      <c r="D457" s="2354"/>
      <c r="E457" s="538">
        <v>2.0874910027586735E-2</v>
      </c>
      <c r="F457" s="492"/>
      <c r="G457" s="492"/>
      <c r="H457" s="2354" t="s">
        <v>326</v>
      </c>
      <c r="I457" s="2354"/>
      <c r="J457" s="539">
        <v>1.5970339207207897E-2</v>
      </c>
      <c r="K457" s="492"/>
      <c r="L457" s="492"/>
      <c r="M457" s="2354" t="s">
        <v>326</v>
      </c>
      <c r="N457" s="2354"/>
      <c r="O457" s="540">
        <v>6.6243972137337544E-3</v>
      </c>
      <c r="P457" s="492"/>
      <c r="Q457" s="492"/>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355" t="s">
        <v>332</v>
      </c>
      <c r="D458" s="2354"/>
      <c r="E458" s="538">
        <v>3.7862653415339861E-4</v>
      </c>
      <c r="F458" s="492"/>
      <c r="G458" s="492"/>
      <c r="H458" s="2354" t="s">
        <v>332</v>
      </c>
      <c r="I458" s="2354"/>
      <c r="J458" s="539">
        <v>3.5218777420025302E-3</v>
      </c>
      <c r="K458" s="492"/>
      <c r="L458" s="492"/>
      <c r="M458" s="2354" t="s">
        <v>332</v>
      </c>
      <c r="N458" s="2354"/>
      <c r="O458" s="540">
        <v>1.914336971478143E-5</v>
      </c>
      <c r="P458" s="492"/>
      <c r="Q458" s="492"/>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355" t="s">
        <v>291</v>
      </c>
      <c r="D459" s="2354"/>
      <c r="E459" s="538">
        <v>0.33473095606806519</v>
      </c>
      <c r="F459" s="492"/>
      <c r="G459" s="492"/>
      <c r="H459" s="2354" t="s">
        <v>291</v>
      </c>
      <c r="I459" s="2354"/>
      <c r="J459" s="539">
        <v>8.0192967481928376E-2</v>
      </c>
      <c r="K459" s="492"/>
      <c r="L459" s="492"/>
      <c r="M459" s="2354" t="s">
        <v>291</v>
      </c>
      <c r="N459" s="2354"/>
      <c r="O459" s="540">
        <v>0.34654927638451766</v>
      </c>
      <c r="P459" s="492"/>
      <c r="Q459" s="492"/>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355" t="s">
        <v>306</v>
      </c>
      <c r="D460" s="2354"/>
      <c r="E460" s="538">
        <v>0.14314317786911571</v>
      </c>
      <c r="F460" s="492"/>
      <c r="G460" s="492"/>
      <c r="H460" s="2354" t="s">
        <v>306</v>
      </c>
      <c r="I460" s="2354"/>
      <c r="J460" s="539">
        <v>0.13894606607185811</v>
      </c>
      <c r="K460" s="492"/>
      <c r="L460" s="492"/>
      <c r="M460" s="2354" t="s">
        <v>306</v>
      </c>
      <c r="N460" s="2354"/>
      <c r="O460" s="540">
        <v>5.7104452757285049E-3</v>
      </c>
      <c r="P460" s="492"/>
      <c r="Q460" s="492"/>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355" t="s">
        <v>312</v>
      </c>
      <c r="D461" s="2354"/>
      <c r="E461" s="538">
        <v>9.359608269828909E-2</v>
      </c>
      <c r="F461" s="492"/>
      <c r="G461" s="492"/>
      <c r="H461" s="2354" t="s">
        <v>312</v>
      </c>
      <c r="I461" s="2354"/>
      <c r="J461" s="539">
        <v>0.10257113334750954</v>
      </c>
      <c r="K461" s="492"/>
      <c r="L461" s="492"/>
      <c r="M461" s="2354" t="s">
        <v>312</v>
      </c>
      <c r="N461" s="2354"/>
      <c r="O461" s="540">
        <v>2.591300169735597E-2</v>
      </c>
      <c r="P461" s="492"/>
      <c r="Q461" s="492"/>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355" t="s">
        <v>319</v>
      </c>
      <c r="D462" s="2354"/>
      <c r="E462" s="538">
        <v>4.8372828230637079E-2</v>
      </c>
      <c r="F462" s="492"/>
      <c r="G462" s="492"/>
      <c r="H462" s="2354" t="s">
        <v>319</v>
      </c>
      <c r="I462" s="2354"/>
      <c r="J462" s="539">
        <v>1.2824014445675313E-2</v>
      </c>
      <c r="K462" s="492"/>
      <c r="L462" s="492"/>
      <c r="M462" s="2354" t="s">
        <v>319</v>
      </c>
      <c r="N462" s="2354"/>
      <c r="O462" s="540">
        <v>2.0276051918060166E-2</v>
      </c>
      <c r="P462" s="492"/>
      <c r="Q462" s="492"/>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355" t="s">
        <v>303</v>
      </c>
      <c r="D463" s="2354"/>
      <c r="E463" s="538">
        <v>0.20111726491351764</v>
      </c>
      <c r="F463" s="492"/>
      <c r="G463" s="492"/>
      <c r="H463" s="2354" t="s">
        <v>303</v>
      </c>
      <c r="I463" s="2354"/>
      <c r="J463" s="539">
        <v>0.19323202962234681</v>
      </c>
      <c r="K463" s="492"/>
      <c r="L463" s="492"/>
      <c r="M463" s="2354" t="s">
        <v>303</v>
      </c>
      <c r="N463" s="2354"/>
      <c r="O463" s="540">
        <v>4.9773718624587182E-2</v>
      </c>
      <c r="P463" s="492"/>
      <c r="Q463" s="492"/>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355" t="s">
        <v>318</v>
      </c>
      <c r="D464" s="2354"/>
      <c r="E464" s="538">
        <v>2.993131203432384E-2</v>
      </c>
      <c r="F464" s="492"/>
      <c r="G464" s="492"/>
      <c r="H464" s="2354" t="s">
        <v>318</v>
      </c>
      <c r="I464" s="2354"/>
      <c r="J464" s="539">
        <v>5.4952476408903148E-2</v>
      </c>
      <c r="K464" s="492"/>
      <c r="L464" s="492"/>
      <c r="M464" s="2354" t="s">
        <v>318</v>
      </c>
      <c r="N464" s="2354"/>
      <c r="O464" s="540">
        <v>1.8025889445763439E-3</v>
      </c>
      <c r="P464" s="492"/>
      <c r="Q464" s="492"/>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355" t="s">
        <v>334</v>
      </c>
      <c r="D465" s="2354"/>
      <c r="E465" s="538">
        <v>8.7399590530282614E-5</v>
      </c>
      <c r="F465" s="492"/>
      <c r="G465" s="492"/>
      <c r="H465" s="2354" t="s">
        <v>334</v>
      </c>
      <c r="I465" s="2354"/>
      <c r="J465" s="539">
        <v>4.4556874397089861E-3</v>
      </c>
      <c r="K465" s="492"/>
      <c r="L465" s="492"/>
      <c r="M465" s="2354" t="s">
        <v>334</v>
      </c>
      <c r="N465" s="2354"/>
      <c r="O465" s="540">
        <v>3.4152502638617105E-4</v>
      </c>
      <c r="P465" s="492"/>
      <c r="Q465" s="492"/>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355" t="s">
        <v>331</v>
      </c>
      <c r="D466" s="2354"/>
      <c r="E466" s="538">
        <v>7.6639418766706745E-5</v>
      </c>
      <c r="F466" s="492"/>
      <c r="G466" s="492"/>
      <c r="H466" s="2354" t="s">
        <v>331</v>
      </c>
      <c r="I466" s="2354"/>
      <c r="J466" s="539">
        <v>1.2043957694941836E-2</v>
      </c>
      <c r="K466" s="492"/>
      <c r="L466" s="492"/>
      <c r="M466" s="2354" t="s">
        <v>331</v>
      </c>
      <c r="N466" s="2354"/>
      <c r="O466" s="540">
        <v>2.2055770753062473E-5</v>
      </c>
      <c r="P466" s="492"/>
      <c r="Q466" s="492"/>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355" t="s">
        <v>330</v>
      </c>
      <c r="D467" s="2354"/>
      <c r="E467" s="538">
        <v>5.9686952421027499E-4</v>
      </c>
      <c r="F467" s="492"/>
      <c r="G467" s="492"/>
      <c r="H467" s="2354" t="s">
        <v>330</v>
      </c>
      <c r="I467" s="2354"/>
      <c r="J467" s="539">
        <v>3.5962928573745351E-3</v>
      </c>
      <c r="K467" s="492"/>
      <c r="L467" s="492"/>
      <c r="M467" s="2354" t="s">
        <v>330</v>
      </c>
      <c r="N467" s="2354"/>
      <c r="O467" s="540">
        <v>8.7250973540712988E-4</v>
      </c>
      <c r="P467" s="492"/>
      <c r="Q467" s="492"/>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355" t="s">
        <v>288</v>
      </c>
      <c r="D468" s="2354"/>
      <c r="E468" s="538">
        <v>0.61638026771695154</v>
      </c>
      <c r="F468" s="492"/>
      <c r="G468" s="492"/>
      <c r="H468" s="2354" t="s">
        <v>288</v>
      </c>
      <c r="I468" s="2354"/>
      <c r="J468" s="539">
        <v>0.45431037555423498</v>
      </c>
      <c r="K468" s="492"/>
      <c r="L468" s="492"/>
      <c r="M468" s="2354" t="s">
        <v>288</v>
      </c>
      <c r="N468" s="2354"/>
      <c r="O468" s="540">
        <v>0.28786001879811823</v>
      </c>
      <c r="P468" s="492"/>
      <c r="Q468" s="492"/>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355" t="s">
        <v>320</v>
      </c>
      <c r="D469" s="2354"/>
      <c r="E469" s="538">
        <v>5.6018676625269102E-4</v>
      </c>
      <c r="F469" s="492"/>
      <c r="G469" s="492"/>
      <c r="H469" s="2354" t="s">
        <v>320</v>
      </c>
      <c r="I469" s="2354"/>
      <c r="J469" s="539">
        <v>7.2784411181769648E-3</v>
      </c>
      <c r="K469" s="492"/>
      <c r="L469" s="492"/>
      <c r="M469" s="2354" t="s">
        <v>320</v>
      </c>
      <c r="N469" s="2354"/>
      <c r="O469" s="540">
        <v>1.0321271542549944E-2</v>
      </c>
      <c r="P469" s="492"/>
      <c r="Q469" s="492"/>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355" t="s">
        <v>328</v>
      </c>
      <c r="D470" s="2354"/>
      <c r="E470" s="538">
        <v>1.0563434163931914E-4</v>
      </c>
      <c r="F470" s="492"/>
      <c r="G470" s="492"/>
      <c r="H470" s="2354" t="s">
        <v>328</v>
      </c>
      <c r="I470" s="2354"/>
      <c r="J470" s="539">
        <v>1.4318596372250716E-2</v>
      </c>
      <c r="K470" s="492"/>
      <c r="L470" s="492"/>
      <c r="M470" s="2354" t="s">
        <v>328</v>
      </c>
      <c r="N470" s="2354"/>
      <c r="O470" s="540">
        <v>5.5005606363987605E-6</v>
      </c>
      <c r="P470" s="492"/>
      <c r="Q470" s="492"/>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355" t="s">
        <v>333</v>
      </c>
      <c r="D471" s="2354"/>
      <c r="E471" s="538">
        <v>1.1164512208718541E-4</v>
      </c>
      <c r="F471" s="492"/>
      <c r="G471" s="492"/>
      <c r="H471" s="2354" t="s">
        <v>333</v>
      </c>
      <c r="I471" s="2354"/>
      <c r="J471" s="539">
        <v>6.4632031390821918E-3</v>
      </c>
      <c r="K471" s="492"/>
      <c r="L471" s="492"/>
      <c r="M471" s="2354" t="s">
        <v>333</v>
      </c>
      <c r="N471" s="2354"/>
      <c r="O471" s="540">
        <v>5.0104163667424048E-4</v>
      </c>
      <c r="P471" s="492"/>
      <c r="Q471" s="492"/>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355" t="s">
        <v>315</v>
      </c>
      <c r="D472" s="2354"/>
      <c r="E472" s="538">
        <v>7.0503870693390536E-2</v>
      </c>
      <c r="F472" s="492"/>
      <c r="G472" s="492"/>
      <c r="H472" s="2354" t="s">
        <v>315</v>
      </c>
      <c r="I472" s="2354"/>
      <c r="J472" s="539">
        <v>2.7271502533650196E-2</v>
      </c>
      <c r="K472" s="492"/>
      <c r="L472" s="492"/>
      <c r="M472" s="2354" t="s">
        <v>315</v>
      </c>
      <c r="N472" s="2354"/>
      <c r="O472" s="540">
        <v>2.6506076433833677E-2</v>
      </c>
      <c r="P472" s="492"/>
      <c r="Q472" s="492"/>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355" t="s">
        <v>311</v>
      </c>
      <c r="D473" s="2354"/>
      <c r="E473" s="538">
        <v>0.10987762633470642</v>
      </c>
      <c r="F473" s="492"/>
      <c r="G473" s="492"/>
      <c r="H473" s="2354" t="s">
        <v>311</v>
      </c>
      <c r="I473" s="2354"/>
      <c r="J473" s="539">
        <v>8.9487061264097556E-2</v>
      </c>
      <c r="K473" s="492"/>
      <c r="L473" s="492"/>
      <c r="M473" s="2354" t="s">
        <v>311</v>
      </c>
      <c r="N473" s="2354"/>
      <c r="O473" s="540">
        <v>2.257496880720888E-2</v>
      </c>
      <c r="P473" s="492"/>
      <c r="Q473" s="492"/>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355" t="s">
        <v>327</v>
      </c>
      <c r="D474" s="2354"/>
      <c r="E474" s="538">
        <v>7.2293370820303796E-3</v>
      </c>
      <c r="F474" s="492"/>
      <c r="G474" s="492"/>
      <c r="H474" s="2354" t="s">
        <v>327</v>
      </c>
      <c r="I474" s="2354"/>
      <c r="J474" s="539">
        <v>2.4786438457043033E-2</v>
      </c>
      <c r="K474" s="492"/>
      <c r="L474" s="492"/>
      <c r="M474" s="2354" t="s">
        <v>327</v>
      </c>
      <c r="N474" s="2354"/>
      <c r="O474" s="540">
        <v>2.0376510751914318E-4</v>
      </c>
      <c r="P474" s="492"/>
      <c r="Q474" s="492"/>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355" t="s">
        <v>307</v>
      </c>
      <c r="D475" s="2354"/>
      <c r="E475" s="538">
        <v>0.13171394988840235</v>
      </c>
      <c r="F475" s="492"/>
      <c r="G475" s="492"/>
      <c r="H475" s="2354" t="s">
        <v>307</v>
      </c>
      <c r="I475" s="2354"/>
      <c r="J475" s="539">
        <v>0.11217577066434789</v>
      </c>
      <c r="K475" s="492"/>
      <c r="L475" s="492"/>
      <c r="M475" s="2354" t="s">
        <v>307</v>
      </c>
      <c r="N475" s="2354"/>
      <c r="O475" s="540">
        <v>4.3513389238554773E-2</v>
      </c>
      <c r="P475" s="492"/>
      <c r="Q475" s="492"/>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355" t="s">
        <v>304</v>
      </c>
      <c r="D476" s="2354"/>
      <c r="E476" s="538">
        <v>6.0407844672676361E-2</v>
      </c>
      <c r="F476" s="492"/>
      <c r="G476" s="492"/>
      <c r="H476" s="2354" t="s">
        <v>304</v>
      </c>
      <c r="I476" s="2354"/>
      <c r="J476" s="539">
        <v>2.546319874231592E-2</v>
      </c>
      <c r="K476" s="492"/>
      <c r="L476" s="492"/>
      <c r="M476" s="2354" t="s">
        <v>304</v>
      </c>
      <c r="N476" s="2354"/>
      <c r="O476" s="540">
        <v>0.20756274934066082</v>
      </c>
      <c r="P476" s="492"/>
      <c r="Q476" s="492"/>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355" t="s">
        <v>322</v>
      </c>
      <c r="D477" s="2354"/>
      <c r="E477" s="538">
        <v>9.7818255959023614E-3</v>
      </c>
      <c r="F477" s="492"/>
      <c r="G477" s="492"/>
      <c r="H477" s="2354" t="s">
        <v>322</v>
      </c>
      <c r="I477" s="2354"/>
      <c r="J477" s="539">
        <v>3.1615119123899339E-2</v>
      </c>
      <c r="K477" s="492"/>
      <c r="L477" s="492"/>
      <c r="M477" s="2354" t="s">
        <v>322</v>
      </c>
      <c r="N477" s="2354"/>
      <c r="O477" s="540">
        <v>8.6024927947328262E-3</v>
      </c>
      <c r="P477" s="492"/>
      <c r="Q477" s="492"/>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355" t="s">
        <v>325</v>
      </c>
      <c r="D478" s="2354"/>
      <c r="E478" s="538">
        <v>9.1719031806313973E-3</v>
      </c>
      <c r="F478" s="492"/>
      <c r="G478" s="492"/>
      <c r="H478" s="2354" t="s">
        <v>325</v>
      </c>
      <c r="I478" s="2354"/>
      <c r="J478" s="539">
        <v>1.4027147296398422E-6</v>
      </c>
      <c r="K478" s="492"/>
      <c r="L478" s="492"/>
      <c r="M478" s="2354" t="s">
        <v>325</v>
      </c>
      <c r="N478" s="2354"/>
      <c r="O478" s="540">
        <v>7.5685794629730225E-3</v>
      </c>
      <c r="P478" s="492"/>
      <c r="Q478" s="492"/>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355" t="s">
        <v>293</v>
      </c>
      <c r="D479" s="2354"/>
      <c r="E479" s="538">
        <v>0.39021024536014892</v>
      </c>
      <c r="F479" s="492"/>
      <c r="G479" s="492"/>
      <c r="H479" s="2354" t="s">
        <v>293</v>
      </c>
      <c r="I479" s="2354"/>
      <c r="J479" s="539">
        <v>0.35358675593539457</v>
      </c>
      <c r="K479" s="492"/>
      <c r="L479" s="492"/>
      <c r="M479" s="2354" t="s">
        <v>293</v>
      </c>
      <c r="N479" s="2354"/>
      <c r="O479" s="540">
        <v>5.8415566005192897E-2</v>
      </c>
      <c r="P479" s="492"/>
      <c r="Q479" s="492"/>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355" t="s">
        <v>298</v>
      </c>
      <c r="D480" s="2354"/>
      <c r="E480" s="538">
        <v>9.1889033131637099E-2</v>
      </c>
      <c r="F480" s="492"/>
      <c r="G480" s="492"/>
      <c r="H480" s="2354" t="s">
        <v>298</v>
      </c>
      <c r="I480" s="2354"/>
      <c r="J480" s="539">
        <v>0.18264486842820798</v>
      </c>
      <c r="K480" s="492"/>
      <c r="L480" s="492"/>
      <c r="M480" s="2354" t="s">
        <v>298</v>
      </c>
      <c r="N480" s="2354"/>
      <c r="O480" s="540">
        <v>0.34598232362174974</v>
      </c>
      <c r="P480" s="492"/>
      <c r="Q480" s="492"/>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355" t="s">
        <v>294</v>
      </c>
      <c r="D481" s="2354"/>
      <c r="E481" s="538">
        <v>9.1889033131637099E-2</v>
      </c>
      <c r="F481" s="492"/>
      <c r="G481" s="492"/>
      <c r="H481" s="2354" t="s">
        <v>294</v>
      </c>
      <c r="I481" s="2354"/>
      <c r="J481" s="539">
        <v>0.18264486842820732</v>
      </c>
      <c r="K481" s="492"/>
      <c r="L481" s="492"/>
      <c r="M481" s="2354" t="s">
        <v>294</v>
      </c>
      <c r="N481" s="2354"/>
      <c r="O481" s="540">
        <v>0.34598232362175169</v>
      </c>
      <c r="P481" s="492"/>
      <c r="Q481" s="492"/>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355" t="s">
        <v>295</v>
      </c>
      <c r="D482" s="2354"/>
      <c r="E482" s="538">
        <v>9.1889033131637973E-2</v>
      </c>
      <c r="F482" s="492"/>
      <c r="G482" s="492"/>
      <c r="H482" s="2354" t="s">
        <v>295</v>
      </c>
      <c r="I482" s="2354"/>
      <c r="J482" s="539">
        <v>0.18264486842820776</v>
      </c>
      <c r="K482" s="492"/>
      <c r="L482" s="492"/>
      <c r="M482" s="2354" t="s">
        <v>295</v>
      </c>
      <c r="N482" s="2354"/>
      <c r="O482" s="540">
        <v>0.34598232362174985</v>
      </c>
      <c r="P482" s="492"/>
      <c r="Q482" s="492"/>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355" t="s">
        <v>300</v>
      </c>
      <c r="D483" s="2354"/>
      <c r="E483" s="538">
        <v>9.1889033131638473E-2</v>
      </c>
      <c r="F483" s="492"/>
      <c r="G483" s="492"/>
      <c r="H483" s="2354" t="s">
        <v>300</v>
      </c>
      <c r="I483" s="2354"/>
      <c r="J483" s="539">
        <v>0.18264486842820718</v>
      </c>
      <c r="K483" s="492"/>
      <c r="L483" s="492"/>
      <c r="M483" s="2354" t="s">
        <v>300</v>
      </c>
      <c r="N483" s="2354"/>
      <c r="O483" s="540">
        <v>0.34598232362174958</v>
      </c>
      <c r="P483" s="492"/>
      <c r="Q483" s="492"/>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355" t="s">
        <v>289</v>
      </c>
      <c r="D484" s="2354"/>
      <c r="E484" s="538">
        <v>0.51551839697566781</v>
      </c>
      <c r="F484" s="492"/>
      <c r="G484" s="492"/>
      <c r="H484" s="2354" t="s">
        <v>289</v>
      </c>
      <c r="I484" s="2354"/>
      <c r="J484" s="539">
        <v>0.18301587290895932</v>
      </c>
      <c r="K484" s="492"/>
      <c r="L484" s="492"/>
      <c r="M484" s="2354" t="s">
        <v>289</v>
      </c>
      <c r="N484" s="2354"/>
      <c r="O484" s="540">
        <v>0.3723362381907368</v>
      </c>
      <c r="P484" s="492"/>
      <c r="Q484" s="492"/>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355" t="s">
        <v>314</v>
      </c>
      <c r="D485" s="2354"/>
      <c r="E485" s="538">
        <v>4.2558359026634724E-5</v>
      </c>
      <c r="F485" s="492"/>
      <c r="G485" s="492"/>
      <c r="H485" s="2354" t="s">
        <v>314</v>
      </c>
      <c r="I485" s="2354"/>
      <c r="J485" s="539">
        <v>8.9540896332961556E-2</v>
      </c>
      <c r="K485" s="492"/>
      <c r="L485" s="492"/>
      <c r="M485" s="2354" t="s">
        <v>314</v>
      </c>
      <c r="N485" s="2354"/>
      <c r="O485" s="540">
        <v>6.9710319014566853E-3</v>
      </c>
      <c r="P485" s="492"/>
      <c r="Q485" s="492"/>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355" t="s">
        <v>323</v>
      </c>
      <c r="D486" s="2354"/>
      <c r="E486" s="538">
        <v>5.6871292155923584E-5</v>
      </c>
      <c r="F486" s="492"/>
      <c r="G486" s="492"/>
      <c r="H486" s="2354" t="s">
        <v>323</v>
      </c>
      <c r="I486" s="2354"/>
      <c r="J486" s="539">
        <v>3.0050938438252187E-2</v>
      </c>
      <c r="K486" s="492"/>
      <c r="L486" s="492"/>
      <c r="M486" s="2354" t="s">
        <v>323</v>
      </c>
      <c r="N486" s="2354"/>
      <c r="O486" s="540">
        <v>2.3693511264293891E-3</v>
      </c>
      <c r="P486" s="492"/>
      <c r="Q486" s="492"/>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355" t="s">
        <v>316</v>
      </c>
      <c r="D487" s="2354"/>
      <c r="E487" s="538">
        <v>4.6947470226620484E-2</v>
      </c>
      <c r="F487" s="492"/>
      <c r="G487" s="492"/>
      <c r="H487" s="2354" t="s">
        <v>316</v>
      </c>
      <c r="I487" s="2354"/>
      <c r="J487" s="539">
        <v>4.6149201226099515E-3</v>
      </c>
      <c r="K487" s="492"/>
      <c r="L487" s="492"/>
      <c r="M487" s="2354" t="s">
        <v>316</v>
      </c>
      <c r="N487" s="2354"/>
      <c r="O487" s="540">
        <v>2.1713826669817193E-2</v>
      </c>
      <c r="P487" s="492"/>
      <c r="Q487" s="492"/>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355" t="s">
        <v>302</v>
      </c>
      <c r="D488" s="2354"/>
      <c r="E488" s="538">
        <v>0.26571177743255486</v>
      </c>
      <c r="F488" s="492"/>
      <c r="G488" s="492"/>
      <c r="H488" s="2354" t="s">
        <v>302</v>
      </c>
      <c r="I488" s="2354"/>
      <c r="J488" s="539">
        <v>8.8501337398994309E-2</v>
      </c>
      <c r="K488" s="492"/>
      <c r="L488" s="492"/>
      <c r="M488" s="2354" t="s">
        <v>302</v>
      </c>
      <c r="N488" s="2354"/>
      <c r="O488" s="540">
        <v>0.29804692938144367</v>
      </c>
      <c r="P488" s="492"/>
      <c r="Q488" s="492"/>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355" t="s">
        <v>299</v>
      </c>
      <c r="D489" s="2354"/>
      <c r="E489" s="538">
        <v>0.44366791926862575</v>
      </c>
      <c r="F489" s="492"/>
      <c r="G489" s="492"/>
      <c r="H489" s="2354" t="s">
        <v>299</v>
      </c>
      <c r="I489" s="2354"/>
      <c r="J489" s="539">
        <v>0.24800602541640113</v>
      </c>
      <c r="K489" s="492"/>
      <c r="L489" s="492"/>
      <c r="M489" s="2354" t="s">
        <v>299</v>
      </c>
      <c r="N489" s="2354"/>
      <c r="O489" s="540">
        <v>0.29276203672166412</v>
      </c>
      <c r="P489" s="492"/>
      <c r="Q489" s="492"/>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355" t="s">
        <v>290</v>
      </c>
      <c r="D490" s="2354"/>
      <c r="E490" s="538">
        <v>0.60798962942883439</v>
      </c>
      <c r="F490" s="492"/>
      <c r="G490" s="492"/>
      <c r="H490" s="2354" t="s">
        <v>290</v>
      </c>
      <c r="I490" s="2354"/>
      <c r="J490" s="539">
        <v>0.38234286223039771</v>
      </c>
      <c r="K490" s="492"/>
      <c r="L490" s="492"/>
      <c r="M490" s="2354" t="s">
        <v>290</v>
      </c>
      <c r="N490" s="2354"/>
      <c r="O490" s="540">
        <v>0.22878729262891118</v>
      </c>
      <c r="P490" s="492"/>
      <c r="Q490" s="492"/>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355" t="s">
        <v>317</v>
      </c>
      <c r="D491" s="2354"/>
      <c r="E491" s="538">
        <v>3.1851907182719803E-2</v>
      </c>
      <c r="F491" s="492"/>
      <c r="G491" s="492"/>
      <c r="H491" s="2354" t="s">
        <v>317</v>
      </c>
      <c r="I491" s="2354"/>
      <c r="J491" s="539">
        <v>6.2919720587694683E-2</v>
      </c>
      <c r="K491" s="492"/>
      <c r="L491" s="492"/>
      <c r="M491" s="2354" t="s">
        <v>317</v>
      </c>
      <c r="N491" s="2354"/>
      <c r="O491" s="540">
        <v>7.8037338425569064E-3</v>
      </c>
      <c r="P491" s="492"/>
      <c r="Q491" s="492"/>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355" t="s">
        <v>292</v>
      </c>
      <c r="D492" s="2354"/>
      <c r="E492" s="538">
        <v>0.54474953944372884</v>
      </c>
      <c r="F492" s="492"/>
      <c r="G492" s="492"/>
      <c r="H492" s="2354" t="s">
        <v>292</v>
      </c>
      <c r="I492" s="2354"/>
      <c r="J492" s="539">
        <v>0.34168202440340678</v>
      </c>
      <c r="K492" s="492"/>
      <c r="L492" s="492"/>
      <c r="M492" s="2354" t="s">
        <v>292</v>
      </c>
      <c r="N492" s="2354"/>
      <c r="O492" s="540">
        <v>0.17840036108564472</v>
      </c>
      <c r="P492" s="492"/>
      <c r="Q492" s="492"/>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355" t="s">
        <v>301</v>
      </c>
      <c r="D493" s="2354"/>
      <c r="E493" s="538">
        <v>0.40220385787948959</v>
      </c>
      <c r="F493" s="492"/>
      <c r="G493" s="492"/>
      <c r="H493" s="2354" t="s">
        <v>301</v>
      </c>
      <c r="I493" s="2354"/>
      <c r="J493" s="539">
        <v>0.17287357305440745</v>
      </c>
      <c r="K493" s="492"/>
      <c r="L493" s="492"/>
      <c r="M493" s="2354" t="s">
        <v>301</v>
      </c>
      <c r="N493" s="2354"/>
      <c r="O493" s="540">
        <v>0.15398163159664527</v>
      </c>
      <c r="P493" s="492"/>
      <c r="Q493" s="492"/>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355" t="s">
        <v>308</v>
      </c>
      <c r="D494" s="2354"/>
      <c r="E494" s="538">
        <v>0.12813969199493883</v>
      </c>
      <c r="F494" s="492"/>
      <c r="G494" s="492"/>
      <c r="H494" s="2354" t="s">
        <v>308</v>
      </c>
      <c r="I494" s="2354"/>
      <c r="J494" s="539">
        <v>0.13740989206416787</v>
      </c>
      <c r="K494" s="492"/>
      <c r="L494" s="492"/>
      <c r="M494" s="2354" t="s">
        <v>308</v>
      </c>
      <c r="N494" s="2354"/>
      <c r="O494" s="540">
        <v>2.0515475258781311E-2</v>
      </c>
      <c r="P494" s="492"/>
      <c r="Q494" s="492"/>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355" t="s">
        <v>297</v>
      </c>
      <c r="D495" s="2354"/>
      <c r="E495" s="538">
        <v>0.36455348057096937</v>
      </c>
      <c r="F495" s="492"/>
      <c r="G495" s="492"/>
      <c r="H495" s="2354" t="s">
        <v>297</v>
      </c>
      <c r="I495" s="2354"/>
      <c r="J495" s="539">
        <v>0.31824585513489356</v>
      </c>
      <c r="K495" s="492"/>
      <c r="L495" s="492"/>
      <c r="M495" s="2354" t="s">
        <v>297</v>
      </c>
      <c r="N495" s="2354"/>
      <c r="O495" s="540">
        <v>0.145272718803205</v>
      </c>
      <c r="P495" s="492"/>
      <c r="Q495" s="492"/>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355" t="s">
        <v>313</v>
      </c>
      <c r="D496" s="2354"/>
      <c r="E496" s="538">
        <v>7.8264600297547685E-2</v>
      </c>
      <c r="F496" s="492"/>
      <c r="G496" s="492"/>
      <c r="H496" s="2354" t="s">
        <v>313</v>
      </c>
      <c r="I496" s="2354"/>
      <c r="J496" s="539">
        <v>9.4417895908365565E-2</v>
      </c>
      <c r="K496" s="492"/>
      <c r="L496" s="492"/>
      <c r="M496" s="2354" t="s">
        <v>313</v>
      </c>
      <c r="N496" s="2354"/>
      <c r="O496" s="540">
        <v>9.5810454070738675E-3</v>
      </c>
      <c r="P496" s="492"/>
      <c r="Q496" s="492"/>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355" t="s">
        <v>321</v>
      </c>
      <c r="D497" s="2354"/>
      <c r="E497" s="538">
        <v>2.8253878435845214E-2</v>
      </c>
      <c r="F497" s="492"/>
      <c r="G497" s="492"/>
      <c r="H497" s="2354" t="s">
        <v>321</v>
      </c>
      <c r="I497" s="2354"/>
      <c r="J497" s="539">
        <v>3.6839833856970247E-2</v>
      </c>
      <c r="K497" s="492"/>
      <c r="L497" s="492"/>
      <c r="M497" s="2354" t="s">
        <v>321</v>
      </c>
      <c r="N497" s="2354"/>
      <c r="O497" s="540">
        <v>4.1927930189108826E-3</v>
      </c>
      <c r="P497" s="492"/>
      <c r="Q497" s="492"/>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355" t="s">
        <v>324</v>
      </c>
      <c r="D498" s="2354"/>
      <c r="E498" s="538">
        <v>2.5950006746879795E-2</v>
      </c>
      <c r="F498" s="492"/>
      <c r="G498" s="492"/>
      <c r="H498" s="2354" t="s">
        <v>324</v>
      </c>
      <c r="I498" s="2354"/>
      <c r="J498" s="539">
        <v>2.9171617667711019E-2</v>
      </c>
      <c r="K498" s="492"/>
      <c r="L498" s="492"/>
      <c r="M498" s="2354" t="s">
        <v>324</v>
      </c>
      <c r="N498" s="2354"/>
      <c r="O498" s="540">
        <v>2.9939489900520587E-3</v>
      </c>
      <c r="P498" s="492"/>
      <c r="Q498" s="492"/>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355" t="s">
        <v>310</v>
      </c>
      <c r="D499" s="2354"/>
      <c r="E499" s="538">
        <v>0.11771469681061331</v>
      </c>
      <c r="F499" s="492"/>
      <c r="G499" s="492"/>
      <c r="H499" s="2354" t="s">
        <v>310</v>
      </c>
      <c r="I499" s="2354"/>
      <c r="J499" s="539">
        <v>7.7085765530405692E-2</v>
      </c>
      <c r="K499" s="492"/>
      <c r="L499" s="492"/>
      <c r="M499" s="2354" t="s">
        <v>310</v>
      </c>
      <c r="N499" s="2354"/>
      <c r="O499" s="540">
        <v>2.9734703712059222E-2</v>
      </c>
      <c r="P499" s="492"/>
      <c r="Q499" s="492"/>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355" t="s">
        <v>305</v>
      </c>
      <c r="D500" s="2354"/>
      <c r="E500" s="538">
        <v>0.19201612658544848</v>
      </c>
      <c r="F500" s="492"/>
      <c r="G500" s="492"/>
      <c r="H500" s="2354" t="s">
        <v>305</v>
      </c>
      <c r="I500" s="2354"/>
      <c r="J500" s="539">
        <v>0.17541551832425029</v>
      </c>
      <c r="K500" s="492"/>
      <c r="L500" s="492"/>
      <c r="M500" s="2354" t="s">
        <v>305</v>
      </c>
      <c r="N500" s="2354"/>
      <c r="O500" s="540">
        <v>7.3000084605580912E-2</v>
      </c>
      <c r="P500" s="492"/>
      <c r="Q500" s="492"/>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355" t="s">
        <v>329</v>
      </c>
      <c r="D501" s="2354"/>
      <c r="E501" s="541">
        <v>7.0656098227284822E-3</v>
      </c>
      <c r="F501" s="492"/>
      <c r="G501" s="492"/>
      <c r="H501" s="2354" t="s">
        <v>329</v>
      </c>
      <c r="I501" s="2354"/>
      <c r="J501" s="542">
        <v>4.9313566095763621E-3</v>
      </c>
      <c r="K501" s="492"/>
      <c r="L501" s="492"/>
      <c r="M501" s="2354" t="s">
        <v>329</v>
      </c>
      <c r="N501" s="2354"/>
      <c r="O501" s="543">
        <v>3.284238178422411E-3</v>
      </c>
      <c r="P501" s="492"/>
      <c r="Q501" s="492"/>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355"/>
      <c r="D502" s="2354"/>
      <c r="E502" s="492"/>
      <c r="F502" s="492"/>
      <c r="G502" s="492"/>
      <c r="H502" s="2354"/>
      <c r="I502" s="2354"/>
      <c r="J502" s="492"/>
      <c r="K502" s="492"/>
      <c r="L502" s="492"/>
      <c r="M502" s="2354"/>
      <c r="N502" s="2354"/>
      <c r="O502" s="492"/>
      <c r="P502" s="492"/>
      <c r="Q502" s="492"/>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355"/>
      <c r="D503" s="2354"/>
      <c r="E503" s="492"/>
      <c r="F503" s="492"/>
      <c r="G503" s="492"/>
      <c r="H503" s="2354"/>
      <c r="I503" s="2354"/>
      <c r="J503" s="492"/>
      <c r="K503" s="492"/>
      <c r="L503" s="492"/>
      <c r="M503" s="2354"/>
      <c r="N503" s="2354"/>
      <c r="O503" s="492"/>
      <c r="P503" s="492"/>
      <c r="Q503" s="492"/>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355" t="s">
        <v>240</v>
      </c>
      <c r="D504" s="2354"/>
      <c r="E504" s="2354"/>
      <c r="F504" s="2354"/>
      <c r="G504" s="2354"/>
      <c r="H504" s="2354" t="s">
        <v>240</v>
      </c>
      <c r="I504" s="2354"/>
      <c r="J504" s="2354"/>
      <c r="K504" s="2354"/>
      <c r="L504" s="2354"/>
      <c r="M504" s="2354" t="s">
        <v>240</v>
      </c>
      <c r="N504" s="2354"/>
      <c r="O504" s="2354"/>
      <c r="P504" s="2354"/>
      <c r="Q504" s="2354"/>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355" t="s">
        <v>181</v>
      </c>
      <c r="D505" s="2354"/>
      <c r="E505" s="2522" t="s">
        <v>241</v>
      </c>
      <c r="F505" s="2523"/>
      <c r="G505" s="2524"/>
      <c r="H505" s="2354" t="s">
        <v>181</v>
      </c>
      <c r="I505" s="2354"/>
      <c r="J505" s="2525" t="s">
        <v>241</v>
      </c>
      <c r="K505" s="2526"/>
      <c r="L505" s="2527"/>
      <c r="M505" s="2354" t="s">
        <v>181</v>
      </c>
      <c r="N505" s="2354"/>
      <c r="O505" s="2528" t="s">
        <v>241</v>
      </c>
      <c r="P505" s="2529"/>
      <c r="Q505" s="2530"/>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354"/>
      <c r="D506" s="2354"/>
      <c r="E506" s="523" t="s">
        <v>167</v>
      </c>
      <c r="F506" s="524" t="s">
        <v>242</v>
      </c>
      <c r="G506" s="525" t="s">
        <v>243</v>
      </c>
      <c r="H506" s="2354"/>
      <c r="I506" s="2354"/>
      <c r="J506" s="526" t="s">
        <v>167</v>
      </c>
      <c r="K506" s="527" t="s">
        <v>242</v>
      </c>
      <c r="L506" s="528" t="s">
        <v>243</v>
      </c>
      <c r="M506" s="2354"/>
      <c r="N506" s="2354"/>
      <c r="O506" s="529" t="s">
        <v>167</v>
      </c>
      <c r="P506" s="530" t="s">
        <v>242</v>
      </c>
      <c r="Q506" s="531" t="s">
        <v>243</v>
      </c>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355" t="s">
        <v>182</v>
      </c>
      <c r="D507" s="2354"/>
      <c r="E507" s="544">
        <v>7.021329315290485</v>
      </c>
      <c r="F507" s="545">
        <v>14.938998543171245</v>
      </c>
      <c r="G507" s="546">
        <v>14.938998543171245</v>
      </c>
      <c r="H507" s="2354" t="s">
        <v>182</v>
      </c>
      <c r="I507" s="2354"/>
      <c r="J507" s="547">
        <v>5.325643460259192</v>
      </c>
      <c r="K507" s="548">
        <v>11.331156298423812</v>
      </c>
      <c r="L507" s="549">
        <v>11.331156298423812</v>
      </c>
      <c r="M507" s="2354" t="s">
        <v>182</v>
      </c>
      <c r="N507" s="2354"/>
      <c r="O507" s="550">
        <v>4.7256804046065923</v>
      </c>
      <c r="P507" s="551">
        <v>10.05463915873743</v>
      </c>
      <c r="Q507" s="552">
        <v>10.05463915873743</v>
      </c>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355"/>
      <c r="D508" s="2354"/>
      <c r="E508" s="492"/>
      <c r="F508" s="492"/>
      <c r="G508" s="492"/>
      <c r="H508" s="2354"/>
      <c r="I508" s="2354"/>
      <c r="J508" s="492"/>
      <c r="K508" s="492"/>
      <c r="L508" s="492"/>
      <c r="M508" s="2354"/>
      <c r="N508" s="2354"/>
      <c r="O508" s="492"/>
      <c r="P508" s="492"/>
      <c r="Q508" s="492"/>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355"/>
      <c r="D509" s="2354"/>
      <c r="E509" s="492"/>
      <c r="F509" s="492"/>
      <c r="G509" s="492"/>
      <c r="H509" s="2354"/>
      <c r="I509" s="2354"/>
      <c r="J509" s="492"/>
      <c r="K509" s="492"/>
      <c r="L509" s="492"/>
      <c r="M509" s="2354"/>
      <c r="N509" s="2354"/>
      <c r="O509" s="492"/>
      <c r="P509" s="492"/>
      <c r="Q509" s="492"/>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355" t="s">
        <v>244</v>
      </c>
      <c r="D510" s="2354"/>
      <c r="E510" s="2354"/>
      <c r="F510" s="492"/>
      <c r="G510" s="492"/>
      <c r="H510" s="2354" t="s">
        <v>244</v>
      </c>
      <c r="I510" s="2354"/>
      <c r="J510" s="2354"/>
      <c r="K510" s="492"/>
      <c r="L510" s="492"/>
      <c r="M510" s="2354" t="s">
        <v>244</v>
      </c>
      <c r="N510" s="2354"/>
      <c r="O510" s="2354"/>
      <c r="P510" s="492"/>
      <c r="Q510" s="492"/>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355"/>
      <c r="D511" s="2354"/>
      <c r="E511" s="532" t="s">
        <v>181</v>
      </c>
      <c r="F511" s="492"/>
      <c r="G511" s="492"/>
      <c r="H511" s="2354"/>
      <c r="I511" s="2354"/>
      <c r="J511" s="533" t="s">
        <v>181</v>
      </c>
      <c r="K511" s="492"/>
      <c r="L511" s="492"/>
      <c r="M511" s="2354"/>
      <c r="N511" s="2354"/>
      <c r="O511" s="534" t="s">
        <v>181</v>
      </c>
      <c r="P511" s="492"/>
      <c r="Q511" s="492"/>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354"/>
      <c r="D512" s="2354"/>
      <c r="E512" s="553" t="s">
        <v>182</v>
      </c>
      <c r="F512" s="492"/>
      <c r="G512" s="492"/>
      <c r="H512" s="2354"/>
      <c r="I512" s="2354"/>
      <c r="J512" s="554" t="s">
        <v>182</v>
      </c>
      <c r="K512" s="492"/>
      <c r="L512" s="492"/>
      <c r="M512" s="2354"/>
      <c r="N512" s="2354"/>
      <c r="O512" s="555" t="s">
        <v>182</v>
      </c>
      <c r="P512" s="492"/>
      <c r="Q512" s="492"/>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355" t="s">
        <v>309</v>
      </c>
      <c r="D513" s="2354"/>
      <c r="E513" s="535">
        <v>-4.8099808921455753E-2</v>
      </c>
      <c r="F513" s="492"/>
      <c r="G513" s="492"/>
      <c r="H513" s="2354" t="s">
        <v>309</v>
      </c>
      <c r="I513" s="2354"/>
      <c r="J513" s="536">
        <v>-4.2866680309633531E-2</v>
      </c>
      <c r="K513" s="492"/>
      <c r="L513" s="492"/>
      <c r="M513" s="2354" t="s">
        <v>309</v>
      </c>
      <c r="N513" s="2354"/>
      <c r="O513" s="537">
        <v>-5.9847582694359032E-2</v>
      </c>
      <c r="P513" s="492"/>
      <c r="Q513" s="492"/>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355" t="s">
        <v>296</v>
      </c>
      <c r="D514" s="2354"/>
      <c r="E514" s="538">
        <v>-9.6602065125436759E-2</v>
      </c>
      <c r="F514" s="492"/>
      <c r="G514" s="492"/>
      <c r="H514" s="2354" t="s">
        <v>296</v>
      </c>
      <c r="I514" s="2354"/>
      <c r="J514" s="539">
        <v>-0.10229901357183145</v>
      </c>
      <c r="K514" s="492"/>
      <c r="L514" s="492"/>
      <c r="M514" s="2354" t="s">
        <v>296</v>
      </c>
      <c r="N514" s="2354"/>
      <c r="O514" s="540">
        <v>-0.11166822049505469</v>
      </c>
      <c r="P514" s="492"/>
      <c r="Q514" s="492"/>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355" t="s">
        <v>326</v>
      </c>
      <c r="D515" s="2354"/>
      <c r="E515" s="538">
        <v>-2.0577516723314478E-2</v>
      </c>
      <c r="F515" s="492"/>
      <c r="G515" s="492"/>
      <c r="H515" s="2354" t="s">
        <v>326</v>
      </c>
      <c r="I515" s="2354"/>
      <c r="J515" s="539">
        <v>-2.3729303019308427E-2</v>
      </c>
      <c r="K515" s="492"/>
      <c r="L515" s="492"/>
      <c r="M515" s="2354" t="s">
        <v>326</v>
      </c>
      <c r="N515" s="2354"/>
      <c r="O515" s="540">
        <v>-1.7223001354541152E-2</v>
      </c>
      <c r="P515" s="492"/>
      <c r="Q515" s="492"/>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355" t="s">
        <v>332</v>
      </c>
      <c r="D516" s="2354"/>
      <c r="E516" s="538">
        <v>-2.7713168361817643E-3</v>
      </c>
      <c r="F516" s="492"/>
      <c r="G516" s="492"/>
      <c r="H516" s="2354" t="s">
        <v>332</v>
      </c>
      <c r="I516" s="2354"/>
      <c r="J516" s="539">
        <v>-1.1143331486092926E-2</v>
      </c>
      <c r="K516" s="492"/>
      <c r="L516" s="492"/>
      <c r="M516" s="2354" t="s">
        <v>332</v>
      </c>
      <c r="N516" s="2354"/>
      <c r="O516" s="540">
        <v>-9.2585898660852654E-4</v>
      </c>
      <c r="P516" s="492"/>
      <c r="Q516" s="492"/>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355" t="s">
        <v>291</v>
      </c>
      <c r="D517" s="2354"/>
      <c r="E517" s="538">
        <v>8.240026267364392E-2</v>
      </c>
      <c r="F517" s="492"/>
      <c r="G517" s="492"/>
      <c r="H517" s="2354" t="s">
        <v>291</v>
      </c>
      <c r="I517" s="2354"/>
      <c r="J517" s="539">
        <v>5.3173598771450545E-2</v>
      </c>
      <c r="K517" s="492"/>
      <c r="L517" s="492"/>
      <c r="M517" s="2354" t="s">
        <v>291</v>
      </c>
      <c r="N517" s="2354"/>
      <c r="O517" s="540">
        <v>0.12457134426615775</v>
      </c>
      <c r="P517" s="492"/>
      <c r="Q517" s="492"/>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355" t="s">
        <v>306</v>
      </c>
      <c r="D518" s="2354"/>
      <c r="E518" s="538">
        <v>5.388476391812283E-2</v>
      </c>
      <c r="F518" s="492"/>
      <c r="G518" s="492"/>
      <c r="H518" s="2354" t="s">
        <v>306</v>
      </c>
      <c r="I518" s="2354"/>
      <c r="J518" s="539">
        <v>6.999242483632917E-2</v>
      </c>
      <c r="K518" s="492"/>
      <c r="L518" s="492"/>
      <c r="M518" s="2354" t="s">
        <v>306</v>
      </c>
      <c r="N518" s="2354"/>
      <c r="O518" s="540">
        <v>1.5990816506621035E-2</v>
      </c>
      <c r="P518" s="492"/>
      <c r="Q518" s="492"/>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355" t="s">
        <v>312</v>
      </c>
      <c r="D519" s="2354"/>
      <c r="E519" s="538">
        <v>-4.3572200499376108E-2</v>
      </c>
      <c r="F519" s="492"/>
      <c r="G519" s="492"/>
      <c r="H519" s="2354" t="s">
        <v>312</v>
      </c>
      <c r="I519" s="2354"/>
      <c r="J519" s="539">
        <v>-6.0136824145106071E-2</v>
      </c>
      <c r="K519" s="492"/>
      <c r="L519" s="492"/>
      <c r="M519" s="2354" t="s">
        <v>312</v>
      </c>
      <c r="N519" s="2354"/>
      <c r="O519" s="540">
        <v>-3.4063911405738966E-2</v>
      </c>
      <c r="P519" s="492"/>
      <c r="Q519" s="492"/>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355" t="s">
        <v>319</v>
      </c>
      <c r="D520" s="2354"/>
      <c r="E520" s="538">
        <v>-3.1324301629058082E-2</v>
      </c>
      <c r="F520" s="492"/>
      <c r="G520" s="492"/>
      <c r="H520" s="2354" t="s">
        <v>319</v>
      </c>
      <c r="I520" s="2354"/>
      <c r="J520" s="539">
        <v>-2.1263752626674785E-2</v>
      </c>
      <c r="K520" s="492"/>
      <c r="L520" s="492"/>
      <c r="M520" s="2354" t="s">
        <v>319</v>
      </c>
      <c r="N520" s="2354"/>
      <c r="O520" s="540">
        <v>-3.0131957771873316E-2</v>
      </c>
      <c r="P520" s="492"/>
      <c r="Q520" s="492"/>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355" t="s">
        <v>303</v>
      </c>
      <c r="D521" s="2354"/>
      <c r="E521" s="538">
        <v>-6.3871238029144795E-2</v>
      </c>
      <c r="F521" s="492"/>
      <c r="G521" s="492"/>
      <c r="H521" s="2354" t="s">
        <v>303</v>
      </c>
      <c r="I521" s="2354"/>
      <c r="J521" s="539">
        <v>-8.2540571152384418E-2</v>
      </c>
      <c r="K521" s="492"/>
      <c r="L521" s="492"/>
      <c r="M521" s="2354" t="s">
        <v>303</v>
      </c>
      <c r="N521" s="2354"/>
      <c r="O521" s="540">
        <v>-4.7210184426798633E-2</v>
      </c>
      <c r="P521" s="492"/>
      <c r="Q521" s="492"/>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355" t="s">
        <v>318</v>
      </c>
      <c r="D522" s="2354"/>
      <c r="E522" s="538">
        <v>-2.4640160613791609E-2</v>
      </c>
      <c r="F522" s="492"/>
      <c r="G522" s="492"/>
      <c r="H522" s="2354" t="s">
        <v>318</v>
      </c>
      <c r="I522" s="2354"/>
      <c r="J522" s="539">
        <v>-4.4017112149436648E-2</v>
      </c>
      <c r="K522" s="492"/>
      <c r="L522" s="492"/>
      <c r="M522" s="2354" t="s">
        <v>318</v>
      </c>
      <c r="N522" s="2354"/>
      <c r="O522" s="540">
        <v>-8.9842950173077574E-3</v>
      </c>
      <c r="P522" s="492"/>
      <c r="Q522" s="492"/>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355" t="s">
        <v>334</v>
      </c>
      <c r="D523" s="2354"/>
      <c r="E523" s="538">
        <v>1.3314821730461873E-3</v>
      </c>
      <c r="F523" s="492"/>
      <c r="G523" s="492"/>
      <c r="H523" s="2354" t="s">
        <v>334</v>
      </c>
      <c r="I523" s="2354"/>
      <c r="J523" s="539">
        <v>-1.2533872454946606E-2</v>
      </c>
      <c r="K523" s="492"/>
      <c r="L523" s="492"/>
      <c r="M523" s="2354" t="s">
        <v>334</v>
      </c>
      <c r="N523" s="2354"/>
      <c r="O523" s="540">
        <v>3.9106317289897101E-3</v>
      </c>
      <c r="P523" s="492"/>
      <c r="Q523" s="492"/>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355" t="s">
        <v>331</v>
      </c>
      <c r="D524" s="2354"/>
      <c r="E524" s="538">
        <v>-1.2468286077444593E-3</v>
      </c>
      <c r="F524" s="492"/>
      <c r="G524" s="492"/>
      <c r="H524" s="2354" t="s">
        <v>331</v>
      </c>
      <c r="I524" s="2354"/>
      <c r="J524" s="539">
        <v>-2.0606893312153849E-2</v>
      </c>
      <c r="K524" s="492"/>
      <c r="L524" s="492"/>
      <c r="M524" s="2354" t="s">
        <v>331</v>
      </c>
      <c r="N524" s="2354"/>
      <c r="O524" s="540">
        <v>-9.9379491987139205E-4</v>
      </c>
      <c r="P524" s="492"/>
      <c r="Q524" s="492"/>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355" t="s">
        <v>330</v>
      </c>
      <c r="D525" s="2354"/>
      <c r="E525" s="538">
        <v>-3.4795281909572773E-3</v>
      </c>
      <c r="F525" s="492"/>
      <c r="G525" s="492"/>
      <c r="H525" s="2354" t="s">
        <v>330</v>
      </c>
      <c r="I525" s="2354"/>
      <c r="J525" s="539">
        <v>-1.1260441979475058E-2</v>
      </c>
      <c r="K525" s="492"/>
      <c r="L525" s="492"/>
      <c r="M525" s="2354" t="s">
        <v>330</v>
      </c>
      <c r="N525" s="2354"/>
      <c r="O525" s="540">
        <v>-6.2505868446443829E-3</v>
      </c>
      <c r="P525" s="492"/>
      <c r="Q525" s="492"/>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355" t="s">
        <v>288</v>
      </c>
      <c r="D526" s="2354"/>
      <c r="E526" s="538">
        <v>0.11181627511707996</v>
      </c>
      <c r="F526" s="492"/>
      <c r="G526" s="492"/>
      <c r="H526" s="2354" t="s">
        <v>288</v>
      </c>
      <c r="I526" s="2354"/>
      <c r="J526" s="539">
        <v>0.12656226533005321</v>
      </c>
      <c r="K526" s="492"/>
      <c r="L526" s="492"/>
      <c r="M526" s="2354" t="s">
        <v>288</v>
      </c>
      <c r="N526" s="2354"/>
      <c r="O526" s="540">
        <v>0.11353410155308392</v>
      </c>
      <c r="P526" s="492"/>
      <c r="Q526" s="492"/>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355" t="s">
        <v>320</v>
      </c>
      <c r="D527" s="2354"/>
      <c r="E527" s="538">
        <v>3.3709093959196777E-3</v>
      </c>
      <c r="F527" s="492"/>
      <c r="G527" s="492"/>
      <c r="H527" s="2354" t="s">
        <v>320</v>
      </c>
      <c r="I527" s="2354"/>
      <c r="J527" s="539">
        <v>-1.6019431452736071E-2</v>
      </c>
      <c r="K527" s="492"/>
      <c r="L527" s="492"/>
      <c r="M527" s="2354" t="s">
        <v>320</v>
      </c>
      <c r="N527" s="2354"/>
      <c r="O527" s="540">
        <v>2.1498207722464972E-2</v>
      </c>
      <c r="P527" s="492"/>
      <c r="Q527" s="492"/>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355" t="s">
        <v>328</v>
      </c>
      <c r="D528" s="2354"/>
      <c r="E528" s="538">
        <v>-1.4638049860223625E-3</v>
      </c>
      <c r="F528" s="492"/>
      <c r="G528" s="492"/>
      <c r="H528" s="2354" t="s">
        <v>328</v>
      </c>
      <c r="I528" s="2354"/>
      <c r="J528" s="539">
        <v>-2.2468709818778534E-2</v>
      </c>
      <c r="K528" s="492"/>
      <c r="L528" s="492"/>
      <c r="M528" s="2354" t="s">
        <v>328</v>
      </c>
      <c r="N528" s="2354"/>
      <c r="O528" s="540">
        <v>4.9629412151136693E-4</v>
      </c>
      <c r="P528" s="492"/>
      <c r="Q528" s="492"/>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355" t="s">
        <v>333</v>
      </c>
      <c r="D529" s="2354"/>
      <c r="E529" s="538">
        <v>1.5048753678940023E-3</v>
      </c>
      <c r="F529" s="492"/>
      <c r="G529" s="492"/>
      <c r="H529" s="2354" t="s">
        <v>333</v>
      </c>
      <c r="I529" s="2354"/>
      <c r="J529" s="539">
        <v>-1.5095649896972537E-2</v>
      </c>
      <c r="K529" s="492"/>
      <c r="L529" s="492"/>
      <c r="M529" s="2354" t="s">
        <v>333</v>
      </c>
      <c r="N529" s="2354"/>
      <c r="O529" s="540">
        <v>4.7366638122978855E-3</v>
      </c>
      <c r="P529" s="492"/>
      <c r="Q529" s="492"/>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355" t="s">
        <v>315</v>
      </c>
      <c r="D530" s="2354"/>
      <c r="E530" s="538">
        <v>-3.7817005564187024E-2</v>
      </c>
      <c r="F530" s="492"/>
      <c r="G530" s="492"/>
      <c r="H530" s="2354" t="s">
        <v>315</v>
      </c>
      <c r="I530" s="2354"/>
      <c r="J530" s="539">
        <v>-3.1008620437686187E-2</v>
      </c>
      <c r="K530" s="492"/>
      <c r="L530" s="492"/>
      <c r="M530" s="2354" t="s">
        <v>315</v>
      </c>
      <c r="N530" s="2354"/>
      <c r="O530" s="540">
        <v>-3.4451519055475159E-2</v>
      </c>
      <c r="P530" s="492"/>
      <c r="Q530" s="492"/>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355" t="s">
        <v>311</v>
      </c>
      <c r="D531" s="2354"/>
      <c r="E531" s="538">
        <v>-4.721014035531669E-2</v>
      </c>
      <c r="F531" s="492"/>
      <c r="G531" s="492"/>
      <c r="H531" s="2354" t="s">
        <v>311</v>
      </c>
      <c r="I531" s="2354"/>
      <c r="J531" s="539">
        <v>-5.6170467056523267E-2</v>
      </c>
      <c r="K531" s="492"/>
      <c r="L531" s="492"/>
      <c r="M531" s="2354" t="s">
        <v>311</v>
      </c>
      <c r="N531" s="2354"/>
      <c r="O531" s="540">
        <v>-3.1794297401821499E-2</v>
      </c>
      <c r="P531" s="492"/>
      <c r="Q531" s="492"/>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355" t="s">
        <v>327</v>
      </c>
      <c r="D532" s="2354"/>
      <c r="E532" s="538">
        <v>-1.2109602697960556E-2</v>
      </c>
      <c r="F532" s="492"/>
      <c r="G532" s="492"/>
      <c r="H532" s="2354" t="s">
        <v>327</v>
      </c>
      <c r="I532" s="2354"/>
      <c r="J532" s="539">
        <v>-2.9562079178805E-2</v>
      </c>
      <c r="K532" s="492"/>
      <c r="L532" s="492"/>
      <c r="M532" s="2354" t="s">
        <v>327</v>
      </c>
      <c r="N532" s="2354"/>
      <c r="O532" s="540">
        <v>-3.0206510777179259E-3</v>
      </c>
      <c r="P532" s="492"/>
      <c r="Q532" s="492"/>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355" t="s">
        <v>307</v>
      </c>
      <c r="D533" s="2354"/>
      <c r="E533" s="538">
        <v>-5.1688811218175076E-2</v>
      </c>
      <c r="F533" s="492"/>
      <c r="G533" s="492"/>
      <c r="H533" s="2354" t="s">
        <v>307</v>
      </c>
      <c r="I533" s="2354"/>
      <c r="J533" s="539">
        <v>-6.2889398777668915E-2</v>
      </c>
      <c r="K533" s="492"/>
      <c r="L533" s="492"/>
      <c r="M533" s="2354" t="s">
        <v>307</v>
      </c>
      <c r="N533" s="2354"/>
      <c r="O533" s="540">
        <v>-4.4141502187884103E-2</v>
      </c>
      <c r="P533" s="492"/>
      <c r="Q533" s="492"/>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355" t="s">
        <v>304</v>
      </c>
      <c r="D534" s="2354"/>
      <c r="E534" s="538">
        <v>3.5004777977824336E-2</v>
      </c>
      <c r="F534" s="492"/>
      <c r="G534" s="492"/>
      <c r="H534" s="2354" t="s">
        <v>304</v>
      </c>
      <c r="I534" s="2354"/>
      <c r="J534" s="539">
        <v>-2.9962937738060202E-2</v>
      </c>
      <c r="K534" s="492"/>
      <c r="L534" s="492"/>
      <c r="M534" s="2354" t="s">
        <v>304</v>
      </c>
      <c r="N534" s="2354"/>
      <c r="O534" s="540">
        <v>9.6407397685242091E-2</v>
      </c>
      <c r="P534" s="492"/>
      <c r="Q534" s="492"/>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355" t="s">
        <v>322</v>
      </c>
      <c r="D535" s="2354"/>
      <c r="E535" s="538">
        <v>-1.4086095057457939E-2</v>
      </c>
      <c r="F535" s="492"/>
      <c r="G535" s="492"/>
      <c r="H535" s="2354" t="s">
        <v>322</v>
      </c>
      <c r="I535" s="2354"/>
      <c r="J535" s="539">
        <v>-3.3386840566049618E-2</v>
      </c>
      <c r="K535" s="492"/>
      <c r="L535" s="492"/>
      <c r="M535" s="2354" t="s">
        <v>322</v>
      </c>
      <c r="N535" s="2354"/>
      <c r="O535" s="540">
        <v>-1.9626723834136585E-2</v>
      </c>
      <c r="P535" s="492"/>
      <c r="Q535" s="492"/>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355" t="s">
        <v>325</v>
      </c>
      <c r="D536" s="2354"/>
      <c r="E536" s="538">
        <v>1.3639874925816786E-2</v>
      </c>
      <c r="F536" s="492"/>
      <c r="G536" s="492"/>
      <c r="H536" s="2354" t="s">
        <v>325</v>
      </c>
      <c r="I536" s="2354"/>
      <c r="J536" s="539">
        <v>2.2238863576313152E-4</v>
      </c>
      <c r="K536" s="492"/>
      <c r="L536" s="492"/>
      <c r="M536" s="2354" t="s">
        <v>325</v>
      </c>
      <c r="N536" s="2354"/>
      <c r="O536" s="540">
        <v>1.8409535905593133E-2</v>
      </c>
      <c r="P536" s="492"/>
      <c r="Q536" s="492"/>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355" t="s">
        <v>293</v>
      </c>
      <c r="D537" s="2354"/>
      <c r="E537" s="538">
        <v>8.8967214058172137E-2</v>
      </c>
      <c r="F537" s="492"/>
      <c r="G537" s="492"/>
      <c r="H537" s="2354" t="s">
        <v>293</v>
      </c>
      <c r="I537" s="2354"/>
      <c r="J537" s="539">
        <v>0.11165441661148957</v>
      </c>
      <c r="K537" s="492"/>
      <c r="L537" s="492"/>
      <c r="M537" s="2354" t="s">
        <v>293</v>
      </c>
      <c r="N537" s="2354"/>
      <c r="O537" s="540">
        <v>5.1144618959927585E-2</v>
      </c>
      <c r="P537" s="492"/>
      <c r="Q537" s="492"/>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355" t="s">
        <v>298</v>
      </c>
      <c r="D538" s="2354"/>
      <c r="E538" s="538">
        <v>4.3173026857512398E-2</v>
      </c>
      <c r="F538" s="492"/>
      <c r="G538" s="492"/>
      <c r="H538" s="2354" t="s">
        <v>298</v>
      </c>
      <c r="I538" s="2354"/>
      <c r="J538" s="539">
        <v>8.024752548500852E-2</v>
      </c>
      <c r="K538" s="492"/>
      <c r="L538" s="492"/>
      <c r="M538" s="2354" t="s">
        <v>298</v>
      </c>
      <c r="N538" s="2354"/>
      <c r="O538" s="540">
        <v>0.12446940352896928</v>
      </c>
      <c r="P538" s="492"/>
      <c r="Q538" s="492"/>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355" t="s">
        <v>294</v>
      </c>
      <c r="D539" s="2354"/>
      <c r="E539" s="538">
        <v>4.3173026857512398E-2</v>
      </c>
      <c r="F539" s="492"/>
      <c r="G539" s="492"/>
      <c r="H539" s="2354" t="s">
        <v>294</v>
      </c>
      <c r="I539" s="2354"/>
      <c r="J539" s="539">
        <v>8.0247525485008381E-2</v>
      </c>
      <c r="K539" s="492"/>
      <c r="L539" s="492"/>
      <c r="M539" s="2354" t="s">
        <v>294</v>
      </c>
      <c r="N539" s="2354"/>
      <c r="O539" s="540">
        <v>0.12446940352896962</v>
      </c>
      <c r="P539" s="492"/>
      <c r="Q539" s="492"/>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355" t="s">
        <v>295</v>
      </c>
      <c r="D540" s="2354"/>
      <c r="E540" s="538">
        <v>4.3173026857512599E-2</v>
      </c>
      <c r="F540" s="492"/>
      <c r="G540" s="492"/>
      <c r="H540" s="2354" t="s">
        <v>295</v>
      </c>
      <c r="I540" s="2354"/>
      <c r="J540" s="539">
        <v>8.0247525485008464E-2</v>
      </c>
      <c r="K540" s="492"/>
      <c r="L540" s="492"/>
      <c r="M540" s="2354" t="s">
        <v>295</v>
      </c>
      <c r="N540" s="2354"/>
      <c r="O540" s="540">
        <v>0.12446940352896929</v>
      </c>
      <c r="P540" s="492"/>
      <c r="Q540" s="492"/>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355" t="s">
        <v>300</v>
      </c>
      <c r="D541" s="2354"/>
      <c r="E541" s="538">
        <v>4.3173026857512717E-2</v>
      </c>
      <c r="F541" s="492"/>
      <c r="G541" s="492"/>
      <c r="H541" s="2354" t="s">
        <v>300</v>
      </c>
      <c r="I541" s="2354"/>
      <c r="J541" s="539">
        <v>8.0247525485008339E-2</v>
      </c>
      <c r="K541" s="492"/>
      <c r="L541" s="492"/>
      <c r="M541" s="2354" t="s">
        <v>300</v>
      </c>
      <c r="N541" s="2354"/>
      <c r="O541" s="540">
        <v>0.12446940352896925</v>
      </c>
      <c r="P541" s="492"/>
      <c r="Q541" s="492"/>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355" t="s">
        <v>289</v>
      </c>
      <c r="D542" s="2354"/>
      <c r="E542" s="538">
        <v>-0.10225928252621262</v>
      </c>
      <c r="F542" s="492"/>
      <c r="G542" s="492"/>
      <c r="H542" s="2354" t="s">
        <v>289</v>
      </c>
      <c r="I542" s="2354"/>
      <c r="J542" s="539">
        <v>-8.0328987088984199E-2</v>
      </c>
      <c r="K542" s="492"/>
      <c r="L542" s="492"/>
      <c r="M542" s="2354" t="s">
        <v>289</v>
      </c>
      <c r="N542" s="2354"/>
      <c r="O542" s="540">
        <v>-0.12912291033098205</v>
      </c>
      <c r="P542" s="492"/>
      <c r="Q542" s="492"/>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355" t="s">
        <v>314</v>
      </c>
      <c r="D543" s="2354"/>
      <c r="E543" s="538">
        <v>-9.2912275009453152E-4</v>
      </c>
      <c r="F543" s="492"/>
      <c r="G543" s="492"/>
      <c r="H543" s="2354" t="s">
        <v>314</v>
      </c>
      <c r="I543" s="2354"/>
      <c r="J543" s="539">
        <v>-5.6187360483675557E-2</v>
      </c>
      <c r="K543" s="492"/>
      <c r="L543" s="492"/>
      <c r="M543" s="2354" t="s">
        <v>314</v>
      </c>
      <c r="N543" s="2354"/>
      <c r="O543" s="540">
        <v>1.7667869709672358E-2</v>
      </c>
      <c r="P543" s="492"/>
      <c r="Q543" s="492"/>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355" t="s">
        <v>323</v>
      </c>
      <c r="D544" s="2354"/>
      <c r="E544" s="538">
        <v>1.0740566912879469E-3</v>
      </c>
      <c r="F544" s="492"/>
      <c r="G544" s="492"/>
      <c r="H544" s="2354" t="s">
        <v>323</v>
      </c>
      <c r="I544" s="2354"/>
      <c r="J544" s="539">
        <v>-3.2550445085034289E-2</v>
      </c>
      <c r="K544" s="492"/>
      <c r="L544" s="492"/>
      <c r="M544" s="2354" t="s">
        <v>323</v>
      </c>
      <c r="N544" s="2354"/>
      <c r="O544" s="540">
        <v>1.0300311665967248E-2</v>
      </c>
      <c r="P544" s="492"/>
      <c r="Q544" s="492"/>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355" t="s">
        <v>316</v>
      </c>
      <c r="D545" s="2354"/>
      <c r="E545" s="538">
        <v>3.085934862171379E-2</v>
      </c>
      <c r="F545" s="492"/>
      <c r="G545" s="492"/>
      <c r="H545" s="2354" t="s">
        <v>316</v>
      </c>
      <c r="I545" s="2354"/>
      <c r="J545" s="539">
        <v>1.2755867698491307E-2</v>
      </c>
      <c r="K545" s="492"/>
      <c r="L545" s="492"/>
      <c r="M545" s="2354" t="s">
        <v>316</v>
      </c>
      <c r="N545" s="2354"/>
      <c r="O545" s="540">
        <v>3.1181990594389749E-2</v>
      </c>
      <c r="P545" s="492"/>
      <c r="Q545" s="492"/>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355" t="s">
        <v>302</v>
      </c>
      <c r="D546" s="2354"/>
      <c r="E546" s="538">
        <v>7.3415212370170346E-2</v>
      </c>
      <c r="F546" s="492"/>
      <c r="G546" s="492"/>
      <c r="H546" s="2354" t="s">
        <v>302</v>
      </c>
      <c r="I546" s="2354"/>
      <c r="J546" s="539">
        <v>5.5860244049959269E-2</v>
      </c>
      <c r="K546" s="492"/>
      <c r="L546" s="492"/>
      <c r="M546" s="2354" t="s">
        <v>302</v>
      </c>
      <c r="N546" s="2354"/>
      <c r="O546" s="540">
        <v>0.11552553243370234</v>
      </c>
      <c r="P546" s="492"/>
      <c r="Q546" s="492"/>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355" t="s">
        <v>299</v>
      </c>
      <c r="D547" s="2354"/>
      <c r="E547" s="538">
        <v>-9.4865799375740759E-2</v>
      </c>
      <c r="F547" s="492"/>
      <c r="G547" s="492"/>
      <c r="H547" s="2354" t="s">
        <v>299</v>
      </c>
      <c r="I547" s="2354"/>
      <c r="J547" s="539">
        <v>-9.3510209097289909E-2</v>
      </c>
      <c r="K547" s="492"/>
      <c r="L547" s="492"/>
      <c r="M547" s="2354" t="s">
        <v>299</v>
      </c>
      <c r="N547" s="2354"/>
      <c r="O547" s="540">
        <v>-0.11449671662002453</v>
      </c>
      <c r="P547" s="492"/>
      <c r="Q547" s="492"/>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355" t="s">
        <v>290</v>
      </c>
      <c r="D548" s="2354"/>
      <c r="E548" s="538">
        <v>0.11105260308327443</v>
      </c>
      <c r="F548" s="492"/>
      <c r="G548" s="492"/>
      <c r="H548" s="2354" t="s">
        <v>290</v>
      </c>
      <c r="I548" s="2354"/>
      <c r="J548" s="539">
        <v>0.11610593105781229</v>
      </c>
      <c r="K548" s="492"/>
      <c r="L548" s="492"/>
      <c r="M548" s="2354" t="s">
        <v>290</v>
      </c>
      <c r="N548" s="2354"/>
      <c r="O548" s="540">
        <v>0.10121656683055169</v>
      </c>
      <c r="P548" s="492"/>
      <c r="Q548" s="492"/>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355" t="s">
        <v>317</v>
      </c>
      <c r="D549" s="2354"/>
      <c r="E549" s="538">
        <v>2.5418409841975735E-2</v>
      </c>
      <c r="F549" s="492"/>
      <c r="G549" s="492"/>
      <c r="H549" s="2354" t="s">
        <v>317</v>
      </c>
      <c r="I549" s="2354"/>
      <c r="J549" s="539">
        <v>4.7100043109647723E-2</v>
      </c>
      <c r="K549" s="492"/>
      <c r="L549" s="492"/>
      <c r="M549" s="2354" t="s">
        <v>317</v>
      </c>
      <c r="N549" s="2354"/>
      <c r="O549" s="540">
        <v>1.8693338798131176E-2</v>
      </c>
      <c r="P549" s="492"/>
      <c r="Q549" s="492"/>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355" t="s">
        <v>292</v>
      </c>
      <c r="D550" s="2354"/>
      <c r="E550" s="538">
        <v>0.10511848498791315</v>
      </c>
      <c r="F550" s="492"/>
      <c r="G550" s="492"/>
      <c r="H550" s="2354" t="s">
        <v>292</v>
      </c>
      <c r="I550" s="2354"/>
      <c r="J550" s="539">
        <v>0.10975870585981722</v>
      </c>
      <c r="K550" s="492"/>
      <c r="L550" s="492"/>
      <c r="M550" s="2354" t="s">
        <v>292</v>
      </c>
      <c r="N550" s="2354"/>
      <c r="O550" s="540">
        <v>8.9378593752220528E-2</v>
      </c>
      <c r="P550" s="492"/>
      <c r="Q550" s="492"/>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355" t="s">
        <v>301</v>
      </c>
      <c r="D551" s="2354"/>
      <c r="E551" s="538">
        <v>9.0324127086392411E-2</v>
      </c>
      <c r="F551" s="492"/>
      <c r="G551" s="492"/>
      <c r="H551" s="2354" t="s">
        <v>301</v>
      </c>
      <c r="I551" s="2354"/>
      <c r="J551" s="539">
        <v>7.8071444724441871E-2</v>
      </c>
      <c r="K551" s="492"/>
      <c r="L551" s="492"/>
      <c r="M551" s="2354" t="s">
        <v>301</v>
      </c>
      <c r="N551" s="2354"/>
      <c r="O551" s="540">
        <v>8.3036705743705364E-2</v>
      </c>
      <c r="P551" s="492"/>
      <c r="Q551" s="492"/>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355" t="s">
        <v>308</v>
      </c>
      <c r="D552" s="2354"/>
      <c r="E552" s="538">
        <v>5.098266048891973E-2</v>
      </c>
      <c r="F552" s="492"/>
      <c r="G552" s="492"/>
      <c r="H552" s="2354" t="s">
        <v>308</v>
      </c>
      <c r="I552" s="2354"/>
      <c r="J552" s="539">
        <v>6.9604434786630795E-2</v>
      </c>
      <c r="K552" s="492"/>
      <c r="L552" s="492"/>
      <c r="M552" s="2354" t="s">
        <v>308</v>
      </c>
      <c r="N552" s="2354"/>
      <c r="O552" s="540">
        <v>3.0309337518018908E-2</v>
      </c>
      <c r="P552" s="492"/>
      <c r="Q552" s="492"/>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355" t="s">
        <v>297</v>
      </c>
      <c r="D553" s="2354"/>
      <c r="E553" s="538">
        <v>8.5992639907636989E-2</v>
      </c>
      <c r="F553" s="492"/>
      <c r="G553" s="492"/>
      <c r="H553" s="2354" t="s">
        <v>297</v>
      </c>
      <c r="I553" s="2354"/>
      <c r="J553" s="539">
        <v>0.10592763839032235</v>
      </c>
      <c r="K553" s="492"/>
      <c r="L553" s="492"/>
      <c r="M553" s="2354" t="s">
        <v>297</v>
      </c>
      <c r="N553" s="2354"/>
      <c r="O553" s="540">
        <v>8.0654329487229615E-2</v>
      </c>
      <c r="P553" s="492"/>
      <c r="Q553" s="492"/>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355" t="s">
        <v>313</v>
      </c>
      <c r="D554" s="2354"/>
      <c r="E554" s="538">
        <v>3.9844037755725481E-2</v>
      </c>
      <c r="F554" s="492"/>
      <c r="G554" s="492"/>
      <c r="H554" s="2354" t="s">
        <v>313</v>
      </c>
      <c r="I554" s="2354"/>
      <c r="J554" s="539">
        <v>5.7697244274390262E-2</v>
      </c>
      <c r="K554" s="492"/>
      <c r="L554" s="492"/>
      <c r="M554" s="2354" t="s">
        <v>313</v>
      </c>
      <c r="N554" s="2354"/>
      <c r="O554" s="540">
        <v>2.0712956926006949E-2</v>
      </c>
      <c r="P554" s="492"/>
      <c r="Q554" s="492"/>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355" t="s">
        <v>321</v>
      </c>
      <c r="D555" s="2354"/>
      <c r="E555" s="538">
        <v>2.3939754545978697E-2</v>
      </c>
      <c r="F555" s="492"/>
      <c r="G555" s="492"/>
      <c r="H555" s="2354" t="s">
        <v>321</v>
      </c>
      <c r="I555" s="2354"/>
      <c r="J555" s="539">
        <v>3.604016274294148E-2</v>
      </c>
      <c r="K555" s="492"/>
      <c r="L555" s="492"/>
      <c r="M555" s="2354" t="s">
        <v>321</v>
      </c>
      <c r="N555" s="2354"/>
      <c r="O555" s="540">
        <v>1.3702107315852811E-2</v>
      </c>
      <c r="P555" s="492"/>
      <c r="Q555" s="492"/>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355" t="s">
        <v>324</v>
      </c>
      <c r="D556" s="2354"/>
      <c r="E556" s="538">
        <v>2.2942957187094402E-2</v>
      </c>
      <c r="F556" s="492"/>
      <c r="G556" s="492"/>
      <c r="H556" s="2354" t="s">
        <v>324</v>
      </c>
      <c r="I556" s="2354"/>
      <c r="J556" s="539">
        <v>3.2070679998064608E-2</v>
      </c>
      <c r="K556" s="492"/>
      <c r="L556" s="492"/>
      <c r="M556" s="2354" t="s">
        <v>324</v>
      </c>
      <c r="N556" s="2354"/>
      <c r="O556" s="540">
        <v>1.1578647998403345E-2</v>
      </c>
      <c r="P556" s="492"/>
      <c r="Q556" s="492"/>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355" t="s">
        <v>310</v>
      </c>
      <c r="D557" s="2354"/>
      <c r="E557" s="538">
        <v>-4.8864786021720001E-2</v>
      </c>
      <c r="F557" s="492"/>
      <c r="G557" s="492"/>
      <c r="H557" s="2354" t="s">
        <v>310</v>
      </c>
      <c r="I557" s="2354"/>
      <c r="J557" s="539">
        <v>-5.2133274848741362E-2</v>
      </c>
      <c r="K557" s="492"/>
      <c r="L557" s="492"/>
      <c r="M557" s="2354" t="s">
        <v>310</v>
      </c>
      <c r="N557" s="2354"/>
      <c r="O557" s="540">
        <v>-3.6489462028334516E-2</v>
      </c>
      <c r="P557" s="492"/>
      <c r="Q557" s="492"/>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355" t="s">
        <v>305</v>
      </c>
      <c r="D558" s="2354"/>
      <c r="E558" s="538">
        <v>6.2409328462528946E-2</v>
      </c>
      <c r="F558" s="492"/>
      <c r="G558" s="492"/>
      <c r="H558" s="2354" t="s">
        <v>305</v>
      </c>
      <c r="I558" s="2354"/>
      <c r="J558" s="539">
        <v>7.8643334148587499E-2</v>
      </c>
      <c r="K558" s="492"/>
      <c r="L558" s="492"/>
      <c r="M558" s="2354" t="s">
        <v>305</v>
      </c>
      <c r="N558" s="2354"/>
      <c r="O558" s="540">
        <v>5.717383639155027E-2</v>
      </c>
      <c r="P558" s="492"/>
      <c r="Q558" s="492"/>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355" t="s">
        <v>329</v>
      </c>
      <c r="D559" s="2354"/>
      <c r="E559" s="541">
        <v>1.1971690557202933E-2</v>
      </c>
      <c r="F559" s="492"/>
      <c r="G559" s="492"/>
      <c r="H559" s="2354" t="s">
        <v>329</v>
      </c>
      <c r="I559" s="2354"/>
      <c r="J559" s="542">
        <v>1.3185940652269048E-2</v>
      </c>
      <c r="K559" s="492"/>
      <c r="L559" s="492"/>
      <c r="M559" s="2354" t="s">
        <v>329</v>
      </c>
      <c r="N559" s="2354"/>
      <c r="O559" s="543">
        <v>1.2126988772896951E-2</v>
      </c>
      <c r="P559" s="492"/>
      <c r="Q559" s="492"/>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355"/>
      <c r="D560" s="2354"/>
      <c r="E560" s="492"/>
      <c r="F560" s="492"/>
      <c r="G560" s="492"/>
      <c r="H560" s="2354"/>
      <c r="I560" s="2354"/>
      <c r="J560" s="492"/>
      <c r="K560" s="492"/>
      <c r="L560" s="492"/>
      <c r="M560" s="2354"/>
      <c r="N560" s="2354"/>
      <c r="O560" s="492"/>
      <c r="P560" s="492"/>
      <c r="Q560" s="492"/>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355"/>
      <c r="D561" s="2354"/>
      <c r="E561" s="492"/>
      <c r="F561" s="492"/>
      <c r="G561" s="492"/>
      <c r="H561" s="2354"/>
      <c r="I561" s="2354"/>
      <c r="J561" s="492"/>
      <c r="K561" s="492"/>
      <c r="L561" s="492"/>
      <c r="M561" s="2354"/>
      <c r="N561" s="2354"/>
      <c r="O561" s="492"/>
      <c r="P561" s="492"/>
      <c r="Q561" s="492"/>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355" t="s">
        <v>245</v>
      </c>
      <c r="D562" s="2354"/>
      <c r="E562" s="2354"/>
      <c r="F562" s="492"/>
      <c r="G562" s="492"/>
      <c r="H562" s="2354" t="s">
        <v>245</v>
      </c>
      <c r="I562" s="2354"/>
      <c r="J562" s="2354"/>
      <c r="K562" s="492"/>
      <c r="L562" s="492"/>
      <c r="M562" s="2354" t="s">
        <v>245</v>
      </c>
      <c r="N562" s="2354"/>
      <c r="O562" s="2354"/>
      <c r="P562" s="492"/>
      <c r="Q562" s="492"/>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355" t="s">
        <v>181</v>
      </c>
      <c r="D563" s="2354"/>
      <c r="E563" s="556" t="s">
        <v>182</v>
      </c>
      <c r="F563" s="492"/>
      <c r="G563" s="492"/>
      <c r="H563" s="2354" t="s">
        <v>181</v>
      </c>
      <c r="I563" s="2354"/>
      <c r="J563" s="557" t="s">
        <v>182</v>
      </c>
      <c r="K563" s="492"/>
      <c r="L563" s="492"/>
      <c r="M563" s="2354" t="s">
        <v>181</v>
      </c>
      <c r="N563" s="2354"/>
      <c r="O563" s="558" t="s">
        <v>182</v>
      </c>
      <c r="P563" s="492"/>
      <c r="Q563" s="492"/>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355" t="s">
        <v>182</v>
      </c>
      <c r="D564" s="2354"/>
      <c r="E564" s="559">
        <v>1</v>
      </c>
      <c r="F564" s="492"/>
      <c r="G564" s="492"/>
      <c r="H564" s="2354" t="s">
        <v>182</v>
      </c>
      <c r="I564" s="2354"/>
      <c r="J564" s="560">
        <v>1.0000000000000002</v>
      </c>
      <c r="K564" s="492"/>
      <c r="L564" s="492"/>
      <c r="M564" s="2354" t="s">
        <v>182</v>
      </c>
      <c r="N564" s="2354"/>
      <c r="O564" s="561">
        <v>0.99999999999999978</v>
      </c>
      <c r="P564" s="492"/>
      <c r="Q564" s="492"/>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355"/>
      <c r="D565" s="2354"/>
      <c r="E565" s="492"/>
      <c r="F565" s="492"/>
      <c r="G565" s="492"/>
      <c r="H565" s="2354"/>
      <c r="I565" s="2354"/>
      <c r="J565" s="492"/>
      <c r="K565" s="492"/>
      <c r="L565" s="492"/>
      <c r="M565" s="2354"/>
      <c r="N565" s="2354"/>
      <c r="O565" s="492"/>
      <c r="P565" s="492"/>
      <c r="Q565" s="492"/>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355"/>
      <c r="D566" s="2354"/>
      <c r="E566" s="491"/>
      <c r="F566" s="491"/>
      <c r="G566" s="491"/>
      <c r="H566" s="2355"/>
      <c r="I566" s="2354"/>
      <c r="J566" s="491"/>
      <c r="K566" s="491"/>
      <c r="L566" s="491"/>
      <c r="M566" s="2355"/>
      <c r="N566" s="2354"/>
      <c r="O566" s="491"/>
      <c r="P566" s="491"/>
      <c r="Q566" s="49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355"/>
      <c r="D567" s="2354"/>
      <c r="E567" s="491"/>
      <c r="F567" s="491"/>
      <c r="G567" s="491"/>
      <c r="H567" s="2355"/>
      <c r="I567" s="2354"/>
      <c r="J567" s="491"/>
      <c r="K567" s="491"/>
      <c r="L567" s="491"/>
      <c r="M567" s="2355"/>
      <c r="N567" s="2354"/>
      <c r="O567" s="491"/>
      <c r="P567" s="491"/>
      <c r="Q567" s="49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355"/>
      <c r="D568" s="2354"/>
      <c r="E568" s="491"/>
      <c r="F568" s="491"/>
      <c r="G568" s="491"/>
      <c r="H568" s="2355"/>
      <c r="I568" s="2354"/>
      <c r="J568" s="491"/>
      <c r="K568" s="491"/>
      <c r="L568" s="491"/>
      <c r="M568" s="2355"/>
      <c r="N568" s="2354"/>
      <c r="O568" s="491"/>
      <c r="P568" s="491"/>
      <c r="Q568" s="49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355"/>
      <c r="D569" s="2354"/>
      <c r="E569" s="491"/>
      <c r="F569" s="491"/>
      <c r="G569" s="491"/>
      <c r="H569" s="2355"/>
      <c r="I569" s="2354"/>
      <c r="J569" s="491"/>
      <c r="K569" s="491"/>
      <c r="L569" s="491"/>
      <c r="M569" s="2355"/>
      <c r="N569" s="2354"/>
      <c r="O569" s="491"/>
      <c r="P569" s="491"/>
      <c r="Q569" s="49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355"/>
      <c r="D570" s="2354"/>
      <c r="E570" s="491"/>
      <c r="F570" s="491"/>
      <c r="G570" s="491"/>
      <c r="H570" s="2355"/>
      <c r="I570" s="2354"/>
      <c r="J570" s="491"/>
      <c r="K570" s="491"/>
      <c r="L570" s="491"/>
      <c r="M570" s="2355"/>
      <c r="N570" s="2354"/>
      <c r="O570" s="491"/>
      <c r="P570" s="491"/>
      <c r="Q570" s="49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355"/>
      <c r="D571" s="2354"/>
      <c r="E571" s="491"/>
      <c r="F571" s="491"/>
      <c r="G571" s="491"/>
      <c r="H571" s="2355"/>
      <c r="I571" s="2354"/>
      <c r="J571" s="491"/>
      <c r="K571" s="491"/>
      <c r="L571" s="491"/>
      <c r="M571" s="2355"/>
      <c r="N571" s="2354"/>
      <c r="O571" s="491"/>
      <c r="P571" s="491"/>
      <c r="Q571" s="49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355"/>
      <c r="D572" s="2354"/>
      <c r="E572" s="491"/>
      <c r="F572" s="491"/>
      <c r="G572" s="491"/>
      <c r="H572" s="2355"/>
      <c r="I572" s="2354"/>
      <c r="J572" s="491"/>
      <c r="K572" s="491"/>
      <c r="L572" s="491"/>
      <c r="M572" s="2355"/>
      <c r="N572" s="2354"/>
      <c r="O572" s="491"/>
      <c r="P572" s="491"/>
      <c r="Q572" s="49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355"/>
      <c r="D573" s="2354"/>
      <c r="E573" s="491"/>
      <c r="F573" s="491"/>
      <c r="G573" s="491"/>
      <c r="H573" s="2355"/>
      <c r="I573" s="2354"/>
      <c r="J573" s="491"/>
      <c r="K573" s="491"/>
      <c r="L573" s="491"/>
      <c r="M573" s="2355"/>
      <c r="N573" s="2354"/>
      <c r="O573" s="491"/>
      <c r="P573" s="491"/>
      <c r="Q573" s="49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355"/>
      <c r="D574" s="2354"/>
      <c r="E574" s="491"/>
      <c r="F574" s="491"/>
      <c r="G574" s="491"/>
      <c r="H574" s="2355"/>
      <c r="I574" s="2354"/>
      <c r="J574" s="491"/>
      <c r="K574" s="491"/>
      <c r="L574" s="491"/>
      <c r="M574" s="2355"/>
      <c r="N574" s="2354"/>
      <c r="O574" s="491"/>
      <c r="P574" s="491"/>
      <c r="Q574" s="49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355"/>
      <c r="D575" s="2354"/>
      <c r="E575" s="491"/>
      <c r="F575" s="491"/>
      <c r="G575" s="491"/>
      <c r="H575" s="2355"/>
      <c r="I575" s="2354"/>
      <c r="J575" s="491"/>
      <c r="K575" s="491"/>
      <c r="L575" s="491"/>
      <c r="M575" s="2355"/>
      <c r="N575" s="2354"/>
      <c r="O575" s="491"/>
      <c r="P575" s="491"/>
      <c r="Q575" s="49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355"/>
      <c r="D576" s="2354"/>
      <c r="E576" s="491"/>
      <c r="F576" s="491"/>
      <c r="G576" s="491"/>
      <c r="H576" s="2355"/>
      <c r="I576" s="2354"/>
      <c r="J576" s="491"/>
      <c r="K576" s="491"/>
      <c r="L576" s="491"/>
      <c r="M576" s="2355"/>
      <c r="N576" s="2354"/>
      <c r="O576" s="491"/>
      <c r="P576" s="491"/>
      <c r="Q576" s="49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355"/>
      <c r="D577" s="2354"/>
      <c r="E577" s="491"/>
      <c r="F577" s="491"/>
      <c r="G577" s="491"/>
      <c r="H577" s="2355"/>
      <c r="I577" s="2354"/>
      <c r="J577" s="491"/>
      <c r="K577" s="491"/>
      <c r="L577" s="491"/>
      <c r="M577" s="2355"/>
      <c r="N577" s="2354"/>
      <c r="O577" s="491"/>
      <c r="P577" s="491"/>
      <c r="Q577" s="49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355"/>
      <c r="D578" s="2354"/>
      <c r="E578" s="491"/>
      <c r="F578" s="491"/>
      <c r="G578" s="491"/>
      <c r="H578" s="2355"/>
      <c r="I578" s="2354"/>
      <c r="J578" s="491"/>
      <c r="K578" s="491"/>
      <c r="L578" s="491"/>
      <c r="M578" s="2355"/>
      <c r="N578" s="2354"/>
      <c r="O578" s="491"/>
      <c r="P578" s="491"/>
      <c r="Q578" s="49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355"/>
      <c r="D579" s="2354"/>
      <c r="E579" s="491"/>
      <c r="F579" s="491"/>
      <c r="G579" s="491"/>
      <c r="H579" s="2355"/>
      <c r="I579" s="2354"/>
      <c r="J579" s="491"/>
      <c r="K579" s="491"/>
      <c r="L579" s="491"/>
      <c r="M579" s="2355"/>
      <c r="N579" s="2354"/>
      <c r="O579" s="491"/>
      <c r="P579" s="491"/>
      <c r="Q579" s="49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355"/>
      <c r="D580" s="2354"/>
      <c r="E580" s="491"/>
      <c r="F580" s="491"/>
      <c r="G580" s="491"/>
      <c r="H580" s="2355"/>
      <c r="I580" s="2354"/>
      <c r="J580" s="491"/>
      <c r="K580" s="491"/>
      <c r="L580" s="491"/>
      <c r="M580" s="2355"/>
      <c r="N580" s="2354"/>
      <c r="O580" s="491"/>
      <c r="P580" s="491"/>
      <c r="Q580" s="49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355"/>
      <c r="D581" s="2354"/>
      <c r="E581" s="491"/>
      <c r="F581" s="491"/>
      <c r="G581" s="491"/>
      <c r="H581" s="2355"/>
      <c r="I581" s="2354"/>
      <c r="J581" s="491"/>
      <c r="K581" s="491"/>
      <c r="L581" s="491"/>
      <c r="M581" s="2355"/>
      <c r="N581" s="2354"/>
      <c r="O581" s="491"/>
      <c r="P581" s="491"/>
      <c r="Q581" s="49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355"/>
      <c r="D582" s="2354"/>
      <c r="E582" s="491"/>
      <c r="F582" s="491"/>
      <c r="G582" s="491"/>
      <c r="H582" s="2355"/>
      <c r="I582" s="2354"/>
      <c r="J582" s="491"/>
      <c r="K582" s="491"/>
      <c r="L582" s="491"/>
      <c r="M582" s="2355"/>
      <c r="N582" s="2354"/>
      <c r="O582" s="491"/>
      <c r="P582" s="491"/>
      <c r="Q582" s="49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355"/>
      <c r="D583" s="2354"/>
      <c r="E583" s="491"/>
      <c r="F583" s="491"/>
      <c r="G583" s="491"/>
      <c r="H583" s="2355"/>
      <c r="I583" s="2354"/>
      <c r="J583" s="491"/>
      <c r="K583" s="491"/>
      <c r="L583" s="491"/>
      <c r="M583" s="2355"/>
      <c r="N583" s="2354"/>
      <c r="O583" s="491"/>
      <c r="P583" s="491"/>
      <c r="Q583" s="49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355"/>
      <c r="D584" s="2354"/>
      <c r="E584" s="491"/>
      <c r="F584" s="491"/>
      <c r="G584" s="491"/>
      <c r="H584" s="2355"/>
      <c r="I584" s="2354"/>
      <c r="J584" s="491"/>
      <c r="K584" s="491"/>
      <c r="L584" s="491"/>
      <c r="M584" s="2355"/>
      <c r="N584" s="2354"/>
      <c r="O584" s="491"/>
      <c r="P584" s="491"/>
      <c r="Q584" s="49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355"/>
      <c r="D585" s="2354"/>
      <c r="E585" s="491"/>
      <c r="F585" s="491"/>
      <c r="G585" s="491"/>
      <c r="H585" s="2355"/>
      <c r="I585" s="2354"/>
      <c r="J585" s="491"/>
      <c r="K585" s="491"/>
      <c r="L585" s="491"/>
      <c r="M585" s="2355"/>
      <c r="N585" s="2354"/>
      <c r="O585" s="491"/>
      <c r="P585" s="491"/>
      <c r="Q585" s="49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355"/>
      <c r="D586" s="2354"/>
      <c r="E586" s="491"/>
      <c r="F586" s="491"/>
      <c r="G586" s="491"/>
      <c r="H586" s="2355"/>
      <c r="I586" s="2354"/>
      <c r="J586" s="491"/>
      <c r="K586" s="491"/>
      <c r="L586" s="491"/>
      <c r="M586" s="2355"/>
      <c r="N586" s="2354"/>
      <c r="O586" s="491"/>
      <c r="P586" s="491"/>
      <c r="Q586" s="49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355"/>
      <c r="D587" s="2354"/>
      <c r="E587" s="491"/>
      <c r="F587" s="491"/>
      <c r="G587" s="491"/>
      <c r="H587" s="2355"/>
      <c r="I587" s="2354"/>
      <c r="J587" s="491"/>
      <c r="K587" s="491"/>
      <c r="L587" s="491"/>
      <c r="M587" s="2355"/>
      <c r="N587" s="2354"/>
      <c r="O587" s="491"/>
      <c r="P587" s="491"/>
      <c r="Q587" s="49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355"/>
      <c r="D588" s="2354"/>
      <c r="E588" s="491"/>
      <c r="F588" s="491"/>
      <c r="G588" s="491"/>
      <c r="H588" s="2355"/>
      <c r="I588" s="2354"/>
      <c r="J588" s="491"/>
      <c r="K588" s="491"/>
      <c r="L588" s="491"/>
      <c r="M588" s="2355"/>
      <c r="N588" s="2354"/>
      <c r="O588" s="491"/>
      <c r="P588" s="491"/>
      <c r="Q588" s="49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355"/>
      <c r="D589" s="2354"/>
      <c r="E589" s="491"/>
      <c r="F589" s="491"/>
      <c r="G589" s="491"/>
      <c r="H589" s="2355"/>
      <c r="I589" s="2354"/>
      <c r="J589" s="491"/>
      <c r="K589" s="491"/>
      <c r="L589" s="491"/>
      <c r="M589" s="2355"/>
      <c r="N589" s="2354"/>
      <c r="O589" s="491"/>
      <c r="P589" s="491"/>
      <c r="Q589" s="49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355"/>
      <c r="D590" s="2354"/>
      <c r="E590" s="491"/>
      <c r="F590" s="491"/>
      <c r="G590" s="491"/>
      <c r="H590" s="2355"/>
      <c r="I590" s="2354"/>
      <c r="J590" s="491"/>
      <c r="K590" s="491"/>
      <c r="L590" s="491"/>
      <c r="M590" s="2355"/>
      <c r="N590" s="2354"/>
      <c r="O590" s="491"/>
      <c r="P590" s="491"/>
      <c r="Q590" s="49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355"/>
      <c r="D591" s="2354"/>
      <c r="E591" s="491"/>
      <c r="F591" s="491"/>
      <c r="G591" s="491"/>
      <c r="H591" s="2355"/>
      <c r="I591" s="2354"/>
      <c r="J591" s="491"/>
      <c r="K591" s="491"/>
      <c r="L591" s="491"/>
      <c r="M591" s="2355"/>
      <c r="N591" s="2354"/>
      <c r="O591" s="491"/>
      <c r="P591" s="491"/>
      <c r="Q591" s="49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355"/>
      <c r="D592" s="2354"/>
      <c r="E592" s="491"/>
      <c r="F592" s="491"/>
      <c r="G592" s="491"/>
      <c r="H592" s="2355"/>
      <c r="I592" s="2354"/>
      <c r="J592" s="491"/>
      <c r="K592" s="491"/>
      <c r="L592" s="491"/>
      <c r="M592" s="2355"/>
      <c r="N592" s="2354"/>
      <c r="O592" s="491"/>
      <c r="P592" s="491"/>
      <c r="Q592" s="49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355"/>
      <c r="D593" s="2354"/>
      <c r="E593" s="491"/>
      <c r="F593" s="491"/>
      <c r="G593" s="491"/>
      <c r="H593" s="2355"/>
      <c r="I593" s="2354"/>
      <c r="J593" s="491"/>
      <c r="K593" s="491"/>
      <c r="L593" s="491"/>
      <c r="M593" s="2355"/>
      <c r="N593" s="2354"/>
      <c r="O593" s="491"/>
      <c r="P593" s="491"/>
      <c r="Q593" s="49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355"/>
      <c r="D594" s="2354"/>
      <c r="E594" s="491"/>
      <c r="F594" s="491"/>
      <c r="G594" s="491"/>
      <c r="H594" s="2355"/>
      <c r="I594" s="2354"/>
      <c r="J594" s="491"/>
      <c r="K594" s="491"/>
      <c r="L594" s="491"/>
      <c r="M594" s="2355"/>
      <c r="N594" s="2354"/>
      <c r="O594" s="491"/>
      <c r="P594" s="491"/>
      <c r="Q594" s="49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355"/>
      <c r="D595" s="2354"/>
      <c r="E595" s="491"/>
      <c r="F595" s="491"/>
      <c r="G595" s="491"/>
      <c r="H595" s="2355"/>
      <c r="I595" s="2354"/>
      <c r="J595" s="491"/>
      <c r="K595" s="491"/>
      <c r="L595" s="491"/>
      <c r="M595" s="2355"/>
      <c r="N595" s="2354"/>
      <c r="O595" s="491"/>
      <c r="P595" s="491"/>
      <c r="Q595" s="49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355"/>
      <c r="D596" s="2354"/>
      <c r="E596" s="491"/>
      <c r="F596" s="491"/>
      <c r="G596" s="491"/>
      <c r="H596" s="2355"/>
      <c r="I596" s="2354"/>
      <c r="J596" s="491"/>
      <c r="K596" s="491"/>
      <c r="L596" s="491"/>
      <c r="M596" s="2355"/>
      <c r="N596" s="2354"/>
      <c r="O596" s="491"/>
      <c r="P596" s="491"/>
      <c r="Q596" s="49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355"/>
      <c r="D597" s="2354"/>
      <c r="E597" s="491"/>
      <c r="F597" s="491"/>
      <c r="G597" s="491"/>
      <c r="H597" s="2355"/>
      <c r="I597" s="2354"/>
      <c r="J597" s="491"/>
      <c r="K597" s="491"/>
      <c r="L597" s="491"/>
      <c r="M597" s="2355"/>
      <c r="N597" s="2354"/>
      <c r="O597" s="491"/>
      <c r="P597" s="491"/>
      <c r="Q597" s="49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355"/>
      <c r="D598" s="2354"/>
      <c r="E598" s="491"/>
      <c r="F598" s="491"/>
      <c r="G598" s="491"/>
      <c r="H598" s="2355"/>
      <c r="I598" s="2354"/>
      <c r="J598" s="491"/>
      <c r="K598" s="491"/>
      <c r="L598" s="491"/>
      <c r="M598" s="2355"/>
      <c r="N598" s="2354"/>
      <c r="O598" s="491"/>
      <c r="P598" s="491"/>
      <c r="Q598" s="49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355"/>
      <c r="D599" s="2354"/>
      <c r="E599" s="491"/>
      <c r="F599" s="491"/>
      <c r="G599" s="491"/>
      <c r="H599" s="2355"/>
      <c r="I599" s="2354"/>
      <c r="J599" s="491"/>
      <c r="K599" s="491"/>
      <c r="L599" s="491"/>
      <c r="M599" s="2355"/>
      <c r="N599" s="2354"/>
      <c r="O599" s="491"/>
      <c r="P599" s="491"/>
      <c r="Q599" s="49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355"/>
      <c r="D600" s="2354"/>
      <c r="E600" s="491"/>
      <c r="F600" s="491"/>
      <c r="G600" s="491"/>
      <c r="H600" s="2355"/>
      <c r="I600" s="2354"/>
      <c r="J600" s="491"/>
      <c r="K600" s="491"/>
      <c r="L600" s="491"/>
      <c r="M600" s="2355"/>
      <c r="N600" s="2354"/>
      <c r="O600" s="491"/>
      <c r="P600" s="491"/>
      <c r="Q600" s="49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355"/>
      <c r="D601" s="2354"/>
      <c r="E601" s="491"/>
      <c r="F601" s="491"/>
      <c r="G601" s="491"/>
      <c r="H601" s="2355"/>
      <c r="I601" s="2354"/>
      <c r="J601" s="491"/>
      <c r="K601" s="491"/>
      <c r="L601" s="491"/>
      <c r="M601" s="2355"/>
      <c r="N601" s="2354"/>
      <c r="O601" s="491"/>
      <c r="P601" s="491"/>
      <c r="Q601" s="49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355"/>
      <c r="D602" s="2354"/>
      <c r="E602" s="491"/>
      <c r="F602" s="491"/>
      <c r="G602" s="491"/>
      <c r="H602" s="2355"/>
      <c r="I602" s="2354"/>
      <c r="J602" s="491"/>
      <c r="K602" s="491"/>
      <c r="L602" s="491"/>
      <c r="M602" s="2355"/>
      <c r="N602" s="2354"/>
      <c r="O602" s="491"/>
      <c r="P602" s="491"/>
      <c r="Q602" s="49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355"/>
      <c r="D603" s="2354"/>
      <c r="E603" s="491"/>
      <c r="F603" s="491"/>
      <c r="G603" s="491"/>
      <c r="H603" s="2355"/>
      <c r="I603" s="2354"/>
      <c r="J603" s="491"/>
      <c r="K603" s="491"/>
      <c r="L603" s="491"/>
      <c r="M603" s="2355"/>
      <c r="N603" s="2354"/>
      <c r="O603" s="491"/>
      <c r="P603" s="491"/>
      <c r="Q603" s="49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355"/>
      <c r="D604" s="2354"/>
      <c r="E604" s="491"/>
      <c r="F604" s="491"/>
      <c r="G604" s="491"/>
      <c r="H604" s="2355"/>
      <c r="I604" s="2354"/>
      <c r="J604" s="491"/>
      <c r="K604" s="491"/>
      <c r="L604" s="491"/>
      <c r="M604" s="2355"/>
      <c r="N604" s="2354"/>
      <c r="O604" s="491"/>
      <c r="P604" s="491"/>
      <c r="Q604" s="49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355"/>
      <c r="D605" s="2354"/>
      <c r="E605" s="491"/>
      <c r="F605" s="491"/>
      <c r="G605" s="491"/>
      <c r="H605" s="2355"/>
      <c r="I605" s="2354"/>
      <c r="J605" s="491"/>
      <c r="K605" s="491"/>
      <c r="L605" s="491"/>
      <c r="M605" s="2355"/>
      <c r="N605" s="2354"/>
      <c r="O605" s="491"/>
      <c r="P605" s="491"/>
      <c r="Q605" s="49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355"/>
      <c r="D606" s="2354"/>
      <c r="E606" s="491"/>
      <c r="F606" s="491"/>
      <c r="G606" s="491"/>
      <c r="H606" s="2355"/>
      <c r="I606" s="2354"/>
      <c r="J606" s="491"/>
      <c r="K606" s="491"/>
      <c r="L606" s="491"/>
      <c r="M606" s="2355"/>
      <c r="N606" s="2354"/>
      <c r="O606" s="491"/>
      <c r="P606" s="491"/>
      <c r="Q606" s="49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355"/>
      <c r="D607" s="2354"/>
      <c r="E607" s="491"/>
      <c r="F607" s="491"/>
      <c r="G607" s="491"/>
      <c r="H607" s="2355"/>
      <c r="I607" s="2354"/>
      <c r="J607" s="491"/>
      <c r="K607" s="491"/>
      <c r="L607" s="491"/>
      <c r="M607" s="2355"/>
      <c r="N607" s="2354"/>
      <c r="O607" s="491"/>
      <c r="P607" s="491"/>
      <c r="Q607" s="49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355"/>
      <c r="D608" s="2354"/>
      <c r="E608" s="491"/>
      <c r="F608" s="491"/>
      <c r="G608" s="491"/>
      <c r="H608" s="2355"/>
      <c r="I608" s="2354"/>
      <c r="J608" s="491"/>
      <c r="K608" s="491"/>
      <c r="L608" s="491"/>
      <c r="M608" s="2355"/>
      <c r="N608" s="2354"/>
      <c r="O608" s="491"/>
      <c r="P608" s="491"/>
      <c r="Q608" s="49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355"/>
      <c r="D609" s="2354"/>
      <c r="E609" s="491"/>
      <c r="F609" s="491"/>
      <c r="G609" s="491"/>
      <c r="H609" s="2355"/>
      <c r="I609" s="2354"/>
      <c r="J609" s="491"/>
      <c r="K609" s="491"/>
      <c r="L609" s="491"/>
      <c r="M609" s="2355"/>
      <c r="N609" s="2354"/>
      <c r="O609" s="491"/>
      <c r="P609" s="491"/>
      <c r="Q609" s="49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355"/>
      <c r="D610" s="2354"/>
      <c r="E610" s="491"/>
      <c r="F610" s="491"/>
      <c r="G610" s="491"/>
      <c r="H610" s="2355"/>
      <c r="I610" s="2354"/>
      <c r="J610" s="491"/>
      <c r="K610" s="491"/>
      <c r="L610" s="491"/>
      <c r="M610" s="2355"/>
      <c r="N610" s="2354"/>
      <c r="O610" s="491"/>
      <c r="P610" s="491"/>
      <c r="Q610" s="49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355"/>
      <c r="D611" s="2354"/>
      <c r="E611" s="491"/>
      <c r="F611" s="491"/>
      <c r="G611" s="491"/>
      <c r="H611" s="2355"/>
      <c r="I611" s="2354"/>
      <c r="J611" s="491"/>
      <c r="K611" s="491"/>
      <c r="L611" s="491"/>
      <c r="M611" s="2355"/>
      <c r="N611" s="2354"/>
      <c r="O611" s="491"/>
      <c r="P611" s="491"/>
      <c r="Q611" s="49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355"/>
      <c r="D612" s="2354"/>
      <c r="E612" s="491"/>
      <c r="F612" s="491"/>
      <c r="G612" s="491"/>
      <c r="H612" s="2355"/>
      <c r="I612" s="2354"/>
      <c r="J612" s="491"/>
      <c r="K612" s="491"/>
      <c r="L612" s="491"/>
      <c r="M612" s="2355"/>
      <c r="N612" s="2354"/>
      <c r="O612" s="491"/>
      <c r="P612" s="491"/>
      <c r="Q612" s="49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355"/>
      <c r="D613" s="2354"/>
      <c r="E613" s="491"/>
      <c r="F613" s="491"/>
      <c r="G613" s="491"/>
      <c r="H613" s="2355"/>
      <c r="I613" s="2354"/>
      <c r="J613" s="491"/>
      <c r="K613" s="491"/>
      <c r="L613" s="491"/>
      <c r="M613" s="2355"/>
      <c r="N613" s="2354"/>
      <c r="O613" s="491"/>
      <c r="P613" s="491"/>
      <c r="Q613" s="49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355"/>
      <c r="D614" s="2354"/>
      <c r="E614" s="491"/>
      <c r="F614" s="491"/>
      <c r="G614" s="491"/>
      <c r="H614" s="2355"/>
      <c r="I614" s="2354"/>
      <c r="J614" s="491"/>
      <c r="K614" s="491"/>
      <c r="L614" s="491"/>
      <c r="M614" s="2355"/>
      <c r="N614" s="2354"/>
      <c r="O614" s="491"/>
      <c r="P614" s="491"/>
      <c r="Q614" s="49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355"/>
      <c r="D615" s="2354"/>
      <c r="E615" s="491"/>
      <c r="F615" s="491"/>
      <c r="G615" s="491"/>
      <c r="H615" s="2355"/>
      <c r="I615" s="2354"/>
      <c r="J615" s="491"/>
      <c r="K615" s="491"/>
      <c r="L615" s="491"/>
      <c r="M615" s="2355"/>
      <c r="N615" s="2354"/>
      <c r="O615" s="491"/>
      <c r="P615" s="491"/>
      <c r="Q615" s="49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355"/>
      <c r="D616" s="2354"/>
      <c r="E616" s="491"/>
      <c r="F616" s="491"/>
      <c r="G616" s="491"/>
      <c r="H616" s="2355"/>
      <c r="I616" s="2354"/>
      <c r="J616" s="491"/>
      <c r="K616" s="491"/>
      <c r="L616" s="491"/>
      <c r="M616" s="2355"/>
      <c r="N616" s="2354"/>
      <c r="O616" s="491"/>
      <c r="P616" s="491"/>
      <c r="Q616" s="49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355"/>
      <c r="D617" s="2354"/>
      <c r="E617" s="491"/>
      <c r="F617" s="491"/>
      <c r="G617" s="491"/>
      <c r="H617" s="2355"/>
      <c r="I617" s="2354"/>
      <c r="J617" s="491"/>
      <c r="K617" s="491"/>
      <c r="L617" s="491"/>
      <c r="M617" s="2355"/>
      <c r="N617" s="2354"/>
      <c r="O617" s="491"/>
      <c r="P617" s="491"/>
      <c r="Q617" s="49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355"/>
      <c r="D618" s="2354"/>
      <c r="E618" s="491"/>
      <c r="F618" s="491"/>
      <c r="G618" s="491"/>
      <c r="H618" s="2355"/>
      <c r="I618" s="2354"/>
      <c r="J618" s="491"/>
      <c r="K618" s="491"/>
      <c r="L618" s="491"/>
      <c r="M618" s="2355"/>
      <c r="N618" s="2354"/>
      <c r="O618" s="491"/>
      <c r="P618" s="491"/>
      <c r="Q618" s="49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355"/>
      <c r="D619" s="2354"/>
      <c r="E619" s="491"/>
      <c r="F619" s="491"/>
      <c r="G619" s="491"/>
      <c r="H619" s="2355"/>
      <c r="I619" s="2354"/>
      <c r="J619" s="491"/>
      <c r="K619" s="491"/>
      <c r="L619" s="491"/>
      <c r="M619" s="2355"/>
      <c r="N619" s="2354"/>
      <c r="O619" s="491"/>
      <c r="P619" s="491"/>
      <c r="Q619" s="49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355"/>
      <c r="D620" s="2354"/>
      <c r="E620" s="491"/>
      <c r="F620" s="491"/>
      <c r="G620" s="491"/>
      <c r="H620" s="2355"/>
      <c r="I620" s="2354"/>
      <c r="J620" s="491"/>
      <c r="K620" s="491"/>
      <c r="L620" s="491"/>
      <c r="M620" s="2355"/>
      <c r="N620" s="2354"/>
      <c r="O620" s="491"/>
      <c r="P620" s="491"/>
      <c r="Q620" s="49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355"/>
      <c r="D621" s="2354"/>
      <c r="E621" s="491"/>
      <c r="F621" s="491"/>
      <c r="G621" s="491"/>
      <c r="H621" s="2355"/>
      <c r="I621" s="2354"/>
      <c r="J621" s="491"/>
      <c r="K621" s="491"/>
      <c r="L621" s="491"/>
      <c r="M621" s="2355"/>
      <c r="N621" s="2354"/>
      <c r="O621" s="491"/>
      <c r="P621" s="491"/>
      <c r="Q621" s="49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355"/>
      <c r="D622" s="2354"/>
      <c r="E622" s="491"/>
      <c r="F622" s="491"/>
      <c r="G622" s="491"/>
      <c r="H622" s="2355"/>
      <c r="I622" s="2354"/>
      <c r="J622" s="491"/>
      <c r="K622" s="491"/>
      <c r="L622" s="491"/>
      <c r="M622" s="2355"/>
      <c r="N622" s="2354"/>
      <c r="O622" s="491"/>
      <c r="P622" s="491"/>
      <c r="Q622" s="49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355"/>
      <c r="D623" s="2354"/>
      <c r="E623" s="491"/>
      <c r="F623" s="491"/>
      <c r="G623" s="491"/>
      <c r="H623" s="2355"/>
      <c r="I623" s="2354"/>
      <c r="J623" s="491"/>
      <c r="K623" s="491"/>
      <c r="L623" s="491"/>
      <c r="M623" s="2355"/>
      <c r="N623" s="2354"/>
      <c r="O623" s="491"/>
      <c r="P623" s="491"/>
      <c r="Q623" s="49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355"/>
      <c r="D624" s="2354"/>
      <c r="E624" s="491"/>
      <c r="F624" s="491"/>
      <c r="G624" s="491"/>
      <c r="H624" s="2355"/>
      <c r="I624" s="2354"/>
      <c r="J624" s="491"/>
      <c r="K624" s="491"/>
      <c r="L624" s="491"/>
      <c r="M624" s="2355"/>
      <c r="N624" s="2354"/>
      <c r="O624" s="491"/>
      <c r="P624" s="491"/>
      <c r="Q624" s="49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355"/>
      <c r="D625" s="2354"/>
      <c r="E625" s="491"/>
      <c r="F625" s="491"/>
      <c r="G625" s="491"/>
      <c r="H625" s="2355"/>
      <c r="I625" s="2354"/>
      <c r="J625" s="491"/>
      <c r="K625" s="491"/>
      <c r="L625" s="491"/>
      <c r="M625" s="2355"/>
      <c r="N625" s="2354"/>
      <c r="O625" s="491"/>
      <c r="P625" s="491"/>
      <c r="Q625" s="49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355"/>
      <c r="D626" s="2354"/>
      <c r="E626" s="491"/>
      <c r="F626" s="491"/>
      <c r="G626" s="491"/>
      <c r="H626" s="2355"/>
      <c r="I626" s="2354"/>
      <c r="J626" s="491"/>
      <c r="K626" s="491"/>
      <c r="L626" s="491"/>
      <c r="M626" s="2355"/>
      <c r="N626" s="2354"/>
      <c r="O626" s="491"/>
      <c r="P626" s="491"/>
      <c r="Q626" s="49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355"/>
      <c r="D627" s="2354"/>
      <c r="E627" s="491"/>
      <c r="F627" s="491"/>
      <c r="G627" s="491"/>
      <c r="H627" s="2355"/>
      <c r="I627" s="2354"/>
      <c r="J627" s="491"/>
      <c r="K627" s="491"/>
      <c r="L627" s="491"/>
      <c r="M627" s="2355"/>
      <c r="N627" s="2354"/>
      <c r="O627" s="491"/>
      <c r="P627" s="491"/>
      <c r="Q627" s="49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355"/>
      <c r="D628" s="2354"/>
      <c r="E628" s="491"/>
      <c r="F628" s="491"/>
      <c r="G628" s="491"/>
      <c r="H628" s="2355"/>
      <c r="I628" s="2354"/>
      <c r="J628" s="491"/>
      <c r="K628" s="491"/>
      <c r="L628" s="491"/>
      <c r="M628" s="2355"/>
      <c r="N628" s="2354"/>
      <c r="O628" s="491"/>
      <c r="P628" s="491"/>
      <c r="Q628" s="49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355"/>
      <c r="D629" s="2354"/>
      <c r="E629" s="491"/>
      <c r="F629" s="491"/>
      <c r="G629" s="491"/>
      <c r="H629" s="2355"/>
      <c r="I629" s="2354"/>
      <c r="J629" s="491"/>
      <c r="K629" s="491"/>
      <c r="L629" s="491"/>
      <c r="M629" s="2355"/>
      <c r="N629" s="2354"/>
      <c r="O629" s="491"/>
      <c r="P629" s="491"/>
      <c r="Q629" s="49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355"/>
      <c r="D630" s="2354"/>
      <c r="E630" s="491"/>
      <c r="F630" s="491"/>
      <c r="G630" s="491"/>
      <c r="H630" s="2355"/>
      <c r="I630" s="2354"/>
      <c r="J630" s="491"/>
      <c r="K630" s="491"/>
      <c r="L630" s="491"/>
      <c r="M630" s="2355"/>
      <c r="N630" s="2354"/>
      <c r="O630" s="491"/>
      <c r="P630" s="491"/>
      <c r="Q630" s="49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355"/>
      <c r="D631" s="2354"/>
      <c r="E631" s="491"/>
      <c r="F631" s="491"/>
      <c r="G631" s="491"/>
      <c r="H631" s="2355"/>
      <c r="I631" s="2354"/>
      <c r="J631" s="491"/>
      <c r="K631" s="491"/>
      <c r="L631" s="491"/>
      <c r="M631" s="2355"/>
      <c r="N631" s="2354"/>
      <c r="O631" s="491"/>
      <c r="P631" s="491"/>
      <c r="Q631" s="49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355"/>
      <c r="D632" s="2354"/>
      <c r="E632" s="491"/>
      <c r="F632" s="491"/>
      <c r="G632" s="491"/>
      <c r="H632" s="2355"/>
      <c r="I632" s="2354"/>
      <c r="J632" s="491"/>
      <c r="K632" s="491"/>
      <c r="L632" s="491"/>
      <c r="M632" s="2355"/>
      <c r="N632" s="2354"/>
      <c r="O632" s="491"/>
      <c r="P632" s="491"/>
      <c r="Q632" s="49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355"/>
      <c r="D633" s="2354"/>
      <c r="E633" s="491"/>
      <c r="F633" s="491"/>
      <c r="G633" s="491"/>
      <c r="H633" s="2355"/>
      <c r="I633" s="2354"/>
      <c r="J633" s="491"/>
      <c r="K633" s="491"/>
      <c r="L633" s="491"/>
      <c r="M633" s="2355"/>
      <c r="N633" s="2354"/>
      <c r="O633" s="491"/>
      <c r="P633" s="491"/>
      <c r="Q633" s="49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355"/>
      <c r="D634" s="2354"/>
      <c r="E634" s="491"/>
      <c r="F634" s="491"/>
      <c r="G634" s="491"/>
      <c r="H634" s="2355"/>
      <c r="I634" s="2354"/>
      <c r="J634" s="491"/>
      <c r="K634" s="491"/>
      <c r="L634" s="491"/>
      <c r="M634" s="2355"/>
      <c r="N634" s="2354"/>
      <c r="O634" s="491"/>
      <c r="P634" s="491"/>
      <c r="Q634" s="49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355"/>
      <c r="D635" s="2354"/>
      <c r="E635" s="491"/>
      <c r="F635" s="491"/>
      <c r="G635" s="491"/>
      <c r="H635" s="2355"/>
      <c r="I635" s="2354"/>
      <c r="J635" s="491"/>
      <c r="K635" s="491"/>
      <c r="L635" s="491"/>
      <c r="M635" s="2355"/>
      <c r="N635" s="2354"/>
      <c r="O635" s="491"/>
      <c r="P635" s="491"/>
      <c r="Q635" s="49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355"/>
      <c r="D636" s="2354"/>
      <c r="E636" s="491"/>
      <c r="F636" s="491"/>
      <c r="G636" s="491"/>
      <c r="H636" s="2355"/>
      <c r="I636" s="2354"/>
      <c r="J636" s="491"/>
      <c r="K636" s="491"/>
      <c r="L636" s="491"/>
      <c r="M636" s="2355"/>
      <c r="N636" s="2354"/>
      <c r="O636" s="491"/>
      <c r="P636" s="491"/>
      <c r="Q636" s="49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355"/>
      <c r="D637" s="2354"/>
      <c r="E637" s="491"/>
      <c r="F637" s="491"/>
      <c r="G637" s="491"/>
      <c r="H637" s="2355"/>
      <c r="I637" s="2354"/>
      <c r="J637" s="491"/>
      <c r="K637" s="491"/>
      <c r="L637" s="491"/>
      <c r="M637" s="2355"/>
      <c r="N637" s="2354"/>
      <c r="O637" s="491"/>
      <c r="P637" s="491"/>
      <c r="Q637" s="49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355"/>
      <c r="D638" s="2354"/>
      <c r="E638" s="491"/>
      <c r="F638" s="491"/>
      <c r="G638" s="491"/>
      <c r="H638" s="2355"/>
      <c r="I638" s="2354"/>
      <c r="J638" s="491"/>
      <c r="K638" s="491"/>
      <c r="L638" s="491"/>
      <c r="M638" s="2355"/>
      <c r="N638" s="2354"/>
      <c r="O638" s="491"/>
      <c r="P638" s="491"/>
      <c r="Q638" s="49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355"/>
      <c r="D639" s="2354"/>
      <c r="E639" s="491"/>
      <c r="F639" s="491"/>
      <c r="G639" s="491"/>
      <c r="H639" s="2355"/>
      <c r="I639" s="2354"/>
      <c r="J639" s="491"/>
      <c r="K639" s="491"/>
      <c r="L639" s="491"/>
      <c r="M639" s="2355"/>
      <c r="N639" s="2354"/>
      <c r="O639" s="491"/>
      <c r="P639" s="491"/>
      <c r="Q639" s="49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355"/>
      <c r="D640" s="2354"/>
      <c r="E640" s="491"/>
      <c r="F640" s="491"/>
      <c r="G640" s="491"/>
      <c r="H640" s="2355"/>
      <c r="I640" s="2354"/>
      <c r="J640" s="491"/>
      <c r="K640" s="491"/>
      <c r="L640" s="491"/>
      <c r="M640" s="2355"/>
      <c r="N640" s="2354"/>
      <c r="O640" s="491"/>
      <c r="P640" s="491"/>
      <c r="Q640" s="49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355"/>
      <c r="D641" s="2354"/>
      <c r="E641" s="491"/>
      <c r="F641" s="491"/>
      <c r="G641" s="491"/>
      <c r="H641" s="2355"/>
      <c r="I641" s="2354"/>
      <c r="J641" s="491"/>
      <c r="K641" s="491"/>
      <c r="L641" s="491"/>
      <c r="M641" s="2355"/>
      <c r="N641" s="2354"/>
      <c r="O641" s="491"/>
      <c r="P641" s="491"/>
      <c r="Q641" s="49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355"/>
      <c r="D642" s="2354"/>
      <c r="E642" s="491"/>
      <c r="F642" s="491"/>
      <c r="G642" s="491"/>
      <c r="H642" s="2355"/>
      <c r="I642" s="2354"/>
      <c r="J642" s="491"/>
      <c r="K642" s="491"/>
      <c r="L642" s="491"/>
      <c r="M642" s="2355"/>
      <c r="N642" s="2354"/>
      <c r="O642" s="491"/>
      <c r="P642" s="491"/>
      <c r="Q642" s="49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355"/>
      <c r="D643" s="2354"/>
      <c r="E643" s="491"/>
      <c r="F643" s="491"/>
      <c r="G643" s="491"/>
      <c r="H643" s="2355"/>
      <c r="I643" s="2354"/>
      <c r="J643" s="491"/>
      <c r="K643" s="491"/>
      <c r="L643" s="491"/>
      <c r="M643" s="2355"/>
      <c r="N643" s="2354"/>
      <c r="O643" s="491"/>
      <c r="P643" s="491"/>
      <c r="Q643" s="49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355"/>
      <c r="D644" s="2354"/>
      <c r="E644" s="491"/>
      <c r="F644" s="491"/>
      <c r="G644" s="491"/>
      <c r="H644" s="2355"/>
      <c r="I644" s="2354"/>
      <c r="J644" s="491"/>
      <c r="K644" s="491"/>
      <c r="L644" s="491"/>
      <c r="M644" s="2355"/>
      <c r="N644" s="2354"/>
      <c r="O644" s="491"/>
      <c r="P644" s="491"/>
      <c r="Q644" s="49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355"/>
      <c r="D645" s="2354"/>
      <c r="E645" s="491"/>
      <c r="F645" s="491"/>
      <c r="G645" s="491"/>
      <c r="H645" s="2355"/>
      <c r="I645" s="2354"/>
      <c r="J645" s="491"/>
      <c r="K645" s="491"/>
      <c r="L645" s="491"/>
      <c r="M645" s="2355"/>
      <c r="N645" s="2354"/>
      <c r="O645" s="491"/>
      <c r="P645" s="491"/>
      <c r="Q645" s="49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355"/>
      <c r="D646" s="2354"/>
      <c r="E646" s="491"/>
      <c r="F646" s="491"/>
      <c r="G646" s="491"/>
      <c r="H646" s="2355"/>
      <c r="I646" s="2354"/>
      <c r="J646" s="491"/>
      <c r="K646" s="491"/>
      <c r="L646" s="491"/>
      <c r="M646" s="2355"/>
      <c r="N646" s="2354"/>
      <c r="O646" s="491"/>
      <c r="P646" s="491"/>
      <c r="Q646" s="49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355"/>
      <c r="D647" s="2354"/>
      <c r="E647" s="491"/>
      <c r="F647" s="491"/>
      <c r="G647" s="491"/>
      <c r="H647" s="2355"/>
      <c r="I647" s="2354"/>
      <c r="J647" s="491"/>
      <c r="K647" s="491"/>
      <c r="L647" s="491"/>
      <c r="M647" s="2355"/>
      <c r="N647" s="2354"/>
      <c r="O647" s="491"/>
      <c r="P647" s="491"/>
      <c r="Q647" s="49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355"/>
      <c r="D648" s="2354"/>
      <c r="E648" s="491"/>
      <c r="F648" s="491"/>
      <c r="G648" s="491"/>
      <c r="H648" s="2355"/>
      <c r="I648" s="2354"/>
      <c r="J648" s="491"/>
      <c r="K648" s="491"/>
      <c r="L648" s="491"/>
      <c r="M648" s="2355"/>
      <c r="N648" s="2354"/>
      <c r="O648" s="491"/>
      <c r="P648" s="491"/>
      <c r="Q648" s="49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355"/>
      <c r="D649" s="2354"/>
      <c r="E649" s="491"/>
      <c r="F649" s="491"/>
      <c r="G649" s="491"/>
      <c r="H649" s="2355"/>
      <c r="I649" s="2354"/>
      <c r="J649" s="491"/>
      <c r="K649" s="491"/>
      <c r="L649" s="491"/>
      <c r="M649" s="2355"/>
      <c r="N649" s="2354"/>
      <c r="O649" s="491"/>
      <c r="P649" s="491"/>
      <c r="Q649" s="49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355"/>
      <c r="D650" s="2354"/>
      <c r="E650" s="491"/>
      <c r="F650" s="491"/>
      <c r="G650" s="491"/>
      <c r="H650" s="2355"/>
      <c r="I650" s="2354"/>
      <c r="J650" s="491"/>
      <c r="K650" s="491"/>
      <c r="L650" s="491"/>
      <c r="M650" s="2355"/>
      <c r="N650" s="2354"/>
      <c r="O650" s="491"/>
      <c r="P650" s="491"/>
      <c r="Q650" s="49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355"/>
      <c r="D651" s="2354"/>
      <c r="E651" s="491"/>
      <c r="F651" s="491"/>
      <c r="G651" s="491"/>
      <c r="H651" s="2355"/>
      <c r="I651" s="2354"/>
      <c r="J651" s="491"/>
      <c r="K651" s="491"/>
      <c r="L651" s="491"/>
      <c r="M651" s="2355"/>
      <c r="N651" s="2354"/>
      <c r="O651" s="491"/>
      <c r="P651" s="491"/>
      <c r="Q651" s="49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355"/>
      <c r="D652" s="2354"/>
      <c r="E652" s="491"/>
      <c r="F652" s="491"/>
      <c r="G652" s="491"/>
      <c r="H652" s="2355"/>
      <c r="I652" s="2354"/>
      <c r="J652" s="491"/>
      <c r="K652" s="491"/>
      <c r="L652" s="491"/>
      <c r="M652" s="2355"/>
      <c r="N652" s="2354"/>
      <c r="O652" s="491"/>
      <c r="P652" s="491"/>
      <c r="Q652" s="49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355"/>
      <c r="D653" s="2354"/>
      <c r="E653" s="491"/>
      <c r="F653" s="491"/>
      <c r="G653" s="491"/>
      <c r="H653" s="2355"/>
      <c r="I653" s="2354"/>
      <c r="J653" s="491"/>
      <c r="K653" s="491"/>
      <c r="L653" s="491"/>
      <c r="M653" s="2355"/>
      <c r="N653" s="2354"/>
      <c r="O653" s="491"/>
      <c r="P653" s="491"/>
      <c r="Q653" s="49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355"/>
      <c r="D654" s="2354"/>
      <c r="E654" s="491"/>
      <c r="F654" s="491"/>
      <c r="G654" s="491"/>
      <c r="H654" s="2355"/>
      <c r="I654" s="2354"/>
      <c r="J654" s="491"/>
      <c r="K654" s="491"/>
      <c r="L654" s="491"/>
      <c r="M654" s="2355"/>
      <c r="N654" s="2354"/>
      <c r="O654" s="491"/>
      <c r="P654" s="491"/>
      <c r="Q654" s="49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355"/>
      <c r="D655" s="2354"/>
      <c r="E655" s="491"/>
      <c r="F655" s="491"/>
      <c r="G655" s="491"/>
      <c r="H655" s="2355"/>
      <c r="I655" s="2354"/>
      <c r="J655" s="491"/>
      <c r="K655" s="491"/>
      <c r="L655" s="491"/>
      <c r="M655" s="2355"/>
      <c r="N655" s="2354"/>
      <c r="O655" s="491"/>
      <c r="P655" s="491"/>
      <c r="Q655" s="49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355"/>
      <c r="D656" s="2354"/>
      <c r="E656" s="491"/>
      <c r="F656" s="491"/>
      <c r="G656" s="491"/>
      <c r="H656" s="2355"/>
      <c r="I656" s="2354"/>
      <c r="J656" s="491"/>
      <c r="K656" s="491"/>
      <c r="L656" s="491"/>
      <c r="M656" s="2355"/>
      <c r="N656" s="2354"/>
      <c r="O656" s="491"/>
      <c r="P656" s="491"/>
      <c r="Q656" s="49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355"/>
      <c r="D657" s="2354"/>
      <c r="E657" s="491"/>
      <c r="F657" s="491"/>
      <c r="G657" s="491"/>
      <c r="H657" s="2355"/>
      <c r="I657" s="2354"/>
      <c r="J657" s="491"/>
      <c r="K657" s="491"/>
      <c r="L657" s="491"/>
      <c r="M657" s="2355"/>
      <c r="N657" s="2354"/>
      <c r="O657" s="491"/>
      <c r="P657" s="491"/>
      <c r="Q657" s="49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355"/>
      <c r="D658" s="2354"/>
      <c r="E658" s="491"/>
      <c r="F658" s="491"/>
      <c r="G658" s="491"/>
      <c r="H658" s="2355"/>
      <c r="I658" s="2354"/>
      <c r="J658" s="491"/>
      <c r="K658" s="491"/>
      <c r="L658" s="491"/>
      <c r="M658" s="2355"/>
      <c r="N658" s="2354"/>
      <c r="O658" s="491"/>
      <c r="P658" s="491"/>
      <c r="Q658" s="49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355"/>
      <c r="D659" s="2354"/>
      <c r="E659" s="491"/>
      <c r="F659" s="491"/>
      <c r="G659" s="491"/>
      <c r="H659" s="2355"/>
      <c r="I659" s="2354"/>
      <c r="J659" s="491"/>
      <c r="K659" s="491"/>
      <c r="L659" s="491"/>
      <c r="M659" s="2355"/>
      <c r="N659" s="2354"/>
      <c r="O659" s="491"/>
      <c r="P659" s="491"/>
      <c r="Q659" s="49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355"/>
      <c r="D660" s="2354"/>
      <c r="E660" s="491"/>
      <c r="F660" s="491"/>
      <c r="G660" s="491"/>
      <c r="H660" s="2355"/>
      <c r="I660" s="2354"/>
      <c r="J660" s="491"/>
      <c r="K660" s="491"/>
      <c r="L660" s="491"/>
      <c r="M660" s="2355"/>
      <c r="N660" s="2354"/>
      <c r="O660" s="491"/>
      <c r="P660" s="491"/>
      <c r="Q660" s="49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355"/>
      <c r="D661" s="2354"/>
      <c r="E661" s="491"/>
      <c r="F661" s="491"/>
      <c r="G661" s="491"/>
      <c r="H661" s="2355"/>
      <c r="I661" s="2354"/>
      <c r="J661" s="491"/>
      <c r="K661" s="491"/>
      <c r="L661" s="491"/>
      <c r="M661" s="2355"/>
      <c r="N661" s="2354"/>
      <c r="O661" s="491"/>
      <c r="P661" s="491"/>
      <c r="Q661" s="49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355"/>
      <c r="D662" s="2354"/>
      <c r="E662" s="491"/>
      <c r="F662" s="491"/>
      <c r="G662" s="491"/>
      <c r="H662" s="2355"/>
      <c r="I662" s="2354"/>
      <c r="J662" s="491"/>
      <c r="K662" s="491"/>
      <c r="L662" s="491"/>
      <c r="M662" s="2355"/>
      <c r="N662" s="2354"/>
      <c r="O662" s="491"/>
      <c r="P662" s="491"/>
      <c r="Q662" s="49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355"/>
      <c r="D663" s="2354"/>
      <c r="E663" s="491"/>
      <c r="F663" s="491"/>
      <c r="G663" s="491"/>
      <c r="H663" s="2355"/>
      <c r="I663" s="2354"/>
      <c r="J663" s="491"/>
      <c r="K663" s="491"/>
      <c r="L663" s="491"/>
      <c r="M663" s="2355"/>
      <c r="N663" s="2354"/>
      <c r="O663" s="491"/>
      <c r="P663" s="491"/>
      <c r="Q663" s="49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355"/>
      <c r="D664" s="2354"/>
      <c r="E664" s="491"/>
      <c r="F664" s="491"/>
      <c r="G664" s="491"/>
      <c r="H664" s="2355"/>
      <c r="I664" s="2354"/>
      <c r="J664" s="491"/>
      <c r="K664" s="491"/>
      <c r="L664" s="491"/>
      <c r="M664" s="2355"/>
      <c r="N664" s="2354"/>
      <c r="O664" s="491"/>
      <c r="P664" s="491"/>
      <c r="Q664" s="49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355"/>
      <c r="D665" s="2354"/>
      <c r="E665" s="491"/>
      <c r="F665" s="491"/>
      <c r="G665" s="491"/>
      <c r="H665" s="2355"/>
      <c r="I665" s="2354"/>
      <c r="J665" s="491"/>
      <c r="K665" s="491"/>
      <c r="L665" s="491"/>
      <c r="M665" s="2355"/>
      <c r="N665" s="2354"/>
      <c r="O665" s="491"/>
      <c r="P665" s="491"/>
      <c r="Q665" s="49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355"/>
      <c r="D666" s="2354"/>
      <c r="E666" s="491"/>
      <c r="F666" s="491"/>
      <c r="G666" s="491"/>
      <c r="H666" s="2355"/>
      <c r="I666" s="2354"/>
      <c r="J666" s="491"/>
      <c r="K666" s="491"/>
      <c r="L666" s="491"/>
      <c r="M666" s="2355"/>
      <c r="N666" s="2354"/>
      <c r="O666" s="491"/>
      <c r="P666" s="491"/>
      <c r="Q666" s="49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355"/>
      <c r="D667" s="2354"/>
      <c r="E667" s="491"/>
      <c r="F667" s="491"/>
      <c r="G667" s="491"/>
      <c r="H667" s="2355"/>
      <c r="I667" s="2354"/>
      <c r="J667" s="491"/>
      <c r="K667" s="491"/>
      <c r="L667" s="491"/>
      <c r="M667" s="2355"/>
      <c r="N667" s="2354"/>
      <c r="O667" s="491"/>
      <c r="P667" s="491"/>
      <c r="Q667" s="49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355"/>
      <c r="D668" s="2354"/>
      <c r="E668" s="491"/>
      <c r="F668" s="491"/>
      <c r="G668" s="491"/>
      <c r="H668" s="2355"/>
      <c r="I668" s="2354"/>
      <c r="J668" s="491"/>
      <c r="K668" s="491"/>
      <c r="L668" s="491"/>
      <c r="M668" s="2355"/>
      <c r="N668" s="2354"/>
      <c r="O668" s="491"/>
      <c r="P668" s="491"/>
      <c r="Q668" s="49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355"/>
      <c r="D669" s="2354"/>
      <c r="E669" s="491"/>
      <c r="F669" s="491"/>
      <c r="G669" s="491"/>
      <c r="H669" s="2355"/>
      <c r="I669" s="2354"/>
      <c r="J669" s="491"/>
      <c r="K669" s="491"/>
      <c r="L669" s="491"/>
      <c r="M669" s="2355"/>
      <c r="N669" s="2354"/>
      <c r="O669" s="491"/>
      <c r="P669" s="491"/>
      <c r="Q669" s="49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355"/>
      <c r="D670" s="2354"/>
      <c r="E670" s="491"/>
      <c r="F670" s="491"/>
      <c r="G670" s="491"/>
      <c r="H670" s="2355"/>
      <c r="I670" s="2354"/>
      <c r="J670" s="491"/>
      <c r="K670" s="491"/>
      <c r="L670" s="491"/>
      <c r="M670" s="2355"/>
      <c r="N670" s="2354"/>
      <c r="O670" s="491"/>
      <c r="P670" s="491"/>
      <c r="Q670" s="49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355"/>
      <c r="D671" s="2354"/>
      <c r="E671" s="491"/>
      <c r="F671" s="491"/>
      <c r="G671" s="491"/>
      <c r="H671" s="2355"/>
      <c r="I671" s="2354"/>
      <c r="J671" s="491"/>
      <c r="K671" s="491"/>
      <c r="L671" s="491"/>
      <c r="M671" s="2355"/>
      <c r="N671" s="2354"/>
      <c r="O671" s="491"/>
      <c r="P671" s="491"/>
      <c r="Q671" s="49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355"/>
      <c r="D672" s="2354"/>
      <c r="E672" s="491"/>
      <c r="F672" s="491"/>
      <c r="G672" s="491"/>
      <c r="H672" s="2355"/>
      <c r="I672" s="2354"/>
      <c r="J672" s="491"/>
      <c r="K672" s="491"/>
      <c r="L672" s="491"/>
      <c r="M672" s="2355"/>
      <c r="N672" s="2354"/>
      <c r="O672" s="491"/>
      <c r="P672" s="491"/>
      <c r="Q672" s="49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355"/>
      <c r="D673" s="2354"/>
      <c r="E673" s="491"/>
      <c r="F673" s="491"/>
      <c r="G673" s="491"/>
      <c r="H673" s="2355"/>
      <c r="I673" s="2354"/>
      <c r="J673" s="491"/>
      <c r="K673" s="491"/>
      <c r="L673" s="491"/>
      <c r="M673" s="2355"/>
      <c r="N673" s="2354"/>
      <c r="O673" s="491"/>
      <c r="P673" s="491"/>
      <c r="Q673" s="49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355"/>
      <c r="D674" s="2354"/>
      <c r="E674" s="491"/>
      <c r="F674" s="491"/>
      <c r="G674" s="491"/>
      <c r="H674" s="2355"/>
      <c r="I674" s="2354"/>
      <c r="J674" s="491"/>
      <c r="K674" s="491"/>
      <c r="L674" s="491"/>
      <c r="M674" s="2355"/>
      <c r="N674" s="2354"/>
      <c r="O674" s="491"/>
      <c r="P674" s="491"/>
      <c r="Q674" s="49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355"/>
      <c r="D675" s="2354"/>
      <c r="E675" s="491"/>
      <c r="F675" s="491"/>
      <c r="G675" s="491"/>
      <c r="H675" s="2355"/>
      <c r="I675" s="2354"/>
      <c r="J675" s="491"/>
      <c r="K675" s="491"/>
      <c r="L675" s="491"/>
      <c r="M675" s="2355"/>
      <c r="N675" s="2354"/>
      <c r="O675" s="491"/>
      <c r="P675" s="491"/>
      <c r="Q675" s="49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355"/>
      <c r="D676" s="2354"/>
      <c r="E676" s="491"/>
      <c r="F676" s="491"/>
      <c r="G676" s="491"/>
      <c r="H676" s="2355"/>
      <c r="I676" s="2354"/>
      <c r="J676" s="491"/>
      <c r="K676" s="491"/>
      <c r="L676" s="491"/>
      <c r="M676" s="2355"/>
      <c r="N676" s="2354"/>
      <c r="O676" s="491"/>
      <c r="P676" s="491"/>
      <c r="Q676" s="49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355"/>
      <c r="D677" s="2354"/>
      <c r="E677" s="491"/>
      <c r="F677" s="491"/>
      <c r="G677" s="491"/>
      <c r="H677" s="2355"/>
      <c r="I677" s="2354"/>
      <c r="J677" s="491"/>
      <c r="K677" s="491"/>
      <c r="L677" s="491"/>
      <c r="M677" s="2355"/>
      <c r="N677" s="2354"/>
      <c r="O677" s="491"/>
      <c r="P677" s="491"/>
      <c r="Q677" s="49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355"/>
      <c r="D678" s="2354"/>
      <c r="E678" s="491"/>
      <c r="F678" s="491"/>
      <c r="G678" s="491"/>
      <c r="H678" s="2355"/>
      <c r="I678" s="2354"/>
      <c r="J678" s="491"/>
      <c r="K678" s="491"/>
      <c r="L678" s="491"/>
      <c r="M678" s="2355"/>
      <c r="N678" s="2354"/>
      <c r="O678" s="491"/>
      <c r="P678" s="491"/>
      <c r="Q678" s="49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355"/>
      <c r="D679" s="2354"/>
      <c r="E679" s="491"/>
      <c r="F679" s="491"/>
      <c r="G679" s="491"/>
      <c r="H679" s="2355"/>
      <c r="I679" s="2354"/>
      <c r="J679" s="491"/>
      <c r="K679" s="491"/>
      <c r="L679" s="491"/>
      <c r="M679" s="2355"/>
      <c r="N679" s="2354"/>
      <c r="O679" s="491"/>
      <c r="P679" s="491"/>
      <c r="Q679" s="49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355"/>
      <c r="D680" s="2354"/>
      <c r="E680" s="491"/>
      <c r="F680" s="491"/>
      <c r="G680" s="491"/>
      <c r="H680" s="2355"/>
      <c r="I680" s="2354"/>
      <c r="J680" s="491"/>
      <c r="K680" s="491"/>
      <c r="L680" s="491"/>
      <c r="M680" s="2355"/>
      <c r="N680" s="2354"/>
      <c r="O680" s="491"/>
      <c r="P680" s="491"/>
      <c r="Q680" s="49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355"/>
      <c r="D681" s="2354"/>
      <c r="E681" s="491"/>
      <c r="F681" s="491"/>
      <c r="G681" s="491"/>
      <c r="H681" s="2355"/>
      <c r="I681" s="2354"/>
      <c r="J681" s="491"/>
      <c r="K681" s="491"/>
      <c r="L681" s="491"/>
      <c r="M681" s="2355"/>
      <c r="N681" s="2354"/>
      <c r="O681" s="491"/>
      <c r="P681" s="491"/>
      <c r="Q681" s="49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355"/>
      <c r="D682" s="2354"/>
      <c r="E682" s="491"/>
      <c r="F682" s="491"/>
      <c r="G682" s="491"/>
      <c r="H682" s="2355"/>
      <c r="I682" s="2354"/>
      <c r="J682" s="491"/>
      <c r="K682" s="491"/>
      <c r="L682" s="491"/>
      <c r="M682" s="2355"/>
      <c r="N682" s="2354"/>
      <c r="O682" s="491"/>
      <c r="P682" s="491"/>
      <c r="Q682" s="49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355"/>
      <c r="D683" s="2354"/>
      <c r="E683" s="491"/>
      <c r="F683" s="491"/>
      <c r="G683" s="491"/>
      <c r="H683" s="2355"/>
      <c r="I683" s="2354"/>
      <c r="J683" s="491"/>
      <c r="K683" s="491"/>
      <c r="L683" s="491"/>
      <c r="M683" s="2355"/>
      <c r="N683" s="2354"/>
      <c r="O683" s="491"/>
      <c r="P683" s="491"/>
      <c r="Q683" s="49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355"/>
      <c r="D684" s="2354"/>
      <c r="E684" s="491"/>
      <c r="F684" s="491"/>
      <c r="G684" s="491"/>
      <c r="H684" s="2355"/>
      <c r="I684" s="2354"/>
      <c r="J684" s="491"/>
      <c r="K684" s="491"/>
      <c r="L684" s="491"/>
      <c r="M684" s="2355"/>
      <c r="N684" s="2354"/>
      <c r="O684" s="491"/>
      <c r="P684" s="491"/>
      <c r="Q684" s="49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355"/>
      <c r="D685" s="2354"/>
      <c r="E685" s="491"/>
      <c r="F685" s="491"/>
      <c r="G685" s="491"/>
      <c r="H685" s="2355"/>
      <c r="I685" s="2354"/>
      <c r="J685" s="491"/>
      <c r="K685" s="491"/>
      <c r="L685" s="491"/>
      <c r="M685" s="2355"/>
      <c r="N685" s="2354"/>
      <c r="O685" s="491"/>
      <c r="P685" s="491"/>
      <c r="Q685" s="49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355"/>
      <c r="D686" s="2354"/>
      <c r="E686" s="491"/>
      <c r="F686" s="491"/>
      <c r="G686" s="491"/>
      <c r="H686" s="2355"/>
      <c r="I686" s="2354"/>
      <c r="J686" s="491"/>
      <c r="K686" s="491"/>
      <c r="L686" s="491"/>
      <c r="M686" s="2355"/>
      <c r="N686" s="2354"/>
      <c r="O686" s="491"/>
      <c r="P686" s="491"/>
      <c r="Q686" s="49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355"/>
      <c r="D687" s="2354"/>
      <c r="E687" s="491"/>
      <c r="F687" s="491"/>
      <c r="G687" s="491"/>
      <c r="H687" s="2355"/>
      <c r="I687" s="2354"/>
      <c r="J687" s="491"/>
      <c r="K687" s="491"/>
      <c r="L687" s="491"/>
      <c r="M687" s="2355"/>
      <c r="N687" s="2354"/>
      <c r="O687" s="491"/>
      <c r="P687" s="491"/>
      <c r="Q687" s="49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355"/>
      <c r="D688" s="2354"/>
      <c r="E688" s="491"/>
      <c r="F688" s="491"/>
      <c r="G688" s="491"/>
      <c r="H688" s="2355"/>
      <c r="I688" s="2354"/>
      <c r="J688" s="491"/>
      <c r="K688" s="491"/>
      <c r="L688" s="491"/>
      <c r="M688" s="2355"/>
      <c r="N688" s="2354"/>
      <c r="O688" s="491"/>
      <c r="P688" s="491"/>
      <c r="Q688" s="49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355"/>
      <c r="D689" s="2354"/>
      <c r="E689" s="491"/>
      <c r="F689" s="491"/>
      <c r="G689" s="491"/>
      <c r="H689" s="2355"/>
      <c r="I689" s="2354"/>
      <c r="J689" s="491"/>
      <c r="K689" s="491"/>
      <c r="L689" s="491"/>
      <c r="M689" s="2355"/>
      <c r="N689" s="2354"/>
      <c r="O689" s="491"/>
      <c r="P689" s="491"/>
      <c r="Q689" s="49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355"/>
      <c r="D690" s="2354"/>
      <c r="E690" s="491"/>
      <c r="F690" s="491"/>
      <c r="G690" s="491"/>
      <c r="H690" s="2355"/>
      <c r="I690" s="2354"/>
      <c r="J690" s="491"/>
      <c r="K690" s="491"/>
      <c r="L690" s="491"/>
      <c r="M690" s="2355"/>
      <c r="N690" s="2354"/>
      <c r="O690" s="491"/>
      <c r="P690" s="491"/>
      <c r="Q690" s="49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355"/>
      <c r="D691" s="2354"/>
      <c r="E691" s="491"/>
      <c r="F691" s="491"/>
      <c r="G691" s="491"/>
      <c r="H691" s="2355"/>
      <c r="I691" s="2354"/>
      <c r="J691" s="491"/>
      <c r="K691" s="491"/>
      <c r="L691" s="491"/>
      <c r="M691" s="2355"/>
      <c r="N691" s="2354"/>
      <c r="O691" s="491"/>
      <c r="P691" s="491"/>
      <c r="Q691" s="49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355"/>
      <c r="D692" s="2354"/>
      <c r="E692" s="491"/>
      <c r="F692" s="491"/>
      <c r="G692" s="491"/>
      <c r="H692" s="2355"/>
      <c r="I692" s="2354"/>
      <c r="J692" s="491"/>
      <c r="K692" s="491"/>
      <c r="L692" s="491"/>
      <c r="M692" s="2355"/>
      <c r="N692" s="2354"/>
      <c r="O692" s="491"/>
      <c r="P692" s="491"/>
      <c r="Q692" s="49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2355"/>
      <c r="D693" s="2354"/>
      <c r="E693" s="491"/>
      <c r="F693" s="491"/>
      <c r="G693" s="491"/>
      <c r="H693" s="2355"/>
      <c r="I693" s="2354"/>
      <c r="J693" s="491"/>
      <c r="K693" s="491"/>
      <c r="L693" s="491"/>
      <c r="M693" s="2355"/>
      <c r="N693" s="2354"/>
      <c r="O693" s="491"/>
      <c r="P693" s="491"/>
      <c r="Q693" s="49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2355"/>
      <c r="D694" s="2354"/>
      <c r="E694" s="491"/>
      <c r="F694" s="491"/>
      <c r="G694" s="491"/>
      <c r="H694" s="2355"/>
      <c r="I694" s="2354"/>
      <c r="J694" s="491"/>
      <c r="K694" s="491"/>
      <c r="L694" s="491"/>
      <c r="M694" s="2355"/>
      <c r="N694" s="2354"/>
      <c r="O694" s="491"/>
      <c r="P694" s="491"/>
      <c r="Q694" s="49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2355"/>
      <c r="D695" s="2354"/>
      <c r="E695" s="491"/>
      <c r="F695" s="491"/>
      <c r="G695" s="491"/>
      <c r="H695" s="2355"/>
      <c r="I695" s="2354"/>
      <c r="J695" s="491"/>
      <c r="K695" s="491"/>
      <c r="L695" s="491"/>
      <c r="M695" s="2355"/>
      <c r="N695" s="2354"/>
      <c r="O695" s="491"/>
      <c r="P695" s="491"/>
      <c r="Q695" s="49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2355"/>
      <c r="D696" s="2354"/>
      <c r="E696" s="491"/>
      <c r="F696" s="491"/>
      <c r="G696" s="491"/>
      <c r="H696" s="2355"/>
      <c r="I696" s="2354"/>
      <c r="J696" s="491"/>
      <c r="K696" s="491"/>
      <c r="L696" s="491"/>
      <c r="M696" s="2355"/>
      <c r="N696" s="2354"/>
      <c r="O696" s="491"/>
      <c r="P696" s="491"/>
      <c r="Q696" s="49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2355"/>
      <c r="D697" s="2354"/>
      <c r="E697" s="491"/>
      <c r="F697" s="491"/>
      <c r="G697" s="491"/>
      <c r="H697" s="2355"/>
      <c r="I697" s="2354"/>
      <c r="J697" s="491"/>
      <c r="K697" s="491"/>
      <c r="L697" s="491"/>
      <c r="M697" s="2355"/>
      <c r="N697" s="2354"/>
      <c r="O697" s="491"/>
      <c r="P697" s="491"/>
      <c r="Q697" s="49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2355"/>
      <c r="D698" s="2354"/>
      <c r="E698" s="491"/>
      <c r="F698" s="491"/>
      <c r="G698" s="491"/>
      <c r="H698" s="2355"/>
      <c r="I698" s="2354"/>
      <c r="J698" s="491"/>
      <c r="K698" s="491"/>
      <c r="L698" s="491"/>
      <c r="M698" s="2355"/>
      <c r="N698" s="2354"/>
      <c r="O698" s="491"/>
      <c r="P698" s="491"/>
      <c r="Q698" s="49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2355"/>
      <c r="D699" s="2354"/>
      <c r="E699" s="491"/>
      <c r="F699" s="491"/>
      <c r="G699" s="491"/>
      <c r="H699" s="2355"/>
      <c r="I699" s="2354"/>
      <c r="J699" s="491"/>
      <c r="K699" s="491"/>
      <c r="L699" s="491"/>
      <c r="M699" s="2355"/>
      <c r="N699" s="2354"/>
      <c r="O699" s="491"/>
      <c r="P699" s="491"/>
      <c r="Q699" s="49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2355"/>
      <c r="D700" s="2354"/>
      <c r="E700" s="491"/>
      <c r="F700" s="491"/>
      <c r="G700" s="491"/>
      <c r="H700" s="2355"/>
      <c r="I700" s="2354"/>
      <c r="J700" s="491"/>
      <c r="K700" s="491"/>
      <c r="L700" s="491"/>
      <c r="M700" s="2355"/>
      <c r="N700" s="2354"/>
      <c r="O700" s="491"/>
      <c r="P700" s="491"/>
      <c r="Q700" s="49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2354"/>
      <c r="D701" s="2354"/>
      <c r="E701" s="492"/>
      <c r="F701" s="492"/>
      <c r="G701" s="492"/>
      <c r="H701" s="2354"/>
      <c r="I701" s="2354"/>
      <c r="J701" s="492"/>
      <c r="K701" s="492"/>
      <c r="L701" s="492"/>
      <c r="M701" s="2354"/>
      <c r="N701" s="2354"/>
      <c r="O701" s="492"/>
      <c r="P701" s="492"/>
      <c r="Q701" s="492"/>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2354"/>
      <c r="D702" s="2354"/>
      <c r="E702" s="492"/>
      <c r="F702" s="492"/>
      <c r="G702" s="492"/>
      <c r="H702" s="2354"/>
      <c r="I702" s="2354"/>
      <c r="J702" s="492"/>
      <c r="K702" s="492"/>
      <c r="L702" s="492"/>
      <c r="M702" s="2354"/>
      <c r="N702" s="2354"/>
      <c r="O702" s="492"/>
      <c r="P702" s="492"/>
      <c r="Q702" s="492"/>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2354"/>
      <c r="D703" s="2354"/>
      <c r="E703" s="492"/>
      <c r="F703" s="492"/>
      <c r="G703" s="492"/>
      <c r="H703" s="2354"/>
      <c r="I703" s="2354"/>
      <c r="J703" s="492"/>
      <c r="K703" s="492"/>
      <c r="L703" s="492"/>
      <c r="M703" s="2354"/>
      <c r="N703" s="2354"/>
      <c r="O703" s="492"/>
      <c r="P703" s="492"/>
      <c r="Q703" s="492"/>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2354"/>
      <c r="D704" s="2354"/>
      <c r="E704" s="492"/>
      <c r="F704" s="492"/>
      <c r="G704" s="492"/>
      <c r="H704" s="2354"/>
      <c r="I704" s="2354"/>
      <c r="J704" s="492"/>
      <c r="K704" s="492"/>
      <c r="L704" s="492"/>
      <c r="M704" s="2354"/>
      <c r="N704" s="2354"/>
      <c r="O704" s="492"/>
      <c r="P704" s="492"/>
      <c r="Q704" s="492"/>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2354"/>
      <c r="D705" s="2354"/>
      <c r="E705" s="492"/>
      <c r="F705" s="492"/>
      <c r="G705" s="492"/>
      <c r="H705" s="2354"/>
      <c r="I705" s="2354"/>
      <c r="J705" s="492"/>
      <c r="K705" s="492"/>
      <c r="L705" s="492"/>
      <c r="M705" s="2354"/>
      <c r="N705" s="2354"/>
      <c r="O705" s="492"/>
      <c r="P705" s="492"/>
      <c r="Q705" s="492"/>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2354"/>
      <c r="D706" s="2354"/>
      <c r="E706" s="492"/>
      <c r="F706" s="492"/>
      <c r="G706" s="492"/>
      <c r="H706" s="2354"/>
      <c r="I706" s="2354"/>
      <c r="J706" s="492"/>
      <c r="K706" s="492"/>
      <c r="L706" s="492"/>
      <c r="M706" s="2354"/>
      <c r="N706" s="2354"/>
      <c r="O706" s="492"/>
      <c r="P706" s="492"/>
      <c r="Q706" s="492"/>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2354"/>
      <c r="D707" s="2354"/>
      <c r="E707" s="492"/>
      <c r="F707" s="492"/>
      <c r="G707" s="492"/>
      <c r="H707" s="2354"/>
      <c r="I707" s="2354"/>
      <c r="J707" s="492"/>
      <c r="K707" s="492"/>
      <c r="L707" s="492"/>
      <c r="M707" s="2354"/>
      <c r="N707" s="2354"/>
      <c r="O707" s="492"/>
      <c r="P707" s="492"/>
      <c r="Q707" s="492"/>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2354"/>
      <c r="D708" s="2354"/>
      <c r="E708" s="492"/>
      <c r="F708" s="492"/>
      <c r="G708" s="492"/>
      <c r="H708" s="2354"/>
      <c r="I708" s="2354"/>
      <c r="J708" s="492"/>
      <c r="K708" s="492"/>
      <c r="L708" s="492"/>
      <c r="M708" s="2354"/>
      <c r="N708" s="2354"/>
      <c r="O708" s="492"/>
      <c r="P708" s="492"/>
      <c r="Q708" s="492"/>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2354"/>
      <c r="D709" s="2354"/>
      <c r="E709" s="492"/>
      <c r="F709" s="492"/>
      <c r="G709" s="492"/>
      <c r="H709" s="2354"/>
      <c r="I709" s="2354"/>
      <c r="J709" s="492"/>
      <c r="K709" s="492"/>
      <c r="L709" s="492"/>
      <c r="M709" s="2354"/>
      <c r="N709" s="2354"/>
      <c r="O709" s="492"/>
      <c r="P709" s="492"/>
      <c r="Q709" s="492"/>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2354"/>
      <c r="D710" s="2354"/>
      <c r="E710" s="492"/>
      <c r="F710" s="492"/>
      <c r="G710" s="492"/>
      <c r="H710" s="2354"/>
      <c r="I710" s="2354"/>
      <c r="J710" s="492"/>
      <c r="K710" s="492"/>
      <c r="L710" s="492"/>
      <c r="M710" s="2354"/>
      <c r="N710" s="2354"/>
      <c r="O710" s="492"/>
      <c r="P710" s="492"/>
      <c r="Q710" s="492"/>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2354"/>
      <c r="D711" s="2354"/>
      <c r="E711" s="492"/>
      <c r="F711" s="492"/>
      <c r="G711" s="492"/>
      <c r="H711" s="2354"/>
      <c r="I711" s="2354"/>
      <c r="J711" s="492"/>
      <c r="K711" s="492"/>
      <c r="L711" s="492"/>
      <c r="M711" s="2354"/>
      <c r="N711" s="2354"/>
      <c r="O711" s="492"/>
      <c r="P711" s="492"/>
      <c r="Q711" s="492"/>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2354"/>
      <c r="D712" s="2354"/>
      <c r="E712" s="492"/>
      <c r="F712" s="492"/>
      <c r="G712" s="492"/>
      <c r="H712" s="2354"/>
      <c r="I712" s="2354"/>
      <c r="J712" s="492"/>
      <c r="K712" s="492"/>
      <c r="L712" s="492"/>
      <c r="M712" s="2354"/>
      <c r="N712" s="2354"/>
      <c r="O712" s="492"/>
      <c r="P712" s="492"/>
      <c r="Q712" s="492"/>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2354"/>
      <c r="D713" s="2354"/>
      <c r="E713" s="492"/>
      <c r="F713" s="492"/>
      <c r="G713" s="492"/>
      <c r="H713" s="2354"/>
      <c r="I713" s="2354"/>
      <c r="J713" s="492"/>
      <c r="K713" s="492"/>
      <c r="L713" s="492"/>
      <c r="M713" s="2354"/>
      <c r="N713" s="2354"/>
      <c r="O713" s="492"/>
      <c r="P713" s="492"/>
      <c r="Q713" s="492"/>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2354"/>
      <c r="D714" s="2354"/>
      <c r="E714" s="492"/>
      <c r="F714" s="492"/>
      <c r="G714" s="492"/>
      <c r="H714" s="2354"/>
      <c r="I714" s="2354"/>
      <c r="J714" s="492"/>
      <c r="K714" s="492"/>
      <c r="L714" s="492"/>
      <c r="M714" s="2354"/>
      <c r="N714" s="2354"/>
      <c r="O714" s="492"/>
      <c r="P714" s="492"/>
      <c r="Q714" s="492"/>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2354"/>
      <c r="D715" s="2354"/>
      <c r="E715" s="492"/>
      <c r="F715" s="492"/>
      <c r="G715" s="492"/>
      <c r="H715" s="2354"/>
      <c r="I715" s="2354"/>
      <c r="J715" s="492"/>
      <c r="K715" s="492"/>
      <c r="L715" s="492"/>
      <c r="M715" s="2354"/>
      <c r="N715" s="2354"/>
      <c r="O715" s="492"/>
      <c r="P715" s="492"/>
      <c r="Q715" s="492"/>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2354"/>
      <c r="D716" s="2354"/>
      <c r="E716" s="492"/>
      <c r="F716" s="492"/>
      <c r="G716" s="492"/>
      <c r="H716" s="2354"/>
      <c r="I716" s="2354"/>
      <c r="J716" s="492"/>
      <c r="K716" s="492"/>
      <c r="L716" s="492"/>
      <c r="M716" s="2354"/>
      <c r="N716" s="2354"/>
      <c r="O716" s="492"/>
      <c r="P716" s="492"/>
      <c r="Q716" s="492"/>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2354"/>
      <c r="D717" s="2354"/>
      <c r="E717" s="492"/>
      <c r="F717" s="492"/>
      <c r="G717" s="492"/>
      <c r="H717" s="2354"/>
      <c r="I717" s="2354"/>
      <c r="J717" s="492"/>
      <c r="K717" s="492"/>
      <c r="L717" s="492"/>
      <c r="M717" s="2354"/>
      <c r="N717" s="2354"/>
      <c r="O717" s="492"/>
      <c r="P717" s="492"/>
      <c r="Q717" s="492"/>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2354"/>
      <c r="D718" s="2354"/>
      <c r="E718" s="492"/>
      <c r="F718" s="492"/>
      <c r="G718" s="492"/>
      <c r="H718" s="2354"/>
      <c r="I718" s="2354"/>
      <c r="J718" s="492"/>
      <c r="K718" s="492"/>
      <c r="L718" s="492"/>
      <c r="M718" s="2354"/>
      <c r="N718" s="2354"/>
      <c r="O718" s="492"/>
      <c r="P718" s="492"/>
      <c r="Q718" s="492"/>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2354"/>
      <c r="D719" s="2354"/>
      <c r="E719" s="492"/>
      <c r="F719" s="492"/>
      <c r="G719" s="492"/>
      <c r="H719" s="2354"/>
      <c r="I719" s="2354"/>
      <c r="J719" s="492"/>
      <c r="K719" s="492"/>
      <c r="L719" s="492"/>
      <c r="M719" s="2354"/>
      <c r="N719" s="2354"/>
      <c r="O719" s="492"/>
      <c r="P719" s="492"/>
      <c r="Q719" s="492"/>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2354"/>
      <c r="D720" s="2354"/>
      <c r="E720" s="492"/>
      <c r="F720" s="492"/>
      <c r="G720" s="492"/>
      <c r="H720" s="2354"/>
      <c r="I720" s="2354"/>
      <c r="J720" s="492"/>
      <c r="K720" s="492"/>
      <c r="L720" s="492"/>
      <c r="M720" s="2354"/>
      <c r="N720" s="2354"/>
      <c r="O720" s="492"/>
      <c r="P720" s="492"/>
      <c r="Q720" s="492"/>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2354"/>
      <c r="D721" s="2354"/>
      <c r="E721" s="492"/>
      <c r="F721" s="492"/>
      <c r="G721" s="492"/>
      <c r="H721" s="2354"/>
      <c r="I721" s="2354"/>
      <c r="J721" s="492"/>
      <c r="K721" s="492"/>
      <c r="L721" s="492"/>
      <c r="M721" s="2354"/>
      <c r="N721" s="2354"/>
      <c r="O721" s="492"/>
      <c r="P721" s="492"/>
      <c r="Q721" s="492"/>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2354"/>
      <c r="D722" s="2354"/>
      <c r="E722" s="492"/>
      <c r="F722" s="492"/>
      <c r="G722" s="492"/>
      <c r="H722" s="2354"/>
      <c r="I722" s="2354"/>
      <c r="J722" s="492"/>
      <c r="K722" s="492"/>
      <c r="L722" s="492"/>
      <c r="M722" s="2354"/>
      <c r="N722" s="2354"/>
      <c r="O722" s="492"/>
      <c r="P722" s="492"/>
      <c r="Q722" s="492"/>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2354"/>
      <c r="D723" s="2354"/>
      <c r="E723" s="492"/>
      <c r="F723" s="492"/>
      <c r="G723" s="492"/>
      <c r="H723" s="2354"/>
      <c r="I723" s="2354"/>
      <c r="J723" s="492"/>
      <c r="K723" s="492"/>
      <c r="L723" s="492"/>
      <c r="M723" s="2354"/>
      <c r="N723" s="2354"/>
      <c r="O723" s="492"/>
      <c r="P723" s="492"/>
      <c r="Q723" s="492"/>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2354"/>
      <c r="D724" s="2354"/>
      <c r="E724" s="492"/>
      <c r="F724" s="492"/>
      <c r="G724" s="492"/>
      <c r="H724" s="2354"/>
      <c r="I724" s="2354"/>
      <c r="J724" s="492"/>
      <c r="K724" s="492"/>
      <c r="L724" s="492"/>
      <c r="M724" s="2354"/>
      <c r="N724" s="2354"/>
      <c r="O724" s="492"/>
      <c r="P724" s="492"/>
      <c r="Q724" s="492"/>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2354"/>
      <c r="D725" s="2354"/>
      <c r="E725" s="492"/>
      <c r="F725" s="492"/>
      <c r="G725" s="492"/>
      <c r="H725" s="2354"/>
      <c r="I725" s="2354"/>
      <c r="J725" s="492"/>
      <c r="K725" s="492"/>
      <c r="L725" s="492"/>
      <c r="M725" s="2354"/>
      <c r="N725" s="2354"/>
      <c r="O725" s="492"/>
      <c r="P725" s="492"/>
      <c r="Q725" s="492"/>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2354"/>
      <c r="D726" s="2354"/>
      <c r="E726" s="492"/>
      <c r="F726" s="492"/>
      <c r="G726" s="492"/>
      <c r="H726" s="2354"/>
      <c r="I726" s="2354"/>
      <c r="J726" s="492"/>
      <c r="K726" s="492"/>
      <c r="L726" s="492"/>
      <c r="M726" s="2354"/>
      <c r="N726" s="2354"/>
      <c r="O726" s="492"/>
      <c r="P726" s="492"/>
      <c r="Q726" s="492"/>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2354"/>
      <c r="D727" s="2354"/>
      <c r="E727" s="492"/>
      <c r="F727" s="492"/>
      <c r="G727" s="492"/>
      <c r="H727" s="2354"/>
      <c r="I727" s="2354"/>
      <c r="J727" s="492"/>
      <c r="K727" s="492"/>
      <c r="L727" s="492"/>
      <c r="M727" s="2354"/>
      <c r="N727" s="2354"/>
      <c r="O727" s="492"/>
      <c r="P727" s="492"/>
      <c r="Q727" s="492"/>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2354"/>
      <c r="D728" s="2354"/>
      <c r="E728" s="492"/>
      <c r="F728" s="492"/>
      <c r="G728" s="492"/>
      <c r="H728" s="2354"/>
      <c r="I728" s="2354"/>
      <c r="J728" s="492"/>
      <c r="K728" s="492"/>
      <c r="L728" s="492"/>
      <c r="M728" s="2354"/>
      <c r="N728" s="2354"/>
      <c r="O728" s="492"/>
      <c r="P728" s="492"/>
      <c r="Q728" s="492"/>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2354"/>
      <c r="D729" s="2354"/>
      <c r="E729" s="492"/>
      <c r="F729" s="492"/>
      <c r="G729" s="492"/>
      <c r="H729" s="2354"/>
      <c r="I729" s="2354"/>
      <c r="J729" s="492"/>
      <c r="K729" s="492"/>
      <c r="L729" s="492"/>
      <c r="M729" s="2354"/>
      <c r="N729" s="2354"/>
      <c r="O729" s="492"/>
      <c r="P729" s="492"/>
      <c r="Q729" s="492"/>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2354"/>
      <c r="D730" s="2354"/>
      <c r="E730" s="492"/>
      <c r="F730" s="492"/>
      <c r="G730" s="492"/>
      <c r="H730" s="2354"/>
      <c r="I730" s="2354"/>
      <c r="J730" s="492"/>
      <c r="K730" s="492"/>
      <c r="L730" s="492"/>
      <c r="M730" s="2354"/>
      <c r="N730" s="2354"/>
      <c r="O730" s="492"/>
      <c r="P730" s="492"/>
      <c r="Q730" s="492"/>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2354"/>
      <c r="D731" s="2354"/>
      <c r="E731" s="492"/>
      <c r="F731" s="492"/>
      <c r="G731" s="492"/>
      <c r="H731" s="2354"/>
      <c r="I731" s="2354"/>
      <c r="J731" s="492"/>
      <c r="K731" s="492"/>
      <c r="L731" s="492"/>
      <c r="M731" s="2354"/>
      <c r="N731" s="2354"/>
      <c r="O731" s="492"/>
      <c r="P731" s="492"/>
      <c r="Q731" s="492"/>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2354"/>
      <c r="D732" s="2354"/>
      <c r="E732" s="492"/>
      <c r="F732" s="492"/>
      <c r="G732" s="492"/>
      <c r="H732" s="2354"/>
      <c r="I732" s="2354"/>
      <c r="J732" s="492"/>
      <c r="K732" s="492"/>
      <c r="L732" s="492"/>
      <c r="M732" s="2354"/>
      <c r="N732" s="2354"/>
      <c r="O732" s="492"/>
      <c r="P732" s="492"/>
      <c r="Q732" s="492"/>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2354"/>
      <c r="D733" s="2354"/>
      <c r="E733" s="492"/>
      <c r="F733" s="492"/>
      <c r="G733" s="492"/>
      <c r="H733" s="2354"/>
      <c r="I733" s="2354"/>
      <c r="J733" s="492"/>
      <c r="K733" s="492"/>
      <c r="L733" s="492"/>
      <c r="M733" s="2354"/>
      <c r="N733" s="2354"/>
      <c r="O733" s="492"/>
      <c r="P733" s="492"/>
      <c r="Q733" s="492"/>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2354"/>
      <c r="D734" s="2354"/>
      <c r="E734" s="492"/>
      <c r="F734" s="492"/>
      <c r="G734" s="492"/>
      <c r="H734" s="2354"/>
      <c r="I734" s="2354"/>
      <c r="J734" s="492"/>
      <c r="K734" s="492"/>
      <c r="L734" s="492"/>
      <c r="M734" s="2354"/>
      <c r="N734" s="2354"/>
      <c r="O734" s="492"/>
      <c r="P734" s="492"/>
      <c r="Q734" s="492"/>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2354"/>
      <c r="D735" s="2354"/>
      <c r="E735" s="492"/>
      <c r="F735" s="492"/>
      <c r="G735" s="492"/>
      <c r="H735" s="2354"/>
      <c r="I735" s="2354"/>
      <c r="J735" s="492"/>
      <c r="K735" s="492"/>
      <c r="L735" s="492"/>
      <c r="M735" s="2354"/>
      <c r="N735" s="2354"/>
      <c r="O735" s="492"/>
      <c r="P735" s="492"/>
      <c r="Q735" s="492"/>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2354"/>
      <c r="D736" s="2354"/>
      <c r="E736" s="492"/>
      <c r="F736" s="492"/>
      <c r="G736" s="492"/>
      <c r="H736" s="2354"/>
      <c r="I736" s="2354"/>
      <c r="J736" s="492"/>
      <c r="K736" s="492"/>
      <c r="L736" s="492"/>
      <c r="M736" s="2354"/>
      <c r="N736" s="2354"/>
      <c r="O736" s="492"/>
      <c r="P736" s="492"/>
      <c r="Q736" s="492"/>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2354"/>
      <c r="D737" s="2354"/>
      <c r="E737" s="492"/>
      <c r="F737" s="492"/>
      <c r="G737" s="492"/>
      <c r="H737" s="2354"/>
      <c r="I737" s="2354"/>
      <c r="J737" s="492"/>
      <c r="K737" s="492"/>
      <c r="L737" s="492"/>
      <c r="M737" s="2354"/>
      <c r="N737" s="2354"/>
      <c r="O737" s="492"/>
      <c r="P737" s="492"/>
      <c r="Q737" s="492"/>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2354"/>
      <c r="D738" s="2354"/>
      <c r="E738" s="492"/>
      <c r="F738" s="492"/>
      <c r="G738" s="492"/>
      <c r="H738" s="2354"/>
      <c r="I738" s="2354"/>
      <c r="J738" s="492"/>
      <c r="K738" s="492"/>
      <c r="L738" s="492"/>
      <c r="M738" s="2354"/>
      <c r="N738" s="2354"/>
      <c r="O738" s="492"/>
      <c r="P738" s="492"/>
      <c r="Q738" s="492"/>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2354"/>
      <c r="D739" s="2354"/>
      <c r="E739" s="492"/>
      <c r="F739" s="492"/>
      <c r="G739" s="492"/>
      <c r="H739" s="2354"/>
      <c r="I739" s="2354"/>
      <c r="J739" s="492"/>
      <c r="K739" s="492"/>
      <c r="L739" s="492"/>
      <c r="M739" s="2354"/>
      <c r="N739" s="2354"/>
      <c r="O739" s="492"/>
      <c r="P739" s="492"/>
      <c r="Q739" s="492"/>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2354"/>
      <c r="D740" s="2354"/>
      <c r="E740" s="492"/>
      <c r="F740" s="492"/>
      <c r="G740" s="492"/>
      <c r="H740" s="2354"/>
      <c r="I740" s="2354"/>
      <c r="J740" s="492"/>
      <c r="K740" s="492"/>
      <c r="L740" s="492"/>
      <c r="M740" s="2354"/>
      <c r="N740" s="2354"/>
      <c r="O740" s="492"/>
      <c r="P740" s="492"/>
      <c r="Q740" s="492"/>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2354"/>
      <c r="D741" s="2354"/>
      <c r="E741" s="492"/>
      <c r="F741" s="492"/>
      <c r="G741" s="492"/>
      <c r="H741" s="2354"/>
      <c r="I741" s="2354"/>
      <c r="J741" s="492"/>
      <c r="K741" s="492"/>
      <c r="L741" s="492"/>
      <c r="M741" s="2354"/>
      <c r="N741" s="2354"/>
      <c r="O741" s="492"/>
      <c r="P741" s="492"/>
      <c r="Q741" s="492"/>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2354"/>
      <c r="D742" s="2354"/>
      <c r="E742" s="492"/>
      <c r="F742" s="492"/>
      <c r="G742" s="492"/>
      <c r="H742" s="2354"/>
      <c r="I742" s="2354"/>
      <c r="J742" s="492"/>
      <c r="K742" s="492"/>
      <c r="L742" s="492"/>
      <c r="M742" s="2354"/>
      <c r="N742" s="2354"/>
      <c r="O742" s="492"/>
      <c r="P742" s="492"/>
      <c r="Q742" s="492"/>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2354"/>
      <c r="D743" s="2354"/>
      <c r="E743" s="492"/>
      <c r="F743" s="492"/>
      <c r="G743" s="492"/>
      <c r="H743" s="2354"/>
      <c r="I743" s="2354"/>
      <c r="J743" s="492"/>
      <c r="K743" s="492"/>
      <c r="L743" s="492"/>
      <c r="M743" s="2354"/>
      <c r="N743" s="2354"/>
      <c r="O743" s="492"/>
      <c r="P743" s="492"/>
      <c r="Q743" s="492"/>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2354"/>
      <c r="D744" s="2354"/>
      <c r="E744" s="492"/>
      <c r="F744" s="492"/>
      <c r="G744" s="492"/>
      <c r="H744" s="2354"/>
      <c r="I744" s="2354"/>
      <c r="J744" s="492"/>
      <c r="K744" s="492"/>
      <c r="L744" s="492"/>
      <c r="M744" s="2354"/>
      <c r="N744" s="2354"/>
      <c r="O744" s="492"/>
      <c r="P744" s="492"/>
      <c r="Q744" s="492"/>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2354"/>
      <c r="D745" s="2354"/>
      <c r="E745" s="492"/>
      <c r="F745" s="492"/>
      <c r="G745" s="492"/>
      <c r="H745" s="2354"/>
      <c r="I745" s="2354"/>
      <c r="J745" s="492"/>
      <c r="K745" s="492"/>
      <c r="L745" s="492"/>
      <c r="M745" s="2354"/>
      <c r="N745" s="2354"/>
      <c r="O745" s="492"/>
      <c r="P745" s="492"/>
      <c r="Q745" s="492"/>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2354"/>
      <c r="D746" s="2354"/>
      <c r="E746" s="492"/>
      <c r="F746" s="492"/>
      <c r="G746" s="492"/>
      <c r="H746" s="2354"/>
      <c r="I746" s="2354"/>
      <c r="J746" s="492"/>
      <c r="K746" s="492"/>
      <c r="L746" s="492"/>
      <c r="M746" s="2354"/>
      <c r="N746" s="2354"/>
      <c r="O746" s="492"/>
      <c r="P746" s="492"/>
      <c r="Q746" s="492"/>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2354"/>
      <c r="D747" s="2354"/>
      <c r="E747" s="492"/>
      <c r="F747" s="492"/>
      <c r="G747" s="492"/>
      <c r="H747" s="2354"/>
      <c r="I747" s="2354"/>
      <c r="J747" s="492"/>
      <c r="K747" s="492"/>
      <c r="L747" s="492"/>
      <c r="M747" s="2354"/>
      <c r="N747" s="2354"/>
      <c r="O747" s="492"/>
      <c r="P747" s="492"/>
      <c r="Q747" s="492"/>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2354"/>
      <c r="D748" s="2354"/>
      <c r="E748" s="492"/>
      <c r="F748" s="492"/>
      <c r="G748" s="492"/>
      <c r="H748" s="2354"/>
      <c r="I748" s="2354"/>
      <c r="J748" s="492"/>
      <c r="K748" s="492"/>
      <c r="L748" s="492"/>
      <c r="M748" s="2354"/>
      <c r="N748" s="2354"/>
      <c r="O748" s="492"/>
      <c r="P748" s="492"/>
      <c r="Q748" s="492"/>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2354"/>
      <c r="D749" s="2354"/>
      <c r="E749" s="492"/>
      <c r="F749" s="492"/>
      <c r="G749" s="492"/>
      <c r="H749" s="2354"/>
      <c r="I749" s="2354"/>
      <c r="J749" s="492"/>
      <c r="K749" s="492"/>
      <c r="L749" s="492"/>
      <c r="M749" s="2354"/>
      <c r="N749" s="2354"/>
      <c r="O749" s="492"/>
      <c r="P749" s="492"/>
      <c r="Q749" s="492"/>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2354"/>
      <c r="D750" s="2354"/>
      <c r="E750" s="492"/>
      <c r="F750" s="492"/>
      <c r="G750" s="492"/>
      <c r="H750" s="2354"/>
      <c r="I750" s="2354"/>
      <c r="J750" s="492"/>
      <c r="K750" s="492"/>
      <c r="L750" s="492"/>
      <c r="M750" s="2354"/>
      <c r="N750" s="2354"/>
      <c r="O750" s="492"/>
      <c r="P750" s="492"/>
      <c r="Q750" s="492"/>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2354"/>
      <c r="D751" s="2354"/>
      <c r="E751" s="492"/>
      <c r="F751" s="492"/>
      <c r="G751" s="492"/>
      <c r="H751" s="2354"/>
      <c r="I751" s="2354"/>
      <c r="J751" s="492"/>
      <c r="K751" s="492"/>
      <c r="L751" s="492"/>
      <c r="M751" s="2354"/>
      <c r="N751" s="2354"/>
      <c r="O751" s="492"/>
      <c r="P751" s="492"/>
      <c r="Q751" s="492"/>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2354"/>
      <c r="D752" s="2354"/>
      <c r="E752" s="492"/>
      <c r="F752" s="492"/>
      <c r="G752" s="492"/>
      <c r="H752" s="2354"/>
      <c r="I752" s="2354"/>
      <c r="J752" s="492"/>
      <c r="K752" s="492"/>
      <c r="L752" s="492"/>
      <c r="M752" s="2354"/>
      <c r="N752" s="2354"/>
      <c r="O752" s="492"/>
      <c r="P752" s="492"/>
      <c r="Q752" s="492"/>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2354"/>
      <c r="D753" s="2354"/>
      <c r="E753" s="492"/>
      <c r="F753" s="492"/>
      <c r="G753" s="492"/>
      <c r="H753" s="2354"/>
      <c r="I753" s="2354"/>
      <c r="J753" s="492"/>
      <c r="K753" s="492"/>
      <c r="L753" s="492"/>
      <c r="M753" s="2354"/>
      <c r="N753" s="2354"/>
      <c r="O753" s="492"/>
      <c r="P753" s="492"/>
      <c r="Q753" s="492"/>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2354"/>
      <c r="D754" s="2354"/>
      <c r="E754" s="492"/>
      <c r="F754" s="492"/>
      <c r="G754" s="492"/>
      <c r="H754" s="2354"/>
      <c r="I754" s="2354"/>
      <c r="J754" s="492"/>
      <c r="K754" s="492"/>
      <c r="L754" s="492"/>
      <c r="M754" s="2354"/>
      <c r="N754" s="2354"/>
      <c r="O754" s="492"/>
      <c r="P754" s="492"/>
      <c r="Q754" s="492"/>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2354"/>
      <c r="D755" s="2354"/>
      <c r="E755" s="492"/>
      <c r="F755" s="492"/>
      <c r="G755" s="492"/>
      <c r="H755" s="2354"/>
      <c r="I755" s="2354"/>
      <c r="J755" s="492"/>
      <c r="K755" s="492"/>
      <c r="L755" s="492"/>
      <c r="M755" s="2354"/>
      <c r="N755" s="2354"/>
      <c r="O755" s="492"/>
      <c r="P755" s="492"/>
      <c r="Q755" s="492"/>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2354"/>
      <c r="D756" s="2354"/>
      <c r="E756" s="492"/>
      <c r="F756" s="492"/>
      <c r="G756" s="492"/>
      <c r="H756" s="2354"/>
      <c r="I756" s="2354"/>
      <c r="J756" s="492"/>
      <c r="K756" s="492"/>
      <c r="L756" s="492"/>
      <c r="M756" s="2354"/>
      <c r="N756" s="2354"/>
      <c r="O756" s="492"/>
      <c r="P756" s="492"/>
      <c r="Q756" s="492"/>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2354"/>
      <c r="D757" s="2354"/>
      <c r="E757" s="492"/>
      <c r="F757" s="492"/>
      <c r="G757" s="492"/>
      <c r="H757" s="2354"/>
      <c r="I757" s="2354"/>
      <c r="J757" s="492"/>
      <c r="K757" s="492"/>
      <c r="L757" s="492"/>
      <c r="M757" s="2354"/>
      <c r="N757" s="2354"/>
      <c r="O757" s="492"/>
      <c r="P757" s="492"/>
      <c r="Q757" s="492"/>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2354"/>
      <c r="D758" s="2354"/>
      <c r="E758" s="492"/>
      <c r="F758" s="492"/>
      <c r="G758" s="492"/>
      <c r="H758" s="2354"/>
      <c r="I758" s="2354"/>
      <c r="J758" s="492"/>
      <c r="K758" s="492"/>
      <c r="L758" s="492"/>
      <c r="M758" s="2354"/>
      <c r="N758" s="2354"/>
      <c r="O758" s="492"/>
      <c r="P758" s="492"/>
      <c r="Q758" s="492"/>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2354"/>
      <c r="D759" s="2354"/>
      <c r="E759" s="492"/>
      <c r="F759" s="492"/>
      <c r="G759" s="492"/>
      <c r="H759" s="2354"/>
      <c r="I759" s="2354"/>
      <c r="J759" s="492"/>
      <c r="K759" s="492"/>
      <c r="L759" s="492"/>
      <c r="M759" s="2354"/>
      <c r="N759" s="2354"/>
      <c r="O759" s="492"/>
      <c r="P759" s="492"/>
      <c r="Q759" s="492"/>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2354"/>
      <c r="D760" s="2354"/>
      <c r="E760" s="492"/>
      <c r="F760" s="492"/>
      <c r="G760" s="492"/>
      <c r="H760" s="2354"/>
      <c r="I760" s="2354"/>
      <c r="J760" s="492"/>
      <c r="K760" s="492"/>
      <c r="L760" s="492"/>
      <c r="M760" s="2354"/>
      <c r="N760" s="2354"/>
      <c r="O760" s="492"/>
      <c r="P760" s="492"/>
      <c r="Q760" s="492"/>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2354"/>
      <c r="D761" s="2354"/>
      <c r="E761" s="492"/>
      <c r="F761" s="492"/>
      <c r="G761" s="492"/>
      <c r="H761" s="2354"/>
      <c r="I761" s="2354"/>
      <c r="J761" s="492"/>
      <c r="K761" s="492"/>
      <c r="L761" s="492"/>
      <c r="M761" s="2354"/>
      <c r="N761" s="2354"/>
      <c r="O761" s="492"/>
      <c r="P761" s="492"/>
      <c r="Q761" s="492"/>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2354"/>
      <c r="D762" s="2354"/>
      <c r="E762" s="492"/>
      <c r="F762" s="492"/>
      <c r="G762" s="492"/>
      <c r="H762" s="2354"/>
      <c r="I762" s="2354"/>
      <c r="J762" s="492"/>
      <c r="K762" s="492"/>
      <c r="L762" s="492"/>
      <c r="M762" s="2354"/>
      <c r="N762" s="2354"/>
      <c r="O762" s="492"/>
      <c r="P762" s="492"/>
      <c r="Q762" s="492"/>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2354"/>
      <c r="D763" s="2354"/>
      <c r="E763" s="492"/>
      <c r="F763" s="492"/>
      <c r="G763" s="492"/>
      <c r="H763" s="2354"/>
      <c r="I763" s="2354"/>
      <c r="J763" s="492"/>
      <c r="K763" s="492"/>
      <c r="L763" s="492"/>
      <c r="M763" s="2354"/>
      <c r="N763" s="2354"/>
      <c r="O763" s="492"/>
      <c r="P763" s="492"/>
      <c r="Q763" s="492"/>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2354"/>
      <c r="D764" s="2354"/>
      <c r="E764" s="492"/>
      <c r="F764" s="492"/>
      <c r="G764" s="492"/>
      <c r="H764" s="2354"/>
      <c r="I764" s="2354"/>
      <c r="J764" s="492"/>
      <c r="K764" s="492"/>
      <c r="L764" s="492"/>
      <c r="M764" s="2354"/>
      <c r="N764" s="2354"/>
      <c r="O764" s="492"/>
      <c r="P764" s="492"/>
      <c r="Q764" s="492"/>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2354"/>
      <c r="D765" s="2354"/>
      <c r="E765" s="492"/>
      <c r="F765" s="492"/>
      <c r="G765" s="492"/>
      <c r="H765" s="2354"/>
      <c r="I765" s="2354"/>
      <c r="J765" s="492"/>
      <c r="K765" s="492"/>
      <c r="L765" s="492"/>
      <c r="M765" s="2354"/>
      <c r="N765" s="2354"/>
      <c r="O765" s="492"/>
      <c r="P765" s="492"/>
      <c r="Q765" s="492"/>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2354"/>
      <c r="D766" s="2354"/>
      <c r="E766" s="492"/>
      <c r="F766" s="492"/>
      <c r="G766" s="492"/>
      <c r="H766" s="2354"/>
      <c r="I766" s="2354"/>
      <c r="J766" s="492"/>
      <c r="K766" s="492"/>
      <c r="L766" s="492"/>
      <c r="M766" s="2354"/>
      <c r="N766" s="2354"/>
      <c r="O766" s="492"/>
      <c r="P766" s="492"/>
      <c r="Q766" s="492"/>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2354"/>
      <c r="D767" s="2354"/>
      <c r="E767" s="492"/>
      <c r="F767" s="492"/>
      <c r="G767" s="492"/>
      <c r="H767" s="2354"/>
      <c r="I767" s="2354"/>
      <c r="J767" s="492"/>
      <c r="K767" s="492"/>
      <c r="L767" s="492"/>
      <c r="M767" s="2354"/>
      <c r="N767" s="2354"/>
      <c r="O767" s="492"/>
      <c r="P767" s="492"/>
      <c r="Q767" s="492"/>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2354"/>
      <c r="D768" s="2354"/>
      <c r="E768" s="492"/>
      <c r="F768" s="492"/>
      <c r="G768" s="492"/>
      <c r="H768" s="2354"/>
      <c r="I768" s="2354"/>
      <c r="J768" s="492"/>
      <c r="K768" s="492"/>
      <c r="L768" s="492"/>
      <c r="M768" s="2354"/>
      <c r="N768" s="2354"/>
      <c r="O768" s="492"/>
      <c r="P768" s="492"/>
      <c r="Q768" s="492"/>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2354"/>
      <c r="D769" s="2354"/>
      <c r="E769" s="492"/>
      <c r="F769" s="492"/>
      <c r="G769" s="492"/>
      <c r="H769" s="2354"/>
      <c r="I769" s="2354"/>
      <c r="J769" s="492"/>
      <c r="K769" s="492"/>
      <c r="L769" s="492"/>
      <c r="M769" s="2354"/>
      <c r="N769" s="2354"/>
      <c r="O769" s="492"/>
      <c r="P769" s="492"/>
      <c r="Q769" s="492"/>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2354"/>
      <c r="D770" s="2354"/>
      <c r="E770" s="492"/>
      <c r="F770" s="492"/>
      <c r="G770" s="492"/>
      <c r="H770" s="2354"/>
      <c r="I770" s="2354"/>
      <c r="J770" s="492"/>
      <c r="K770" s="492"/>
      <c r="L770" s="492"/>
      <c r="M770" s="2354"/>
      <c r="N770" s="2354"/>
      <c r="O770" s="492"/>
      <c r="P770" s="492"/>
      <c r="Q770" s="492"/>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2354"/>
      <c r="D771" s="2354"/>
      <c r="E771" s="492"/>
      <c r="F771" s="492"/>
      <c r="G771" s="492"/>
      <c r="H771" s="2354"/>
      <c r="I771" s="2354"/>
      <c r="J771" s="492"/>
      <c r="K771" s="492"/>
      <c r="L771" s="492"/>
      <c r="M771" s="2354"/>
      <c r="N771" s="2354"/>
      <c r="O771" s="492"/>
      <c r="P771" s="492"/>
      <c r="Q771" s="492"/>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2354"/>
      <c r="D772" s="2354"/>
      <c r="E772" s="492"/>
      <c r="F772" s="492"/>
      <c r="G772" s="492"/>
      <c r="H772" s="2354"/>
      <c r="I772" s="2354"/>
      <c r="J772" s="492"/>
      <c r="K772" s="492"/>
      <c r="L772" s="492"/>
      <c r="M772" s="2354"/>
      <c r="N772" s="2354"/>
      <c r="O772" s="492"/>
      <c r="P772" s="492"/>
      <c r="Q772" s="492"/>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2354"/>
      <c r="D773" s="2354"/>
      <c r="E773" s="492"/>
      <c r="F773" s="492"/>
      <c r="G773" s="492"/>
      <c r="H773" s="2354"/>
      <c r="I773" s="2354"/>
      <c r="J773" s="492"/>
      <c r="K773" s="492"/>
      <c r="L773" s="492"/>
      <c r="M773" s="2354"/>
      <c r="N773" s="2354"/>
      <c r="O773" s="492"/>
      <c r="P773" s="492"/>
      <c r="Q773" s="492"/>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2354"/>
      <c r="D774" s="2354"/>
      <c r="E774" s="492"/>
      <c r="F774" s="492"/>
      <c r="G774" s="492"/>
      <c r="H774" s="2354"/>
      <c r="I774" s="2354"/>
      <c r="J774" s="492"/>
      <c r="K774" s="492"/>
      <c r="L774" s="492"/>
      <c r="M774" s="2354"/>
      <c r="N774" s="2354"/>
      <c r="O774" s="492"/>
      <c r="P774" s="492"/>
      <c r="Q774" s="492"/>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2354"/>
      <c r="D775" s="2354"/>
      <c r="E775" s="492"/>
      <c r="F775" s="492"/>
      <c r="G775" s="492"/>
      <c r="H775" s="2354"/>
      <c r="I775" s="2354"/>
      <c r="J775" s="492"/>
      <c r="K775" s="492"/>
      <c r="L775" s="492"/>
      <c r="M775" s="2354"/>
      <c r="N775" s="2354"/>
      <c r="O775" s="492"/>
      <c r="P775" s="492"/>
      <c r="Q775" s="492"/>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2354"/>
      <c r="D776" s="2354"/>
      <c r="E776" s="492"/>
      <c r="F776" s="492"/>
      <c r="G776" s="492"/>
      <c r="H776" s="2354"/>
      <c r="I776" s="2354"/>
      <c r="J776" s="492"/>
      <c r="K776" s="492"/>
      <c r="L776" s="492"/>
      <c r="M776" s="2354"/>
      <c r="N776" s="2354"/>
      <c r="O776" s="492"/>
      <c r="P776" s="492"/>
      <c r="Q776" s="492"/>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2354"/>
      <c r="D777" s="2354"/>
      <c r="E777" s="492"/>
      <c r="F777" s="492"/>
      <c r="G777" s="492"/>
      <c r="H777" s="2354"/>
      <c r="I777" s="2354"/>
      <c r="J777" s="492"/>
      <c r="K777" s="492"/>
      <c r="L777" s="492"/>
      <c r="M777" s="2354"/>
      <c r="N777" s="2354"/>
      <c r="O777" s="492"/>
      <c r="P777" s="492"/>
      <c r="Q777" s="492"/>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2354"/>
      <c r="D778" s="2354"/>
      <c r="E778" s="492"/>
      <c r="F778" s="492"/>
      <c r="G778" s="492"/>
      <c r="H778" s="2354"/>
      <c r="I778" s="2354"/>
      <c r="J778" s="492"/>
      <c r="K778" s="492"/>
      <c r="L778" s="492"/>
      <c r="M778" s="2354"/>
      <c r="N778" s="2354"/>
      <c r="O778" s="492"/>
      <c r="P778" s="492"/>
      <c r="Q778" s="492"/>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2354"/>
      <c r="D779" s="2354"/>
      <c r="E779" s="492"/>
      <c r="F779" s="492"/>
      <c r="G779" s="492"/>
      <c r="H779" s="2354"/>
      <c r="I779" s="2354"/>
      <c r="J779" s="492"/>
      <c r="K779" s="492"/>
      <c r="L779" s="492"/>
      <c r="M779" s="2354"/>
      <c r="N779" s="2354"/>
      <c r="O779" s="492"/>
      <c r="P779" s="492"/>
      <c r="Q779" s="492"/>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2354"/>
      <c r="D780" s="2354"/>
      <c r="E780" s="492"/>
      <c r="F780" s="492"/>
      <c r="G780" s="492"/>
      <c r="H780" s="2354"/>
      <c r="I780" s="2354"/>
      <c r="J780" s="492"/>
      <c r="K780" s="492"/>
      <c r="L780" s="492"/>
      <c r="M780" s="2354"/>
      <c r="N780" s="2354"/>
      <c r="O780" s="492"/>
      <c r="P780" s="492"/>
      <c r="Q780" s="492"/>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2354"/>
      <c r="D781" s="2354"/>
      <c r="E781" s="492"/>
      <c r="F781" s="492"/>
      <c r="G781" s="492"/>
      <c r="H781" s="2354"/>
      <c r="I781" s="2354"/>
      <c r="J781" s="492"/>
      <c r="K781" s="492"/>
      <c r="L781" s="492"/>
      <c r="M781" s="2354"/>
      <c r="N781" s="2354"/>
      <c r="O781" s="492"/>
      <c r="P781" s="492"/>
      <c r="Q781" s="492"/>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2354"/>
      <c r="D782" s="2354"/>
      <c r="E782" s="492"/>
      <c r="F782" s="492"/>
      <c r="G782" s="492"/>
      <c r="H782" s="2354"/>
      <c r="I782" s="2354"/>
      <c r="J782" s="492"/>
      <c r="K782" s="492"/>
      <c r="L782" s="492"/>
      <c r="M782" s="2354"/>
      <c r="N782" s="2354"/>
      <c r="O782" s="492"/>
      <c r="P782" s="492"/>
      <c r="Q782" s="492"/>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2354"/>
      <c r="D783" s="2354"/>
      <c r="E783" s="492"/>
      <c r="F783" s="492"/>
      <c r="G783" s="492"/>
      <c r="H783" s="2354"/>
      <c r="I783" s="2354"/>
      <c r="J783" s="492"/>
      <c r="K783" s="492"/>
      <c r="L783" s="492"/>
      <c r="M783" s="2354"/>
      <c r="N783" s="2354"/>
      <c r="O783" s="492"/>
      <c r="P783" s="492"/>
      <c r="Q783" s="492"/>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2354"/>
      <c r="D784" s="2354"/>
      <c r="E784" s="492"/>
      <c r="F784" s="492"/>
      <c r="G784" s="492"/>
      <c r="H784" s="2354"/>
      <c r="I784" s="2354"/>
      <c r="J784" s="492"/>
      <c r="K784" s="492"/>
      <c r="L784" s="492"/>
      <c r="M784" s="2354"/>
      <c r="N784" s="2354"/>
      <c r="O784" s="492"/>
      <c r="P784" s="492"/>
      <c r="Q784" s="492"/>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2354"/>
      <c r="D785" s="2354"/>
      <c r="E785" s="492"/>
      <c r="F785" s="492"/>
      <c r="G785" s="492"/>
      <c r="H785" s="2354"/>
      <c r="I785" s="2354"/>
      <c r="J785" s="492"/>
      <c r="K785" s="492"/>
      <c r="L785" s="492"/>
      <c r="M785" s="2354"/>
      <c r="N785" s="2354"/>
      <c r="O785" s="492"/>
      <c r="P785" s="492"/>
      <c r="Q785" s="492"/>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2354"/>
      <c r="D786" s="2354"/>
      <c r="E786" s="492"/>
      <c r="F786" s="492"/>
      <c r="G786" s="492"/>
      <c r="H786" s="2354"/>
      <c r="I786" s="2354"/>
      <c r="J786" s="492"/>
      <c r="K786" s="492"/>
      <c r="L786" s="492"/>
      <c r="M786" s="2354"/>
      <c r="N786" s="2354"/>
      <c r="O786" s="492"/>
      <c r="P786" s="492"/>
      <c r="Q786" s="492"/>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2354"/>
      <c r="D787" s="2354"/>
      <c r="E787" s="492"/>
      <c r="F787" s="492"/>
      <c r="G787" s="492"/>
      <c r="H787" s="2354"/>
      <c r="I787" s="2354"/>
      <c r="J787" s="492"/>
      <c r="K787" s="492"/>
      <c r="L787" s="492"/>
      <c r="M787" s="2354"/>
      <c r="N787" s="2354"/>
      <c r="O787" s="492"/>
      <c r="P787" s="492"/>
      <c r="Q787" s="492"/>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2354"/>
      <c r="D788" s="2354"/>
      <c r="E788" s="492"/>
      <c r="F788" s="492"/>
      <c r="G788" s="492"/>
      <c r="H788" s="2354"/>
      <c r="I788" s="2354"/>
      <c r="J788" s="492"/>
      <c r="K788" s="492"/>
      <c r="L788" s="492"/>
      <c r="M788" s="2354"/>
      <c r="N788" s="2354"/>
      <c r="O788" s="492"/>
      <c r="P788" s="492"/>
      <c r="Q788" s="492"/>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2354"/>
      <c r="D789" s="2354"/>
      <c r="E789" s="492"/>
      <c r="F789" s="492"/>
      <c r="G789" s="492"/>
      <c r="H789" s="2354"/>
      <c r="I789" s="2354"/>
      <c r="J789" s="492"/>
      <c r="K789" s="492"/>
      <c r="L789" s="492"/>
      <c r="M789" s="2354"/>
      <c r="N789" s="2354"/>
      <c r="O789" s="492"/>
      <c r="P789" s="492"/>
      <c r="Q789" s="492"/>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2354"/>
      <c r="D790" s="2354"/>
      <c r="E790" s="492"/>
      <c r="F790" s="492"/>
      <c r="G790" s="492"/>
      <c r="H790" s="2354"/>
      <c r="I790" s="2354"/>
      <c r="J790" s="492"/>
      <c r="K790" s="492"/>
      <c r="L790" s="492"/>
      <c r="M790" s="2354"/>
      <c r="N790" s="2354"/>
      <c r="O790" s="492"/>
      <c r="P790" s="492"/>
      <c r="Q790" s="492"/>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2354"/>
      <c r="D791" s="2354"/>
      <c r="E791" s="492"/>
      <c r="F791" s="492"/>
      <c r="G791" s="492"/>
      <c r="H791" s="2354"/>
      <c r="I791" s="2354"/>
      <c r="J791" s="492"/>
      <c r="K791" s="492"/>
      <c r="L791" s="492"/>
      <c r="M791" s="2354"/>
      <c r="N791" s="2354"/>
      <c r="O791" s="492"/>
      <c r="P791" s="492"/>
      <c r="Q791" s="492"/>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2354"/>
      <c r="D792" s="2354"/>
      <c r="E792" s="492"/>
      <c r="F792" s="492"/>
      <c r="G792" s="492"/>
      <c r="H792" s="2354"/>
      <c r="I792" s="2354"/>
      <c r="J792" s="492"/>
      <c r="K792" s="492"/>
      <c r="L792" s="492"/>
      <c r="M792" s="2354"/>
      <c r="N792" s="2354"/>
      <c r="O792" s="492"/>
      <c r="P792" s="492"/>
      <c r="Q792" s="492"/>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2354"/>
      <c r="D793" s="2354"/>
      <c r="E793" s="492"/>
      <c r="F793" s="492"/>
      <c r="G793" s="492"/>
      <c r="H793" s="2354"/>
      <c r="I793" s="2354"/>
      <c r="J793" s="492"/>
      <c r="K793" s="492"/>
      <c r="L793" s="492"/>
      <c r="M793" s="2354"/>
      <c r="N793" s="2354"/>
      <c r="O793" s="492"/>
      <c r="P793" s="492"/>
      <c r="Q793" s="492"/>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2354"/>
      <c r="D794" s="2354"/>
      <c r="E794" s="492"/>
      <c r="F794" s="492"/>
      <c r="G794" s="492"/>
      <c r="H794" s="2354"/>
      <c r="I794" s="2354"/>
      <c r="J794" s="492"/>
      <c r="K794" s="492"/>
      <c r="L794" s="492"/>
      <c r="M794" s="2354"/>
      <c r="N794" s="2354"/>
      <c r="O794" s="492"/>
      <c r="P794" s="492"/>
      <c r="Q794" s="492"/>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2354"/>
      <c r="D795" s="2354"/>
      <c r="E795" s="492"/>
      <c r="F795" s="492"/>
      <c r="G795" s="492"/>
      <c r="H795" s="2354"/>
      <c r="I795" s="2354"/>
      <c r="J795" s="492"/>
      <c r="K795" s="492"/>
      <c r="L795" s="492"/>
      <c r="M795" s="2354"/>
      <c r="N795" s="2354"/>
      <c r="O795" s="492"/>
      <c r="P795" s="492"/>
      <c r="Q795" s="492"/>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2354"/>
      <c r="D796" s="2354"/>
      <c r="E796" s="492"/>
      <c r="F796" s="492"/>
      <c r="G796" s="492"/>
      <c r="H796" s="2354"/>
      <c r="I796" s="2354"/>
      <c r="J796" s="492"/>
      <c r="K796" s="492"/>
      <c r="L796" s="492"/>
      <c r="M796" s="2354"/>
      <c r="N796" s="2354"/>
      <c r="O796" s="492"/>
      <c r="P796" s="492"/>
      <c r="Q796" s="492"/>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2354"/>
      <c r="D797" s="2354"/>
      <c r="E797" s="492"/>
      <c r="F797" s="492"/>
      <c r="G797" s="492"/>
      <c r="H797" s="2354"/>
      <c r="I797" s="2354"/>
      <c r="J797" s="492"/>
      <c r="K797" s="492"/>
      <c r="L797" s="492"/>
      <c r="M797" s="2354"/>
      <c r="N797" s="2354"/>
      <c r="O797" s="492"/>
      <c r="P797" s="492"/>
      <c r="Q797" s="492"/>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2354"/>
      <c r="D798" s="2354"/>
      <c r="E798" s="492"/>
      <c r="F798" s="492"/>
      <c r="G798" s="492"/>
      <c r="H798" s="2354"/>
      <c r="I798" s="2354"/>
      <c r="J798" s="492"/>
      <c r="K798" s="492"/>
      <c r="L798" s="492"/>
      <c r="M798" s="2354"/>
      <c r="N798" s="2354"/>
      <c r="O798" s="492"/>
      <c r="P798" s="492"/>
      <c r="Q798" s="492"/>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2354"/>
      <c r="D799" s="2354"/>
      <c r="E799" s="492"/>
      <c r="F799" s="492"/>
      <c r="G799" s="492"/>
      <c r="H799" s="2354"/>
      <c r="I799" s="2354"/>
      <c r="J799" s="492"/>
      <c r="K799" s="492"/>
      <c r="L799" s="492"/>
      <c r="M799" s="2354"/>
      <c r="N799" s="2354"/>
      <c r="O799" s="492"/>
      <c r="P799" s="492"/>
      <c r="Q799" s="492"/>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92"/>
      <c r="D800" s="492"/>
      <c r="E800" s="492"/>
      <c r="F800" s="492"/>
      <c r="G800" s="492"/>
      <c r="H800" s="492"/>
      <c r="I800" s="492"/>
      <c r="J800" s="492"/>
      <c r="K800" s="492"/>
      <c r="L800" s="492"/>
      <c r="M800" s="492"/>
      <c r="N800" s="492"/>
      <c r="O800" s="492"/>
      <c r="P800" s="492"/>
      <c r="Q800" s="492"/>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92"/>
      <c r="D801" s="492"/>
      <c r="E801" s="492"/>
      <c r="F801" s="492"/>
      <c r="G801" s="492"/>
      <c r="H801" s="492"/>
      <c r="I801" s="492"/>
      <c r="J801" s="492"/>
      <c r="K801" s="492"/>
      <c r="L801" s="492"/>
      <c r="M801" s="492"/>
      <c r="N801" s="492"/>
      <c r="O801" s="492"/>
      <c r="P801" s="492"/>
      <c r="Q801" s="492"/>
    </row>
    <row r="802" ht="25.15" customHeight="true" x14ac:dyDescent="0.2">
      <c r="C802" s="492"/>
      <c r="D802" s="492"/>
      <c r="E802" s="492"/>
      <c r="F802" s="492"/>
      <c r="G802" s="492"/>
      <c r="H802" s="492"/>
      <c r="I802" s="492"/>
      <c r="J802" s="492"/>
      <c r="K802" s="492"/>
      <c r="L802" s="492"/>
      <c r="M802" s="492"/>
      <c r="N802" s="492"/>
      <c r="O802" s="492"/>
      <c r="P802" s="492"/>
      <c r="Q802" s="492"/>
    </row>
    <row r="803" ht="25.15" customHeight="true" x14ac:dyDescent="0.2">
      <c r="C803" s="492"/>
      <c r="D803" s="492"/>
      <c r="E803" s="492"/>
      <c r="F803" s="492"/>
      <c r="G803" s="492"/>
      <c r="H803" s="492"/>
      <c r="I803" s="492"/>
      <c r="J803" s="492"/>
      <c r="K803" s="492"/>
      <c r="L803" s="492"/>
      <c r="M803" s="492"/>
      <c r="N803" s="492"/>
      <c r="O803" s="492"/>
      <c r="P803" s="492"/>
      <c r="Q803" s="492"/>
    </row>
    <row r="804" ht="25.15" customHeight="true" x14ac:dyDescent="0.2">
      <c r="C804" s="492"/>
      <c r="D804" s="492"/>
      <c r="E804" s="492"/>
      <c r="F804" s="492"/>
      <c r="G804" s="492"/>
      <c r="H804" s="492"/>
      <c r="I804" s="492"/>
      <c r="J804" s="492"/>
      <c r="K804" s="492"/>
      <c r="L804" s="492"/>
      <c r="M804" s="492"/>
      <c r="N804" s="492"/>
      <c r="O804" s="492"/>
      <c r="P804" s="492"/>
      <c r="Q804" s="492"/>
    </row>
    <row r="805" ht="25.15" customHeight="true" x14ac:dyDescent="0.2">
      <c r="C805" s="492"/>
      <c r="D805" s="492"/>
      <c r="E805" s="492"/>
      <c r="F805" s="492"/>
      <c r="G805" s="492"/>
      <c r="H805" s="492"/>
      <c r="I805" s="492"/>
      <c r="J805" s="492"/>
      <c r="K805" s="492"/>
      <c r="L805" s="492"/>
      <c r="M805" s="492"/>
      <c r="N805" s="492"/>
      <c r="O805" s="492"/>
      <c r="P805" s="492"/>
      <c r="Q805" s="492"/>
    </row>
    <row r="806" ht="25.15" customHeight="true" x14ac:dyDescent="0.2">
      <c r="C806" s="492"/>
      <c r="D806" s="492"/>
      <c r="E806" s="492"/>
      <c r="F806" s="492"/>
      <c r="G806" s="492"/>
      <c r="H806" s="492"/>
      <c r="I806" s="492"/>
      <c r="J806" s="492"/>
      <c r="K806" s="492"/>
      <c r="L806" s="492"/>
      <c r="M806" s="492"/>
      <c r="N806" s="492"/>
      <c r="O806" s="492"/>
      <c r="P806" s="492"/>
      <c r="Q806" s="492"/>
    </row>
    <row r="807" ht="25.15" customHeight="true" x14ac:dyDescent="0.2">
      <c r="C807" s="492"/>
      <c r="D807" s="492"/>
      <c r="E807" s="492"/>
      <c r="F807" s="492"/>
      <c r="G807" s="492"/>
      <c r="H807" s="492"/>
      <c r="I807" s="492"/>
      <c r="J807" s="492"/>
      <c r="K807" s="492"/>
      <c r="L807" s="492"/>
      <c r="M807" s="492"/>
      <c r="N807" s="492"/>
      <c r="O807" s="492"/>
      <c r="P807" s="492"/>
      <c r="Q807" s="492"/>
    </row>
    <row r="808" ht="25.15" customHeight="true" x14ac:dyDescent="0.2">
      <c r="C808" s="492"/>
      <c r="D808" s="492"/>
      <c r="E808" s="492"/>
      <c r="F808" s="492"/>
      <c r="G808" s="492"/>
      <c r="H808" s="492"/>
      <c r="I808" s="492"/>
      <c r="J808" s="492"/>
      <c r="K808" s="492"/>
      <c r="L808" s="492"/>
      <c r="M808" s="492"/>
      <c r="N808" s="492"/>
      <c r="O808" s="492"/>
      <c r="P808" s="492"/>
      <c r="Q808" s="492"/>
    </row>
    <row r="809" ht="25.15" customHeight="true" x14ac:dyDescent="0.2">
      <c r="C809" s="492"/>
      <c r="D809" s="492"/>
      <c r="E809" s="492"/>
      <c r="F809" s="492"/>
      <c r="G809" s="492"/>
      <c r="H809" s="492"/>
      <c r="I809" s="492"/>
      <c r="J809" s="492"/>
      <c r="K809" s="492"/>
      <c r="L809" s="492"/>
      <c r="M809" s="492"/>
      <c r="N809" s="492"/>
      <c r="O809" s="492"/>
      <c r="P809" s="492"/>
      <c r="Q809" s="492"/>
    </row>
    <row r="810" ht="25.15" customHeight="true" x14ac:dyDescent="0.2">
      <c r="C810" s="492"/>
      <c r="D810" s="492"/>
      <c r="E810" s="492"/>
      <c r="F810" s="492"/>
      <c r="G810" s="492"/>
      <c r="H810" s="492"/>
      <c r="I810" s="492"/>
      <c r="J810" s="492"/>
      <c r="K810" s="492"/>
      <c r="L810" s="492"/>
      <c r="M810" s="492"/>
      <c r="N810" s="492"/>
      <c r="O810" s="492"/>
      <c r="P810" s="492"/>
      <c r="Q810" s="492"/>
    </row>
    <row r="811" ht="25.15" customHeight="true" x14ac:dyDescent="0.2">
      <c r="C811" s="492"/>
      <c r="D811" s="492"/>
      <c r="E811" s="492"/>
      <c r="F811" s="492"/>
      <c r="G811" s="492"/>
      <c r="H811" s="492"/>
      <c r="I811" s="492"/>
      <c r="J811" s="492"/>
      <c r="K811" s="492"/>
      <c r="L811" s="492"/>
      <c r="M811" s="492"/>
      <c r="N811" s="492"/>
      <c r="O811" s="492"/>
      <c r="P811" s="492"/>
      <c r="Q811" s="492"/>
    </row>
    <row r="812" ht="25.15" customHeight="true" x14ac:dyDescent="0.2">
      <c r="C812" s="492"/>
      <c r="D812" s="492"/>
      <c r="E812" s="492"/>
      <c r="F812" s="492"/>
      <c r="G812" s="492"/>
      <c r="H812" s="492"/>
      <c r="I812" s="492"/>
      <c r="J812" s="492"/>
      <c r="K812" s="492"/>
      <c r="L812" s="492"/>
      <c r="M812" s="492"/>
      <c r="N812" s="492"/>
      <c r="O812" s="492"/>
      <c r="P812" s="492"/>
      <c r="Q812" s="492"/>
    </row>
    <row r="813" ht="25.15" customHeight="true" x14ac:dyDescent="0.2">
      <c r="C813" s="492"/>
      <c r="D813" s="492"/>
      <c r="E813" s="492"/>
      <c r="F813" s="492"/>
      <c r="G813" s="492"/>
      <c r="H813" s="492"/>
      <c r="I813" s="492"/>
      <c r="J813" s="492"/>
      <c r="K813" s="492"/>
      <c r="L813" s="492"/>
      <c r="M813" s="492"/>
      <c r="N813" s="492"/>
      <c r="O813" s="492"/>
      <c r="P813" s="492"/>
      <c r="Q813" s="492"/>
    </row>
    <row r="814" ht="25.15" customHeight="true" x14ac:dyDescent="0.2">
      <c r="C814" s="492"/>
      <c r="D814" s="492"/>
      <c r="E814" s="492"/>
      <c r="F814" s="492"/>
      <c r="G814" s="492"/>
      <c r="H814" s="492"/>
      <c r="I814" s="492"/>
      <c r="J814" s="492"/>
      <c r="K814" s="492"/>
      <c r="L814" s="492"/>
      <c r="M814" s="492"/>
      <c r="N814" s="492"/>
      <c r="O814" s="492"/>
      <c r="P814" s="492"/>
      <c r="Q814" s="492"/>
    </row>
    <row r="815" ht="25.15" customHeight="true" x14ac:dyDescent="0.2">
      <c r="C815" s="492"/>
      <c r="D815" s="492"/>
      <c r="E815" s="492"/>
      <c r="F815" s="492"/>
      <c r="G815" s="492"/>
      <c r="H815" s="492"/>
      <c r="I815" s="492"/>
      <c r="J815" s="492"/>
      <c r="K815" s="492"/>
      <c r="L815" s="492"/>
      <c r="M815" s="492"/>
      <c r="N815" s="492"/>
      <c r="O815" s="492"/>
      <c r="P815" s="492"/>
      <c r="Q815" s="492"/>
    </row>
    <row r="816" ht="25.15" customHeight="true" x14ac:dyDescent="0.2">
      <c r="C816" s="492"/>
      <c r="D816" s="492"/>
      <c r="E816" s="492"/>
      <c r="F816" s="492"/>
      <c r="G816" s="492"/>
      <c r="H816" s="492"/>
      <c r="I816" s="492"/>
      <c r="J816" s="492"/>
      <c r="K816" s="492"/>
      <c r="L816" s="492"/>
      <c r="M816" s="492"/>
      <c r="N816" s="492"/>
      <c r="O816" s="492"/>
      <c r="P816" s="492"/>
      <c r="Q816" s="492"/>
    </row>
    <row r="817" ht="25.15" customHeight="true" x14ac:dyDescent="0.2">
      <c r="C817" s="492"/>
      <c r="D817" s="492"/>
      <c r="E817" s="492"/>
      <c r="F817" s="492"/>
      <c r="G817" s="492"/>
      <c r="H817" s="492"/>
      <c r="I817" s="492"/>
      <c r="J817" s="492"/>
      <c r="K817" s="492"/>
      <c r="L817" s="492"/>
      <c r="M817" s="492"/>
      <c r="N817" s="492"/>
      <c r="O817" s="492"/>
      <c r="P817" s="492"/>
      <c r="Q817" s="492"/>
    </row>
    <row r="818" ht="25.15" customHeight="true" x14ac:dyDescent="0.2">
      <c r="C818" s="492"/>
      <c r="D818" s="492"/>
      <c r="E818" s="492"/>
      <c r="F818" s="492"/>
      <c r="G818" s="492"/>
      <c r="H818" s="492"/>
      <c r="I818" s="492"/>
      <c r="J818" s="492"/>
      <c r="K818" s="492"/>
      <c r="L818" s="492"/>
      <c r="M818" s="492"/>
      <c r="N818" s="492"/>
      <c r="O818" s="492"/>
      <c r="P818" s="492"/>
      <c r="Q818" s="492"/>
    </row>
    <row r="819" ht="25.15" customHeight="true" x14ac:dyDescent="0.2">
      <c r="C819" s="492"/>
      <c r="D819" s="492"/>
      <c r="E819" s="492"/>
      <c r="F819" s="492"/>
      <c r="G819" s="492"/>
      <c r="H819" s="492"/>
      <c r="I819" s="492"/>
      <c r="J819" s="492"/>
      <c r="K819" s="492"/>
      <c r="L819" s="492"/>
      <c r="M819" s="492"/>
      <c r="N819" s="492"/>
      <c r="O819" s="492"/>
      <c r="P819" s="492"/>
      <c r="Q819" s="492"/>
    </row>
    <row r="820" ht="25.15" customHeight="true" x14ac:dyDescent="0.2">
      <c r="C820" s="492"/>
      <c r="D820" s="492"/>
      <c r="E820" s="492"/>
      <c r="F820" s="492"/>
      <c r="G820" s="492"/>
      <c r="H820" s="492"/>
      <c r="I820" s="492"/>
      <c r="J820" s="492"/>
      <c r="K820" s="492"/>
      <c r="L820" s="492"/>
      <c r="M820" s="492"/>
      <c r="N820" s="492"/>
      <c r="O820" s="492"/>
      <c r="P820" s="492"/>
      <c r="Q820" s="492"/>
    </row>
    <row r="821" ht="25.15" customHeight="true" x14ac:dyDescent="0.2">
      <c r="C821" s="492"/>
      <c r="D821" s="492"/>
      <c r="E821" s="492"/>
      <c r="F821" s="492"/>
      <c r="G821" s="492"/>
      <c r="H821" s="492"/>
      <c r="I821" s="492"/>
      <c r="J821" s="492"/>
      <c r="K821" s="492"/>
      <c r="L821" s="492"/>
      <c r="M821" s="492"/>
      <c r="N821" s="492"/>
      <c r="O821" s="492"/>
      <c r="P821" s="492"/>
      <c r="Q821" s="492"/>
    </row>
    <row r="822" ht="25.15" customHeight="true" x14ac:dyDescent="0.2">
      <c r="C822" s="492"/>
      <c r="D822" s="492"/>
      <c r="E822" s="492"/>
      <c r="F822" s="492"/>
      <c r="G822" s="492"/>
      <c r="H822" s="492"/>
      <c r="I822" s="492"/>
      <c r="J822" s="492"/>
      <c r="K822" s="492"/>
      <c r="L822" s="492"/>
      <c r="M822" s="492"/>
      <c r="N822" s="492"/>
      <c r="O822" s="492"/>
      <c r="P822" s="492"/>
      <c r="Q822" s="492"/>
    </row>
    <row r="823" ht="25.15" customHeight="true" x14ac:dyDescent="0.2">
      <c r="C823" s="492"/>
      <c r="D823" s="492"/>
      <c r="E823" s="492"/>
      <c r="F823" s="492"/>
      <c r="G823" s="492"/>
      <c r="H823" s="492"/>
      <c r="I823" s="492"/>
      <c r="J823" s="492"/>
      <c r="K823" s="492"/>
      <c r="L823" s="492"/>
      <c r="M823" s="492"/>
      <c r="N823" s="492"/>
      <c r="O823" s="492"/>
      <c r="P823" s="492"/>
      <c r="Q823" s="492"/>
    </row>
    <row r="824" ht="25.15" customHeight="true" x14ac:dyDescent="0.2">
      <c r="C824" s="492"/>
      <c r="D824" s="492"/>
      <c r="E824" s="492"/>
      <c r="F824" s="492"/>
      <c r="G824" s="492"/>
      <c r="H824" s="492"/>
      <c r="I824" s="492"/>
      <c r="J824" s="492"/>
      <c r="K824" s="492"/>
      <c r="L824" s="492"/>
      <c r="M824" s="492"/>
      <c r="N824" s="492"/>
      <c r="O824" s="492"/>
      <c r="P824" s="492"/>
      <c r="Q824" s="492"/>
    </row>
    <row r="825" ht="25.15" customHeight="true" x14ac:dyDescent="0.2">
      <c r="C825" s="492"/>
      <c r="D825" s="492"/>
      <c r="E825" s="492"/>
      <c r="F825" s="492"/>
      <c r="G825" s="492"/>
      <c r="H825" s="492"/>
      <c r="I825" s="492"/>
      <c r="J825" s="492"/>
      <c r="K825" s="492"/>
      <c r="L825" s="492"/>
      <c r="M825" s="492"/>
      <c r="N825" s="492"/>
      <c r="O825" s="492"/>
      <c r="P825" s="492"/>
      <c r="Q825" s="492"/>
    </row>
    <row r="826" ht="25.15" customHeight="true" x14ac:dyDescent="0.2">
      <c r="C826" s="492"/>
      <c r="D826" s="492"/>
      <c r="E826" s="492"/>
      <c r="F826" s="492"/>
      <c r="G826" s="492"/>
      <c r="H826" s="492"/>
      <c r="I826" s="492"/>
      <c r="J826" s="492"/>
      <c r="K826" s="492"/>
      <c r="L826" s="492"/>
      <c r="M826" s="492"/>
      <c r="N826" s="492"/>
      <c r="O826" s="492"/>
      <c r="P826" s="492"/>
      <c r="Q826" s="492"/>
    </row>
    <row r="827" ht="25.15" customHeight="true" x14ac:dyDescent="0.2">
      <c r="C827" s="492"/>
      <c r="D827" s="492"/>
      <c r="E827" s="492"/>
      <c r="F827" s="492"/>
      <c r="G827" s="492"/>
      <c r="H827" s="492"/>
      <c r="I827" s="492"/>
      <c r="J827" s="492"/>
      <c r="K827" s="492"/>
      <c r="L827" s="492"/>
      <c r="M827" s="492"/>
      <c r="N827" s="492"/>
      <c r="O827" s="492"/>
      <c r="P827" s="492"/>
      <c r="Q827" s="492"/>
    </row>
    <row r="828" ht="25.15" customHeight="true" x14ac:dyDescent="0.2">
      <c r="C828" s="492"/>
      <c r="D828" s="492"/>
      <c r="E828" s="492"/>
      <c r="F828" s="492"/>
      <c r="G828" s="492"/>
      <c r="H828" s="492"/>
      <c r="I828" s="492"/>
      <c r="J828" s="492"/>
      <c r="K828" s="492"/>
      <c r="L828" s="492"/>
      <c r="M828" s="492"/>
      <c r="N828" s="492"/>
      <c r="O828" s="492"/>
      <c r="P828" s="492"/>
      <c r="Q828" s="492"/>
    </row>
    <row r="829" ht="25.15" customHeight="true" x14ac:dyDescent="0.2">
      <c r="C829" s="492"/>
      <c r="D829" s="492"/>
      <c r="E829" s="492"/>
      <c r="F829" s="492"/>
      <c r="G829" s="492"/>
      <c r="H829" s="492"/>
      <c r="I829" s="492"/>
      <c r="J829" s="492"/>
      <c r="K829" s="492"/>
      <c r="L829" s="492"/>
      <c r="M829" s="492"/>
      <c r="N829" s="492"/>
      <c r="O829" s="492"/>
      <c r="P829" s="492"/>
      <c r="Q829" s="492"/>
    </row>
    <row r="830" ht="25.15" customHeight="true" x14ac:dyDescent="0.2">
      <c r="C830" s="492"/>
      <c r="D830" s="492"/>
      <c r="E830" s="492"/>
      <c r="F830" s="492"/>
      <c r="G830" s="492"/>
      <c r="H830" s="492"/>
      <c r="I830" s="492"/>
      <c r="J830" s="492"/>
      <c r="K830" s="492"/>
      <c r="L830" s="492"/>
      <c r="M830" s="492"/>
      <c r="N830" s="492"/>
      <c r="O830" s="492"/>
      <c r="P830" s="492"/>
      <c r="Q830" s="492"/>
    </row>
    <row r="831" ht="25.15" customHeight="true" x14ac:dyDescent="0.2">
      <c r="C831" s="492"/>
      <c r="D831" s="492"/>
      <c r="E831" s="492"/>
      <c r="F831" s="492"/>
      <c r="G831" s="492"/>
      <c r="H831" s="492"/>
      <c r="I831" s="492"/>
      <c r="J831" s="492"/>
      <c r="K831" s="492"/>
      <c r="L831" s="492"/>
      <c r="M831" s="492"/>
      <c r="N831" s="492"/>
      <c r="O831" s="492"/>
      <c r="P831" s="492"/>
      <c r="Q831" s="492"/>
    </row>
    <row r="832" ht="25.15" customHeight="true" x14ac:dyDescent="0.2">
      <c r="C832" s="492"/>
      <c r="D832" s="492"/>
      <c r="E832" s="492"/>
      <c r="F832" s="492"/>
      <c r="G832" s="492"/>
      <c r="H832" s="492"/>
      <c r="I832" s="492"/>
      <c r="J832" s="492"/>
      <c r="K832" s="492"/>
      <c r="L832" s="492"/>
      <c r="M832" s="492"/>
      <c r="N832" s="492"/>
      <c r="O832" s="492"/>
      <c r="P832" s="492"/>
      <c r="Q832" s="492"/>
    </row>
    <row r="833" ht="25.15" customHeight="true" x14ac:dyDescent="0.2">
      <c r="C833" s="492"/>
      <c r="D833" s="492"/>
      <c r="E833" s="492"/>
      <c r="F833" s="492"/>
      <c r="G833" s="492"/>
      <c r="H833" s="492"/>
      <c r="I833" s="492"/>
      <c r="J833" s="492"/>
      <c r="K833" s="492"/>
      <c r="L833" s="492"/>
      <c r="M833" s="492"/>
      <c r="N833" s="492"/>
      <c r="O833" s="492"/>
      <c r="P833" s="492"/>
      <c r="Q833" s="492"/>
    </row>
    <row r="834" ht="25.15" customHeight="true" x14ac:dyDescent="0.2">
      <c r="C834" s="492"/>
      <c r="D834" s="492"/>
      <c r="E834" s="492"/>
      <c r="F834" s="492"/>
      <c r="G834" s="492"/>
      <c r="H834" s="492"/>
      <c r="I834" s="492"/>
      <c r="J834" s="492"/>
      <c r="K834" s="492"/>
      <c r="L834" s="492"/>
      <c r="M834" s="492"/>
      <c r="N834" s="492"/>
      <c r="O834" s="492"/>
      <c r="P834" s="492"/>
      <c r="Q834" s="492"/>
    </row>
    <row r="835" ht="25.15" customHeight="true" x14ac:dyDescent="0.2">
      <c r="C835" s="492"/>
      <c r="D835" s="492"/>
      <c r="E835" s="492"/>
      <c r="F835" s="492"/>
      <c r="G835" s="492"/>
      <c r="H835" s="492"/>
      <c r="I835" s="492"/>
      <c r="J835" s="492"/>
      <c r="K835" s="492"/>
      <c r="L835" s="492"/>
      <c r="M835" s="492"/>
      <c r="N835" s="492"/>
      <c r="O835" s="492"/>
      <c r="P835" s="492"/>
      <c r="Q835" s="492"/>
    </row>
    <row r="836" ht="25.15" customHeight="true" x14ac:dyDescent="0.2">
      <c r="C836" s="492"/>
      <c r="D836" s="492"/>
      <c r="E836" s="492"/>
      <c r="F836" s="492"/>
      <c r="G836" s="492"/>
      <c r="H836" s="492"/>
      <c r="I836" s="492"/>
      <c r="J836" s="492"/>
      <c r="K836" s="492"/>
      <c r="L836" s="492"/>
      <c r="M836" s="492"/>
      <c r="N836" s="492"/>
      <c r="O836" s="492"/>
      <c r="P836" s="492"/>
      <c r="Q836" s="492"/>
    </row>
    <row r="837" ht="25.15" customHeight="true" x14ac:dyDescent="0.2">
      <c r="C837" s="492"/>
      <c r="D837" s="492"/>
      <c r="E837" s="492"/>
      <c r="F837" s="492"/>
      <c r="G837" s="492"/>
      <c r="H837" s="492"/>
      <c r="I837" s="492"/>
      <c r="J837" s="492"/>
      <c r="K837" s="492"/>
      <c r="L837" s="492"/>
      <c r="M837" s="492"/>
      <c r="N837" s="492"/>
      <c r="O837" s="492"/>
      <c r="P837" s="492"/>
      <c r="Q837" s="492"/>
    </row>
    <row r="838" ht="25.15" customHeight="true" x14ac:dyDescent="0.2">
      <c r="C838" s="492"/>
      <c r="D838" s="492"/>
      <c r="E838" s="492"/>
      <c r="F838" s="492"/>
      <c r="G838" s="492"/>
      <c r="H838" s="492"/>
      <c r="I838" s="492"/>
      <c r="J838" s="492"/>
      <c r="K838" s="492"/>
      <c r="L838" s="492"/>
      <c r="M838" s="492"/>
      <c r="N838" s="492"/>
      <c r="O838" s="492"/>
      <c r="P838" s="492"/>
      <c r="Q838" s="492"/>
    </row>
    <row r="839" ht="25.15" customHeight="true" x14ac:dyDescent="0.2">
      <c r="C839" s="492"/>
      <c r="D839" s="492"/>
      <c r="E839" s="492"/>
      <c r="F839" s="492"/>
      <c r="G839" s="492"/>
      <c r="H839" s="492"/>
      <c r="I839" s="492"/>
      <c r="J839" s="492"/>
      <c r="K839" s="492"/>
      <c r="L839" s="492"/>
      <c r="M839" s="492"/>
      <c r="N839" s="492"/>
      <c r="O839" s="492"/>
      <c r="P839" s="492"/>
      <c r="Q839" s="492"/>
    </row>
    <row r="840" ht="25.15" customHeight="true" x14ac:dyDescent="0.2">
      <c r="C840" s="492"/>
      <c r="D840" s="492"/>
      <c r="E840" s="492"/>
      <c r="F840" s="492"/>
      <c r="G840" s="492"/>
      <c r="H840" s="492"/>
      <c r="I840" s="492"/>
      <c r="J840" s="492"/>
      <c r="K840" s="492"/>
      <c r="L840" s="492"/>
      <c r="M840" s="492"/>
      <c r="N840" s="492"/>
      <c r="O840" s="492"/>
      <c r="P840" s="492"/>
      <c r="Q840" s="492"/>
    </row>
    <row r="841" ht="25.15" customHeight="true" x14ac:dyDescent="0.2">
      <c r="C841" s="492"/>
      <c r="D841" s="492"/>
      <c r="E841" s="492"/>
      <c r="F841" s="492"/>
      <c r="G841" s="492"/>
      <c r="H841" s="492"/>
      <c r="I841" s="492"/>
      <c r="J841" s="492"/>
      <c r="K841" s="492"/>
      <c r="L841" s="492"/>
      <c r="M841" s="492"/>
      <c r="N841" s="492"/>
      <c r="O841" s="492"/>
      <c r="P841" s="492"/>
      <c r="Q841" s="492"/>
    </row>
    <row r="842" ht="25.15" customHeight="true" x14ac:dyDescent="0.2">
      <c r="C842" s="492"/>
      <c r="D842" s="492"/>
      <c r="E842" s="492"/>
      <c r="F842" s="492"/>
      <c r="G842" s="492"/>
      <c r="H842" s="492"/>
      <c r="I842" s="492"/>
      <c r="J842" s="492"/>
      <c r="K842" s="492"/>
      <c r="L842" s="492"/>
      <c r="M842" s="492"/>
      <c r="N842" s="492"/>
      <c r="O842" s="492"/>
      <c r="P842" s="492"/>
      <c r="Q842" s="492"/>
    </row>
    <row r="843" ht="25.15" customHeight="true" x14ac:dyDescent="0.2">
      <c r="C843" s="492"/>
      <c r="D843" s="492"/>
      <c r="E843" s="492"/>
      <c r="F843" s="492"/>
      <c r="G843" s="492"/>
      <c r="H843" s="492"/>
      <c r="I843" s="492"/>
      <c r="J843" s="492"/>
      <c r="K843" s="492"/>
      <c r="L843" s="492"/>
      <c r="M843" s="492"/>
      <c r="N843" s="492"/>
      <c r="O843" s="492"/>
      <c r="P843" s="492"/>
      <c r="Q843" s="492"/>
    </row>
    <row r="844" ht="25.15" customHeight="true" x14ac:dyDescent="0.2">
      <c r="C844" s="492"/>
      <c r="D844" s="492"/>
      <c r="E844" s="492"/>
      <c r="F844" s="492"/>
      <c r="G844" s="492"/>
      <c r="H844" s="492"/>
      <c r="I844" s="492"/>
      <c r="J844" s="492"/>
      <c r="K844" s="492"/>
      <c r="L844" s="492"/>
      <c r="M844" s="492"/>
      <c r="N844" s="492"/>
      <c r="O844" s="492"/>
      <c r="P844" s="492"/>
      <c r="Q844" s="492"/>
    </row>
    <row r="845" ht="25.15" customHeight="true" x14ac:dyDescent="0.2">
      <c r="C845" s="492"/>
      <c r="D845" s="492"/>
      <c r="E845" s="492"/>
      <c r="F845" s="492"/>
      <c r="G845" s="492"/>
      <c r="H845" s="492"/>
      <c r="I845" s="492"/>
      <c r="J845" s="492"/>
      <c r="K845" s="492"/>
      <c r="L845" s="492"/>
      <c r="M845" s="492"/>
      <c r="N845" s="492"/>
      <c r="O845" s="492"/>
      <c r="P845" s="492"/>
      <c r="Q845" s="492"/>
    </row>
    <row r="846" ht="25.15" customHeight="true" x14ac:dyDescent="0.2">
      <c r="C846" s="492"/>
      <c r="D846" s="492"/>
      <c r="E846" s="492"/>
      <c r="F846" s="492"/>
      <c r="G846" s="492"/>
      <c r="H846" s="492"/>
      <c r="I846" s="492"/>
      <c r="J846" s="492"/>
      <c r="K846" s="492"/>
      <c r="L846" s="492"/>
      <c r="M846" s="492"/>
      <c r="N846" s="492"/>
      <c r="O846" s="492"/>
      <c r="P846" s="492"/>
      <c r="Q846" s="492"/>
    </row>
    <row r="847" ht="25.15" customHeight="true" x14ac:dyDescent="0.2">
      <c r="C847" s="492"/>
      <c r="D847" s="492"/>
      <c r="E847" s="492"/>
      <c r="F847" s="492"/>
      <c r="G847" s="492"/>
      <c r="H847" s="492"/>
      <c r="I847" s="492"/>
      <c r="J847" s="492"/>
      <c r="K847" s="492"/>
      <c r="L847" s="492"/>
      <c r="M847" s="492"/>
      <c r="N847" s="492"/>
      <c r="O847" s="492"/>
      <c r="P847" s="492"/>
      <c r="Q847" s="492"/>
    </row>
    <row r="848" ht="25.15" customHeight="true" x14ac:dyDescent="0.2">
      <c r="C848" s="492"/>
      <c r="D848" s="492"/>
      <c r="E848" s="492"/>
      <c r="F848" s="492"/>
      <c r="G848" s="492"/>
      <c r="H848" s="492"/>
      <c r="I848" s="492"/>
      <c r="J848" s="492"/>
      <c r="K848" s="492"/>
      <c r="L848" s="492"/>
      <c r="M848" s="492"/>
      <c r="N848" s="492"/>
      <c r="O848" s="492"/>
      <c r="P848" s="492"/>
      <c r="Q848" s="492"/>
    </row>
    <row r="849" ht="25.15" customHeight="true" x14ac:dyDescent="0.2">
      <c r="C849" s="492"/>
      <c r="D849" s="492"/>
      <c r="E849" s="492"/>
      <c r="F849" s="492"/>
      <c r="G849" s="492"/>
      <c r="H849" s="492"/>
      <c r="I849" s="492"/>
      <c r="J849" s="492"/>
      <c r="K849" s="492"/>
      <c r="L849" s="492"/>
      <c r="M849" s="492"/>
      <c r="N849" s="492"/>
      <c r="O849" s="492"/>
      <c r="P849" s="492"/>
      <c r="Q849" s="492"/>
    </row>
    <row r="850" ht="25.15" customHeight="true" x14ac:dyDescent="0.2">
      <c r="C850" s="492"/>
      <c r="D850" s="492"/>
      <c r="E850" s="492"/>
      <c r="F850" s="492"/>
      <c r="G850" s="492"/>
      <c r="H850" s="492"/>
      <c r="I850" s="492"/>
      <c r="J850" s="492"/>
      <c r="K850" s="492"/>
      <c r="L850" s="492"/>
      <c r="M850" s="492"/>
      <c r="N850" s="492"/>
      <c r="O850" s="492"/>
      <c r="P850" s="492"/>
      <c r="Q850" s="492"/>
    </row>
    <row r="851" ht="25.15" customHeight="true" x14ac:dyDescent="0.2">
      <c r="C851" s="492"/>
      <c r="D851" s="492"/>
      <c r="E851" s="492"/>
      <c r="F851" s="492"/>
      <c r="G851" s="492"/>
      <c r="H851" s="492"/>
      <c r="I851" s="492"/>
      <c r="J851" s="492"/>
      <c r="K851" s="492"/>
      <c r="L851" s="492"/>
      <c r="M851" s="492"/>
      <c r="N851" s="492"/>
      <c r="O851" s="492"/>
      <c r="P851" s="492"/>
      <c r="Q851" s="492"/>
    </row>
    <row r="852" ht="25.15" customHeight="true" x14ac:dyDescent="0.2">
      <c r="C852" s="492"/>
      <c r="D852" s="492"/>
      <c r="E852" s="492"/>
      <c r="F852" s="492"/>
      <c r="G852" s="492"/>
      <c r="H852" s="492"/>
      <c r="I852" s="492"/>
      <c r="J852" s="492"/>
      <c r="K852" s="492"/>
      <c r="L852" s="492"/>
      <c r="M852" s="492"/>
      <c r="N852" s="492"/>
      <c r="O852" s="492"/>
      <c r="P852" s="492"/>
      <c r="Q852" s="492"/>
    </row>
    <row r="853" ht="25.15" customHeight="true" x14ac:dyDescent="0.2">
      <c r="C853" s="492"/>
      <c r="D853" s="492"/>
      <c r="E853" s="492"/>
      <c r="F853" s="492"/>
      <c r="G853" s="492"/>
      <c r="H853" s="492"/>
      <c r="I853" s="492"/>
      <c r="J853" s="492"/>
      <c r="K853" s="492"/>
      <c r="L853" s="492"/>
      <c r="M853" s="492"/>
      <c r="N853" s="492"/>
      <c r="O853" s="492"/>
      <c r="P853" s="492"/>
      <c r="Q853" s="492"/>
    </row>
    <row r="854" ht="25.15" customHeight="true" x14ac:dyDescent="0.2">
      <c r="C854" s="492"/>
      <c r="D854" s="492"/>
      <c r="E854" s="492"/>
      <c r="F854" s="492"/>
      <c r="G854" s="492"/>
      <c r="H854" s="492"/>
      <c r="I854" s="492"/>
      <c r="J854" s="492"/>
      <c r="K854" s="492"/>
      <c r="L854" s="492"/>
      <c r="M854" s="492"/>
      <c r="N854" s="492"/>
      <c r="O854" s="492"/>
      <c r="P854" s="492"/>
      <c r="Q854" s="492"/>
    </row>
    <row r="855" ht="25.15" customHeight="true" x14ac:dyDescent="0.2">
      <c r="C855" s="492"/>
      <c r="D855" s="492"/>
      <c r="E855" s="492"/>
      <c r="F855" s="492"/>
      <c r="G855" s="492"/>
      <c r="H855" s="492"/>
      <c r="I855" s="492"/>
      <c r="J855" s="492"/>
      <c r="K855" s="492"/>
      <c r="L855" s="492"/>
      <c r="M855" s="492"/>
      <c r="N855" s="492"/>
      <c r="O855" s="492"/>
      <c r="P855" s="492"/>
      <c r="Q855" s="492"/>
    </row>
    <row r="856" ht="25.15" customHeight="true" x14ac:dyDescent="0.2">
      <c r="C856" s="492"/>
      <c r="D856" s="492"/>
      <c r="E856" s="492"/>
      <c r="F856" s="492"/>
      <c r="G856" s="492"/>
      <c r="H856" s="492"/>
      <c r="I856" s="492"/>
      <c r="J856" s="492"/>
      <c r="K856" s="492"/>
      <c r="L856" s="492"/>
      <c r="M856" s="492"/>
      <c r="N856" s="492"/>
      <c r="O856" s="492"/>
      <c r="P856" s="492"/>
      <c r="Q856" s="492"/>
    </row>
    <row r="857" ht="25.15" customHeight="true" x14ac:dyDescent="0.2">
      <c r="C857" s="492"/>
      <c r="D857" s="492"/>
      <c r="E857" s="492"/>
      <c r="F857" s="492"/>
      <c r="G857" s="492"/>
      <c r="H857" s="492"/>
      <c r="I857" s="492"/>
      <c r="J857" s="492"/>
      <c r="K857" s="492"/>
      <c r="L857" s="492"/>
      <c r="M857" s="492"/>
      <c r="N857" s="492"/>
      <c r="O857" s="492"/>
      <c r="P857" s="492"/>
      <c r="Q857" s="492"/>
    </row>
    <row r="858" ht="25.15" customHeight="true" x14ac:dyDescent="0.2">
      <c r="C858" s="492"/>
      <c r="D858" s="492"/>
      <c r="E858" s="492"/>
      <c r="F858" s="492"/>
      <c r="G858" s="492"/>
      <c r="H858" s="492"/>
      <c r="I858" s="492"/>
      <c r="J858" s="492"/>
      <c r="K858" s="492"/>
      <c r="L858" s="492"/>
      <c r="M858" s="492"/>
      <c r="N858" s="492"/>
      <c r="O858" s="492"/>
      <c r="P858" s="492"/>
      <c r="Q858" s="492"/>
    </row>
    <row r="859" ht="25.15" customHeight="true" x14ac:dyDescent="0.2">
      <c r="C859" s="492"/>
      <c r="D859" s="492"/>
      <c r="E859" s="492"/>
      <c r="F859" s="492"/>
      <c r="G859" s="492"/>
      <c r="H859" s="492"/>
      <c r="I859" s="492"/>
      <c r="J859" s="492"/>
      <c r="K859" s="492"/>
      <c r="L859" s="492"/>
      <c r="M859" s="492"/>
      <c r="N859" s="492"/>
      <c r="O859" s="492"/>
      <c r="P859" s="492"/>
      <c r="Q859" s="492"/>
    </row>
    <row r="860" ht="25.15" customHeight="true" x14ac:dyDescent="0.2">
      <c r="C860" s="492"/>
      <c r="D860" s="492"/>
      <c r="E860" s="492"/>
      <c r="F860" s="492"/>
      <c r="G860" s="492"/>
      <c r="H860" s="492"/>
      <c r="I860" s="492"/>
      <c r="J860" s="492"/>
      <c r="K860" s="492"/>
      <c r="L860" s="492"/>
      <c r="M860" s="492"/>
      <c r="N860" s="492"/>
      <c r="O860" s="492"/>
      <c r="P860" s="492"/>
      <c r="Q860" s="492"/>
    </row>
    <row r="861" ht="25.15" customHeight="true" x14ac:dyDescent="0.2">
      <c r="C861" s="492"/>
      <c r="D861" s="492"/>
      <c r="E861" s="492"/>
      <c r="F861" s="492"/>
      <c r="G861" s="492"/>
      <c r="H861" s="492"/>
      <c r="I861" s="492"/>
      <c r="J861" s="492"/>
      <c r="K861" s="492"/>
      <c r="L861" s="492"/>
      <c r="M861" s="492"/>
      <c r="N861" s="492"/>
      <c r="O861" s="492"/>
      <c r="P861" s="492"/>
      <c r="Q861" s="492"/>
    </row>
    <row r="862" ht="25.15" customHeight="true" x14ac:dyDescent="0.2">
      <c r="C862" s="492"/>
      <c r="D862" s="492"/>
      <c r="E862" s="492"/>
      <c r="F862" s="492"/>
      <c r="G862" s="492"/>
      <c r="H862" s="492"/>
      <c r="I862" s="492"/>
      <c r="J862" s="492"/>
      <c r="K862" s="492"/>
      <c r="L862" s="492"/>
      <c r="M862" s="492"/>
      <c r="N862" s="492"/>
      <c r="O862" s="492"/>
      <c r="P862" s="492"/>
      <c r="Q862" s="492"/>
    </row>
    <row r="863" ht="25.15" customHeight="true" x14ac:dyDescent="0.2">
      <c r="C863" s="492"/>
      <c r="D863" s="492"/>
      <c r="E863" s="492"/>
      <c r="F863" s="492"/>
      <c r="G863" s="492"/>
      <c r="H863" s="492"/>
      <c r="I863" s="492"/>
      <c r="J863" s="492"/>
      <c r="K863" s="492"/>
      <c r="L863" s="492"/>
      <c r="M863" s="492"/>
      <c r="N863" s="492"/>
      <c r="O863" s="492"/>
      <c r="P863" s="492"/>
      <c r="Q863" s="492"/>
    </row>
    <row r="864" ht="25.15" customHeight="true" x14ac:dyDescent="0.2">
      <c r="C864" s="492"/>
      <c r="D864" s="492"/>
      <c r="E864" s="492"/>
      <c r="F864" s="492"/>
      <c r="G864" s="492"/>
      <c r="H864" s="492"/>
      <c r="I864" s="492"/>
      <c r="J864" s="492"/>
      <c r="K864" s="492"/>
      <c r="L864" s="492"/>
      <c r="M864" s="492"/>
      <c r="N864" s="492"/>
      <c r="O864" s="492"/>
      <c r="P864" s="492"/>
      <c r="Q864" s="492"/>
    </row>
    <row r="865" ht="25.15" customHeight="true" x14ac:dyDescent="0.2">
      <c r="C865" s="492"/>
      <c r="D865" s="492"/>
      <c r="E865" s="492"/>
      <c r="F865" s="492"/>
      <c r="G865" s="492"/>
      <c r="H865" s="492"/>
      <c r="I865" s="492"/>
      <c r="J865" s="492"/>
      <c r="K865" s="492"/>
      <c r="L865" s="492"/>
      <c r="M865" s="492"/>
      <c r="N865" s="492"/>
      <c r="O865" s="492"/>
      <c r="P865" s="492"/>
      <c r="Q865" s="492"/>
    </row>
    <row r="866" ht="25.15" customHeight="true" x14ac:dyDescent="0.2">
      <c r="C866" s="492"/>
      <c r="D866" s="492"/>
      <c r="E866" s="492"/>
      <c r="F866" s="492"/>
      <c r="G866" s="492"/>
      <c r="H866" s="492"/>
      <c r="I866" s="492"/>
      <c r="J866" s="492"/>
      <c r="K866" s="492"/>
      <c r="L866" s="492"/>
      <c r="M866" s="492"/>
      <c r="N866" s="492"/>
      <c r="O866" s="492"/>
      <c r="P866" s="492"/>
      <c r="Q866" s="492"/>
    </row>
    <row r="867" ht="25.15" customHeight="true" x14ac:dyDescent="0.2">
      <c r="C867" s="492"/>
      <c r="D867" s="492"/>
      <c r="E867" s="492"/>
      <c r="F867" s="492"/>
      <c r="G867" s="492"/>
      <c r="H867" s="492"/>
      <c r="I867" s="492"/>
      <c r="J867" s="492"/>
      <c r="K867" s="492"/>
      <c r="L867" s="492"/>
      <c r="M867" s="492"/>
      <c r="N867" s="492"/>
      <c r="O867" s="492"/>
      <c r="P867" s="492"/>
      <c r="Q867" s="492"/>
    </row>
    <row r="868" ht="25.15" customHeight="true" x14ac:dyDescent="0.2">
      <c r="C868" s="492"/>
      <c r="D868" s="492"/>
      <c r="E868" s="492"/>
      <c r="F868" s="492"/>
      <c r="G868" s="492"/>
      <c r="H868" s="492"/>
      <c r="I868" s="492"/>
      <c r="J868" s="492"/>
      <c r="K868" s="492"/>
      <c r="L868" s="492"/>
      <c r="M868" s="492"/>
      <c r="N868" s="492"/>
      <c r="O868" s="492"/>
      <c r="P868" s="492"/>
      <c r="Q868" s="492"/>
    </row>
    <row r="869" ht="25.15" customHeight="true" x14ac:dyDescent="0.2">
      <c r="C869" s="492"/>
      <c r="D869" s="492"/>
      <c r="E869" s="492"/>
      <c r="F869" s="492"/>
      <c r="G869" s="492"/>
      <c r="H869" s="492"/>
      <c r="I869" s="492"/>
      <c r="J869" s="492"/>
      <c r="K869" s="492"/>
      <c r="L869" s="492"/>
      <c r="M869" s="492"/>
      <c r="N869" s="492"/>
      <c r="O869" s="492"/>
      <c r="P869" s="492"/>
      <c r="Q869" s="492"/>
    </row>
    <row r="870" ht="25.15" customHeight="true" x14ac:dyDescent="0.2">
      <c r="C870" s="492"/>
      <c r="D870" s="492"/>
      <c r="E870" s="492"/>
      <c r="F870" s="492"/>
      <c r="G870" s="492"/>
      <c r="H870" s="492"/>
      <c r="I870" s="492"/>
      <c r="J870" s="492"/>
      <c r="K870" s="492"/>
      <c r="L870" s="492"/>
      <c r="M870" s="492"/>
      <c r="N870" s="492"/>
      <c r="O870" s="492"/>
      <c r="P870" s="492"/>
      <c r="Q870" s="492"/>
    </row>
    <row r="871" ht="25.15" customHeight="true" x14ac:dyDescent="0.2">
      <c r="C871" s="492"/>
      <c r="D871" s="492"/>
      <c r="E871" s="492"/>
      <c r="F871" s="492"/>
      <c r="G871" s="492"/>
      <c r="H871" s="492"/>
      <c r="I871" s="492"/>
      <c r="J871" s="492"/>
      <c r="K871" s="492"/>
      <c r="L871" s="492"/>
      <c r="M871" s="492"/>
      <c r="N871" s="492"/>
      <c r="O871" s="492"/>
      <c r="P871" s="492"/>
      <c r="Q871" s="492"/>
    </row>
    <row r="872" ht="25.15" customHeight="true" x14ac:dyDescent="0.2">
      <c r="C872" s="492"/>
      <c r="D872" s="492"/>
      <c r="E872" s="492"/>
      <c r="F872" s="492"/>
      <c r="G872" s="492"/>
      <c r="H872" s="492"/>
      <c r="I872" s="492"/>
      <c r="J872" s="492"/>
      <c r="K872" s="492"/>
      <c r="L872" s="492"/>
      <c r="M872" s="492"/>
      <c r="N872" s="492"/>
      <c r="O872" s="492"/>
      <c r="P872" s="492"/>
      <c r="Q872" s="492"/>
    </row>
    <row r="873" ht="25.15" customHeight="true" x14ac:dyDescent="0.2">
      <c r="C873" s="492"/>
      <c r="D873" s="492"/>
      <c r="E873" s="492"/>
      <c r="F873" s="492"/>
      <c r="G873" s="492"/>
      <c r="H873" s="492"/>
      <c r="I873" s="492"/>
      <c r="J873" s="492"/>
      <c r="K873" s="492"/>
      <c r="L873" s="492"/>
      <c r="M873" s="492"/>
      <c r="N873" s="492"/>
      <c r="O873" s="492"/>
      <c r="P873" s="492"/>
      <c r="Q873" s="492"/>
    </row>
    <row r="874" ht="25.15" customHeight="true" x14ac:dyDescent="0.2">
      <c r="C874" s="492"/>
      <c r="D874" s="492"/>
      <c r="E874" s="492"/>
      <c r="F874" s="492"/>
      <c r="G874" s="492"/>
      <c r="H874" s="492"/>
      <c r="I874" s="492"/>
      <c r="J874" s="492"/>
      <c r="K874" s="492"/>
      <c r="L874" s="492"/>
      <c r="M874" s="492"/>
      <c r="N874" s="492"/>
      <c r="O874" s="492"/>
      <c r="P874" s="492"/>
      <c r="Q874" s="492"/>
    </row>
    <row r="875" ht="25.15" customHeight="true" x14ac:dyDescent="0.2">
      <c r="C875" s="492"/>
      <c r="D875" s="492"/>
      <c r="E875" s="492"/>
      <c r="F875" s="492"/>
      <c r="G875" s="492"/>
      <c r="H875" s="492"/>
      <c r="I875" s="492"/>
      <c r="J875" s="492"/>
      <c r="K875" s="492"/>
      <c r="L875" s="492"/>
      <c r="M875" s="492"/>
      <c r="N875" s="492"/>
      <c r="O875" s="492"/>
      <c r="P875" s="492"/>
      <c r="Q875" s="492"/>
    </row>
    <row r="876" ht="25.15" customHeight="true" x14ac:dyDescent="0.2">
      <c r="C876" s="492"/>
      <c r="D876" s="492"/>
      <c r="E876" s="492"/>
      <c r="F876" s="492"/>
      <c r="G876" s="492"/>
      <c r="H876" s="492"/>
      <c r="I876" s="492"/>
      <c r="J876" s="492"/>
      <c r="K876" s="492"/>
      <c r="L876" s="492"/>
      <c r="M876" s="492"/>
      <c r="N876" s="492"/>
      <c r="O876" s="492"/>
      <c r="P876" s="492"/>
      <c r="Q876" s="492"/>
    </row>
    <row r="877" ht="25.15" customHeight="true" x14ac:dyDescent="0.2">
      <c r="C877" s="492"/>
      <c r="D877" s="492"/>
      <c r="E877" s="492"/>
      <c r="F877" s="492"/>
      <c r="G877" s="492"/>
      <c r="H877" s="492"/>
      <c r="I877" s="492"/>
      <c r="J877" s="492"/>
      <c r="K877" s="492"/>
      <c r="L877" s="492"/>
      <c r="M877" s="492"/>
      <c r="N877" s="492"/>
      <c r="O877" s="492"/>
      <c r="P877" s="492"/>
      <c r="Q877" s="492"/>
    </row>
    <row r="878" ht="25.15" customHeight="true" x14ac:dyDescent="0.2">
      <c r="C878" s="492"/>
      <c r="D878" s="492"/>
      <c r="E878" s="492"/>
      <c r="F878" s="492"/>
      <c r="G878" s="492"/>
      <c r="H878" s="492"/>
      <c r="I878" s="492"/>
      <c r="J878" s="492"/>
      <c r="K878" s="492"/>
      <c r="L878" s="492"/>
      <c r="M878" s="492"/>
      <c r="N878" s="492"/>
      <c r="O878" s="492"/>
      <c r="P878" s="492"/>
      <c r="Q878" s="492"/>
    </row>
    <row r="879" ht="25.15" customHeight="true" x14ac:dyDescent="0.2">
      <c r="C879" s="492"/>
      <c r="D879" s="492"/>
      <c r="E879" s="492"/>
      <c r="F879" s="492"/>
      <c r="G879" s="492"/>
      <c r="H879" s="492"/>
      <c r="I879" s="492"/>
      <c r="J879" s="492"/>
      <c r="K879" s="492"/>
      <c r="L879" s="492"/>
      <c r="M879" s="492"/>
      <c r="N879" s="492"/>
      <c r="O879" s="492"/>
      <c r="P879" s="492"/>
      <c r="Q879" s="492"/>
    </row>
    <row r="880" ht="25.15" customHeight="true" x14ac:dyDescent="0.2">
      <c r="C880" s="492"/>
      <c r="D880" s="492"/>
      <c r="E880" s="492"/>
      <c r="F880" s="492"/>
      <c r="G880" s="492"/>
      <c r="H880" s="492"/>
      <c r="I880" s="492"/>
      <c r="J880" s="492"/>
      <c r="K880" s="492"/>
      <c r="L880" s="492"/>
      <c r="M880" s="492"/>
      <c r="N880" s="492"/>
      <c r="O880" s="492"/>
      <c r="P880" s="492"/>
      <c r="Q880" s="492"/>
    </row>
    <row r="881" ht="25.15" customHeight="true" x14ac:dyDescent="0.2">
      <c r="C881" s="492"/>
      <c r="D881" s="492"/>
      <c r="E881" s="492"/>
      <c r="F881" s="492"/>
      <c r="G881" s="492"/>
      <c r="H881" s="492"/>
      <c r="I881" s="492"/>
      <c r="J881" s="492"/>
      <c r="K881" s="492"/>
      <c r="L881" s="492"/>
      <c r="M881" s="492"/>
      <c r="N881" s="492"/>
      <c r="O881" s="492"/>
      <c r="P881" s="492"/>
      <c r="Q881" s="492"/>
    </row>
    <row r="882" ht="25.15" customHeight="true" x14ac:dyDescent="0.2">
      <c r="C882" s="492"/>
      <c r="D882" s="492"/>
      <c r="E882" s="492"/>
      <c r="F882" s="492"/>
      <c r="G882" s="492"/>
      <c r="H882" s="492"/>
      <c r="I882" s="492"/>
      <c r="J882" s="492"/>
      <c r="K882" s="492"/>
      <c r="L882" s="492"/>
      <c r="M882" s="492"/>
      <c r="N882" s="492"/>
      <c r="O882" s="492"/>
      <c r="P882" s="492"/>
      <c r="Q882" s="492"/>
    </row>
    <row r="883" ht="25.15" customHeight="true" x14ac:dyDescent="0.2">
      <c r="C883" s="492"/>
      <c r="D883" s="492"/>
      <c r="E883" s="492"/>
      <c r="F883" s="492"/>
      <c r="G883" s="492"/>
      <c r="H883" s="492"/>
      <c r="I883" s="492"/>
      <c r="J883" s="492"/>
      <c r="K883" s="492"/>
      <c r="L883" s="492"/>
      <c r="M883" s="492"/>
      <c r="N883" s="492"/>
      <c r="O883" s="492"/>
      <c r="P883" s="492"/>
      <c r="Q883" s="492"/>
    </row>
    <row r="884" ht="25.15" customHeight="true" x14ac:dyDescent="0.2">
      <c r="C884" s="492"/>
      <c r="D884" s="492"/>
      <c r="E884" s="492"/>
      <c r="F884" s="492"/>
      <c r="G884" s="492"/>
      <c r="H884" s="492"/>
      <c r="I884" s="492"/>
      <c r="J884" s="492"/>
      <c r="K884" s="492"/>
      <c r="L884" s="492"/>
      <c r="M884" s="492"/>
      <c r="N884" s="492"/>
      <c r="O884" s="492"/>
      <c r="P884" s="492"/>
      <c r="Q884" s="492"/>
    </row>
    <row r="885" ht="25.15" customHeight="true" x14ac:dyDescent="0.2">
      <c r="C885" s="492"/>
      <c r="D885" s="492"/>
      <c r="E885" s="492"/>
      <c r="F885" s="492"/>
      <c r="G885" s="492"/>
      <c r="H885" s="492"/>
      <c r="I885" s="492"/>
      <c r="J885" s="492"/>
      <c r="K885" s="492"/>
      <c r="L885" s="492"/>
      <c r="M885" s="492"/>
      <c r="N885" s="492"/>
      <c r="O885" s="492"/>
      <c r="P885" s="492"/>
      <c r="Q885" s="492"/>
    </row>
    <row r="886" ht="25.15" customHeight="true" x14ac:dyDescent="0.2">
      <c r="C886" s="492"/>
      <c r="D886" s="492"/>
      <c r="E886" s="492"/>
      <c r="F886" s="492"/>
      <c r="G886" s="492"/>
      <c r="H886" s="492"/>
      <c r="I886" s="492"/>
      <c r="J886" s="492"/>
      <c r="K886" s="492"/>
      <c r="L886" s="492"/>
      <c r="M886" s="492"/>
      <c r="N886" s="492"/>
      <c r="O886" s="492"/>
      <c r="P886" s="492"/>
      <c r="Q886" s="492"/>
    </row>
    <row r="887" ht="25.15" customHeight="true" x14ac:dyDescent="0.2">
      <c r="C887" s="492"/>
      <c r="D887" s="492"/>
      <c r="E887" s="492"/>
      <c r="F887" s="492"/>
      <c r="G887" s="492"/>
      <c r="H887" s="492"/>
      <c r="I887" s="492"/>
      <c r="J887" s="492"/>
      <c r="K887" s="492"/>
      <c r="L887" s="492"/>
      <c r="M887" s="492"/>
      <c r="N887" s="492"/>
      <c r="O887" s="492"/>
      <c r="P887" s="492"/>
      <c r="Q887" s="492"/>
    </row>
    <row r="888" ht="25.15" customHeight="true" x14ac:dyDescent="0.2">
      <c r="C888" s="492"/>
      <c r="D888" s="492"/>
      <c r="E888" s="492"/>
      <c r="F888" s="492"/>
      <c r="G888" s="492"/>
      <c r="H888" s="492"/>
      <c r="I888" s="492"/>
      <c r="J888" s="492"/>
      <c r="K888" s="492"/>
      <c r="L888" s="492"/>
      <c r="M888" s="492"/>
      <c r="N888" s="492"/>
      <c r="O888" s="492"/>
      <c r="P888" s="492"/>
      <c r="Q888" s="492"/>
    </row>
    <row r="889" ht="25.15" customHeight="true" x14ac:dyDescent="0.2">
      <c r="C889" s="492"/>
      <c r="D889" s="492"/>
      <c r="E889" s="492"/>
      <c r="F889" s="492"/>
      <c r="G889" s="492"/>
      <c r="H889" s="492"/>
      <c r="I889" s="492"/>
      <c r="J889" s="492"/>
      <c r="K889" s="492"/>
      <c r="L889" s="492"/>
      <c r="M889" s="492"/>
      <c r="N889" s="492"/>
      <c r="O889" s="492"/>
      <c r="P889" s="492"/>
      <c r="Q889" s="492"/>
    </row>
    <row r="890" ht="25.15" customHeight="true" x14ac:dyDescent="0.2">
      <c r="C890" s="492"/>
      <c r="D890" s="492"/>
      <c r="E890" s="492"/>
      <c r="F890" s="492"/>
      <c r="G890" s="492"/>
      <c r="H890" s="492"/>
      <c r="I890" s="492"/>
      <c r="J890" s="492"/>
      <c r="K890" s="492"/>
      <c r="L890" s="492"/>
      <c r="M890" s="492"/>
      <c r="N890" s="492"/>
      <c r="O890" s="492"/>
      <c r="P890" s="492"/>
      <c r="Q890" s="492"/>
    </row>
    <row r="891" ht="25.15" customHeight="true" x14ac:dyDescent="0.2">
      <c r="C891" s="492"/>
      <c r="D891" s="492"/>
      <c r="E891" s="492"/>
      <c r="F891" s="492"/>
      <c r="G891" s="492"/>
      <c r="H891" s="492"/>
      <c r="I891" s="492"/>
      <c r="J891" s="492"/>
      <c r="K891" s="492"/>
      <c r="L891" s="492"/>
      <c r="M891" s="492"/>
      <c r="N891" s="492"/>
      <c r="O891" s="492"/>
      <c r="P891" s="492"/>
      <c r="Q891" s="492"/>
    </row>
    <row r="892" ht="25.15" customHeight="true" x14ac:dyDescent="0.2">
      <c r="C892" s="492"/>
      <c r="D892" s="492"/>
      <c r="E892" s="492"/>
      <c r="F892" s="492"/>
      <c r="G892" s="492"/>
      <c r="H892" s="492"/>
      <c r="I892" s="492"/>
      <c r="J892" s="492"/>
      <c r="K892" s="492"/>
      <c r="L892" s="492"/>
      <c r="M892" s="492"/>
      <c r="N892" s="492"/>
      <c r="O892" s="492"/>
      <c r="P892" s="492"/>
      <c r="Q892" s="492"/>
    </row>
    <row r="893" ht="25.15" customHeight="true" x14ac:dyDescent="0.2">
      <c r="C893" s="492"/>
      <c r="D893" s="492"/>
      <c r="E893" s="492"/>
      <c r="F893" s="492"/>
      <c r="G893" s="492"/>
      <c r="H893" s="492"/>
      <c r="I893" s="492"/>
      <c r="J893" s="492"/>
      <c r="K893" s="492"/>
      <c r="L893" s="492"/>
      <c r="M893" s="492"/>
      <c r="N893" s="492"/>
      <c r="O893" s="492"/>
      <c r="P893" s="492"/>
      <c r="Q893" s="492"/>
    </row>
    <row r="894" ht="25.15" customHeight="true" x14ac:dyDescent="0.2">
      <c r="C894" s="492"/>
      <c r="D894" s="492"/>
      <c r="E894" s="492"/>
      <c r="F894" s="492"/>
      <c r="G894" s="492"/>
      <c r="H894" s="492"/>
      <c r="I894" s="492"/>
      <c r="J894" s="492"/>
      <c r="K894" s="492"/>
      <c r="L894" s="492"/>
      <c r="M894" s="492"/>
      <c r="N894" s="492"/>
      <c r="O894" s="492"/>
      <c r="P894" s="492"/>
      <c r="Q894" s="492"/>
    </row>
    <row r="895" ht="25.15" customHeight="true" x14ac:dyDescent="0.2">
      <c r="C895" s="492"/>
      <c r="D895" s="492"/>
      <c r="E895" s="492"/>
      <c r="F895" s="492"/>
      <c r="G895" s="492"/>
      <c r="H895" s="492"/>
      <c r="I895" s="492"/>
      <c r="J895" s="492"/>
      <c r="K895" s="492"/>
      <c r="L895" s="492"/>
      <c r="M895" s="492"/>
      <c r="N895" s="492"/>
      <c r="O895" s="492"/>
      <c r="P895" s="492"/>
      <c r="Q895" s="492"/>
    </row>
    <row r="896" ht="25.15" customHeight="true" x14ac:dyDescent="0.2">
      <c r="C896" s="492"/>
      <c r="D896" s="492"/>
      <c r="E896" s="492"/>
      <c r="F896" s="492"/>
      <c r="G896" s="492"/>
      <c r="H896" s="492"/>
      <c r="I896" s="492"/>
      <c r="J896" s="492"/>
      <c r="K896" s="492"/>
      <c r="L896" s="492"/>
      <c r="M896" s="492"/>
      <c r="N896" s="492"/>
      <c r="O896" s="492"/>
      <c r="P896" s="492"/>
      <c r="Q896" s="492"/>
    </row>
    <row r="897" ht="25.15" customHeight="true" x14ac:dyDescent="0.2">
      <c r="C897" s="492"/>
      <c r="D897" s="492"/>
      <c r="E897" s="492"/>
      <c r="F897" s="492"/>
      <c r="G897" s="492"/>
      <c r="H897" s="492"/>
      <c r="I897" s="492"/>
      <c r="J897" s="492"/>
      <c r="K897" s="492"/>
      <c r="L897" s="492"/>
      <c r="M897" s="492"/>
      <c r="N897" s="492"/>
      <c r="O897" s="492"/>
      <c r="P897" s="492"/>
      <c r="Q897" s="492"/>
    </row>
    <row r="898" ht="25.15" customHeight="true" x14ac:dyDescent="0.2">
      <c r="C898" s="492"/>
      <c r="D898" s="492"/>
      <c r="E898" s="492"/>
      <c r="F898" s="492"/>
      <c r="G898" s="492"/>
      <c r="H898" s="492"/>
      <c r="I898" s="492"/>
      <c r="J898" s="492"/>
      <c r="K898" s="492"/>
      <c r="L898" s="492"/>
      <c r="M898" s="492"/>
      <c r="N898" s="492"/>
      <c r="O898" s="492"/>
      <c r="P898" s="492"/>
      <c r="Q898" s="492"/>
    </row>
    <row r="899" ht="25.15" customHeight="true" x14ac:dyDescent="0.2">
      <c r="C899" s="492"/>
      <c r="D899" s="492"/>
      <c r="E899" s="492"/>
      <c r="F899" s="492"/>
      <c r="G899" s="492"/>
      <c r="H899" s="492"/>
      <c r="I899" s="492"/>
      <c r="J899" s="492"/>
      <c r="K899" s="492"/>
      <c r="L899" s="492"/>
      <c r="M899" s="492"/>
      <c r="N899" s="492"/>
      <c r="O899" s="492"/>
      <c r="P899" s="492"/>
      <c r="Q899" s="492"/>
    </row>
    <row r="900" ht="25.15" customHeight="true" x14ac:dyDescent="0.2">
      <c r="C900" s="492"/>
      <c r="D900" s="492"/>
      <c r="E900" s="492"/>
      <c r="F900" s="492"/>
      <c r="G900" s="492"/>
      <c r="H900" s="492"/>
      <c r="I900" s="492"/>
      <c r="J900" s="492"/>
      <c r="K900" s="492"/>
      <c r="L900" s="492"/>
      <c r="M900" s="492"/>
      <c r="N900" s="492"/>
      <c r="O900" s="492"/>
      <c r="P900" s="492"/>
      <c r="Q900" s="492"/>
    </row>
    <row r="901" ht="25.15" customHeight="true" x14ac:dyDescent="0.2">
      <c r="C901" s="492"/>
      <c r="D901" s="492"/>
      <c r="E901" s="492"/>
      <c r="F901" s="492"/>
      <c r="G901" s="492"/>
      <c r="H901" s="492"/>
      <c r="I901" s="492"/>
      <c r="J901" s="492"/>
      <c r="K901" s="492"/>
      <c r="L901" s="492"/>
      <c r="M901" s="492"/>
      <c r="N901" s="492"/>
      <c r="O901" s="492"/>
      <c r="P901" s="492"/>
      <c r="Q901" s="492"/>
    </row>
    <row r="902" ht="25.15" customHeight="true" x14ac:dyDescent="0.2">
      <c r="C902" s="492"/>
      <c r="D902" s="492"/>
      <c r="E902" s="492"/>
      <c r="F902" s="492"/>
      <c r="G902" s="492"/>
      <c r="H902" s="492"/>
      <c r="I902" s="492"/>
      <c r="J902" s="492"/>
      <c r="K902" s="492"/>
      <c r="L902" s="492"/>
      <c r="M902" s="492"/>
      <c r="N902" s="492"/>
      <c r="O902" s="492"/>
      <c r="P902" s="492"/>
      <c r="Q902" s="492"/>
    </row>
    <row r="903" ht="25.15" customHeight="true" x14ac:dyDescent="0.2">
      <c r="C903" s="492"/>
      <c r="D903" s="492"/>
      <c r="E903" s="492"/>
      <c r="F903" s="492"/>
      <c r="G903" s="492"/>
      <c r="H903" s="492"/>
      <c r="I903" s="492"/>
      <c r="J903" s="492"/>
      <c r="K903" s="492"/>
      <c r="L903" s="492"/>
      <c r="M903" s="492"/>
      <c r="N903" s="492"/>
      <c r="O903" s="492"/>
      <c r="P903" s="492"/>
      <c r="Q903" s="492"/>
    </row>
    <row r="904" ht="25.15" customHeight="true" x14ac:dyDescent="0.2">
      <c r="C904" s="492"/>
      <c r="D904" s="492"/>
      <c r="E904" s="492"/>
      <c r="F904" s="492"/>
      <c r="G904" s="492"/>
      <c r="H904" s="492"/>
      <c r="I904" s="492"/>
      <c r="J904" s="492"/>
      <c r="K904" s="492"/>
      <c r="L904" s="492"/>
      <c r="M904" s="492"/>
      <c r="N904" s="492"/>
      <c r="O904" s="492"/>
      <c r="P904" s="492"/>
      <c r="Q904" s="492"/>
    </row>
    <row r="905" ht="25.15" customHeight="true" x14ac:dyDescent="0.2">
      <c r="C905" s="492"/>
      <c r="D905" s="492"/>
      <c r="E905" s="492"/>
      <c r="F905" s="492"/>
      <c r="G905" s="492"/>
      <c r="H905" s="492"/>
      <c r="I905" s="492"/>
      <c r="J905" s="492"/>
      <c r="K905" s="492"/>
      <c r="L905" s="492"/>
      <c r="M905" s="492"/>
      <c r="N905" s="492"/>
      <c r="O905" s="492"/>
      <c r="P905" s="492"/>
      <c r="Q905" s="492"/>
    </row>
    <row r="906" ht="25.15" customHeight="true" x14ac:dyDescent="0.2">
      <c r="C906" s="492"/>
      <c r="D906" s="492"/>
      <c r="E906" s="492"/>
      <c r="F906" s="492"/>
      <c r="G906" s="492"/>
      <c r="H906" s="492"/>
      <c r="I906" s="492"/>
      <c r="J906" s="492"/>
      <c r="K906" s="492"/>
      <c r="L906" s="492"/>
      <c r="M906" s="492"/>
      <c r="N906" s="492"/>
      <c r="O906" s="492"/>
      <c r="P906" s="492"/>
      <c r="Q906" s="492"/>
    </row>
    <row r="907" ht="25.15" customHeight="true" x14ac:dyDescent="0.2">
      <c r="C907" s="492"/>
      <c r="D907" s="492"/>
      <c r="E907" s="492"/>
      <c r="F907" s="492"/>
      <c r="G907" s="492"/>
      <c r="H907" s="492"/>
      <c r="I907" s="492"/>
      <c r="J907" s="492"/>
      <c r="K907" s="492"/>
      <c r="L907" s="492"/>
      <c r="M907" s="492"/>
      <c r="N907" s="492"/>
      <c r="O907" s="492"/>
      <c r="P907" s="492"/>
      <c r="Q907" s="492"/>
    </row>
    <row r="908" ht="25.15" customHeight="true" x14ac:dyDescent="0.2">
      <c r="C908" s="492"/>
      <c r="D908" s="492"/>
      <c r="E908" s="492"/>
      <c r="F908" s="492"/>
      <c r="G908" s="492"/>
      <c r="H908" s="492"/>
      <c r="I908" s="492"/>
      <c r="J908" s="492"/>
      <c r="K908" s="492"/>
      <c r="L908" s="492"/>
      <c r="M908" s="492"/>
      <c r="N908" s="492"/>
      <c r="O908" s="492"/>
      <c r="P908" s="492"/>
      <c r="Q908" s="492"/>
    </row>
    <row r="909" ht="25.15" customHeight="true" x14ac:dyDescent="0.2">
      <c r="C909" s="492"/>
      <c r="D909" s="492"/>
      <c r="E909" s="492"/>
      <c r="F909" s="492"/>
      <c r="G909" s="492"/>
      <c r="H909" s="492"/>
      <c r="I909" s="492"/>
      <c r="J909" s="492"/>
      <c r="K909" s="492"/>
      <c r="L909" s="492"/>
      <c r="M909" s="492"/>
      <c r="N909" s="492"/>
      <c r="O909" s="492"/>
      <c r="P909" s="492"/>
      <c r="Q909" s="492"/>
    </row>
    <row r="910" ht="25.15" customHeight="true" x14ac:dyDescent="0.2">
      <c r="C910" s="492"/>
      <c r="D910" s="492"/>
      <c r="E910" s="492"/>
      <c r="F910" s="492"/>
      <c r="G910" s="492"/>
      <c r="H910" s="492"/>
      <c r="I910" s="492"/>
      <c r="J910" s="492"/>
      <c r="K910" s="492"/>
      <c r="L910" s="492"/>
      <c r="M910" s="492"/>
      <c r="N910" s="492"/>
      <c r="O910" s="492"/>
      <c r="P910" s="492"/>
      <c r="Q910" s="492"/>
    </row>
    <row r="911" ht="25.15" customHeight="true" x14ac:dyDescent="0.2">
      <c r="C911" s="492"/>
      <c r="D911" s="492"/>
      <c r="E911" s="492"/>
      <c r="F911" s="492"/>
      <c r="G911" s="492"/>
      <c r="H911" s="492"/>
      <c r="I911" s="492"/>
      <c r="J911" s="492"/>
      <c r="K911" s="492"/>
      <c r="L911" s="492"/>
      <c r="M911" s="492"/>
      <c r="N911" s="492"/>
      <c r="O911" s="492"/>
      <c r="P911" s="492"/>
      <c r="Q911" s="492"/>
    </row>
    <row r="912" ht="25.15" customHeight="true" x14ac:dyDescent="0.2">
      <c r="C912" s="492"/>
      <c r="D912" s="492"/>
      <c r="E912" s="492"/>
      <c r="F912" s="492"/>
      <c r="G912" s="492"/>
      <c r="H912" s="492"/>
      <c r="I912" s="492"/>
      <c r="J912" s="492"/>
      <c r="K912" s="492"/>
      <c r="L912" s="492"/>
      <c r="M912" s="492"/>
      <c r="N912" s="492"/>
      <c r="O912" s="492"/>
      <c r="P912" s="492"/>
      <c r="Q912" s="492"/>
    </row>
    <row r="913" ht="25.15" customHeight="true" x14ac:dyDescent="0.2">
      <c r="C913" s="492"/>
      <c r="D913" s="492"/>
      <c r="E913" s="492"/>
      <c r="F913" s="492"/>
      <c r="G913" s="492"/>
      <c r="H913" s="492"/>
      <c r="I913" s="492"/>
      <c r="J913" s="492"/>
      <c r="K913" s="492"/>
      <c r="L913" s="492"/>
      <c r="M913" s="492"/>
      <c r="N913" s="492"/>
      <c r="O913" s="492"/>
      <c r="P913" s="492"/>
      <c r="Q913" s="492"/>
    </row>
    <row r="914" ht="25.15" customHeight="true" x14ac:dyDescent="0.2">
      <c r="C914" s="492"/>
      <c r="D914" s="492"/>
      <c r="E914" s="492"/>
      <c r="F914" s="492"/>
      <c r="G914" s="492"/>
      <c r="H914" s="492"/>
      <c r="I914" s="492"/>
      <c r="J914" s="492"/>
      <c r="K914" s="492"/>
      <c r="L914" s="492"/>
      <c r="M914" s="492"/>
      <c r="N914" s="492"/>
      <c r="O914" s="492"/>
      <c r="P914" s="492"/>
      <c r="Q914" s="492"/>
    </row>
    <row r="915" ht="25.15" customHeight="true" x14ac:dyDescent="0.2">
      <c r="C915" s="492"/>
      <c r="D915" s="492"/>
      <c r="E915" s="492"/>
      <c r="F915" s="492"/>
      <c r="G915" s="492"/>
      <c r="H915" s="492"/>
      <c r="I915" s="492"/>
      <c r="J915" s="492"/>
      <c r="K915" s="492"/>
      <c r="L915" s="492"/>
      <c r="M915" s="492"/>
      <c r="N915" s="492"/>
      <c r="O915" s="492"/>
      <c r="P915" s="492"/>
      <c r="Q915" s="492"/>
    </row>
    <row r="916" ht="25.15" customHeight="true" x14ac:dyDescent="0.2">
      <c r="C916" s="492"/>
      <c r="D916" s="492"/>
      <c r="E916" s="492"/>
      <c r="F916" s="492"/>
      <c r="G916" s="492"/>
      <c r="H916" s="492"/>
      <c r="I916" s="492"/>
      <c r="J916" s="492"/>
      <c r="K916" s="492"/>
      <c r="L916" s="492"/>
      <c r="M916" s="492"/>
      <c r="N916" s="492"/>
      <c r="O916" s="492"/>
      <c r="P916" s="492"/>
      <c r="Q916" s="492"/>
    </row>
    <row r="917" ht="25.15" customHeight="true" x14ac:dyDescent="0.2">
      <c r="C917" s="492"/>
      <c r="D917" s="492"/>
      <c r="E917" s="492"/>
      <c r="F917" s="492"/>
      <c r="G917" s="492"/>
      <c r="H917" s="492"/>
      <c r="I917" s="492"/>
      <c r="J917" s="492"/>
      <c r="K917" s="492"/>
      <c r="L917" s="492"/>
      <c r="M917" s="492"/>
      <c r="N917" s="492"/>
      <c r="O917" s="492"/>
      <c r="P917" s="492"/>
      <c r="Q917" s="492"/>
    </row>
    <row r="918" ht="25.15" customHeight="true" x14ac:dyDescent="0.2">
      <c r="C918" s="492"/>
      <c r="D918" s="492"/>
      <c r="E918" s="492"/>
      <c r="F918" s="492"/>
      <c r="G918" s="492"/>
      <c r="H918" s="492"/>
      <c r="I918" s="492"/>
      <c r="J918" s="492"/>
      <c r="K918" s="492"/>
      <c r="L918" s="492"/>
      <c r="M918" s="492"/>
      <c r="N918" s="492"/>
      <c r="O918" s="492"/>
      <c r="P918" s="492"/>
      <c r="Q918" s="492"/>
    </row>
    <row r="919" ht="25.15" customHeight="true" x14ac:dyDescent="0.2">
      <c r="C919" s="492"/>
      <c r="D919" s="492"/>
      <c r="E919" s="492"/>
      <c r="F919" s="492"/>
      <c r="G919" s="492"/>
      <c r="H919" s="492"/>
      <c r="I919" s="492"/>
      <c r="J919" s="492"/>
      <c r="K919" s="492"/>
      <c r="L919" s="492"/>
      <c r="M919" s="492"/>
      <c r="N919" s="492"/>
      <c r="O919" s="492"/>
      <c r="P919" s="492"/>
      <c r="Q919" s="492"/>
    </row>
    <row r="920" ht="25.15" customHeight="true" x14ac:dyDescent="0.2">
      <c r="C920" s="492"/>
      <c r="D920" s="492"/>
      <c r="E920" s="492"/>
      <c r="F920" s="492"/>
      <c r="G920" s="492"/>
      <c r="H920" s="492"/>
      <c r="I920" s="492"/>
      <c r="J920" s="492"/>
      <c r="K920" s="492"/>
      <c r="L920" s="492"/>
      <c r="M920" s="492"/>
      <c r="N920" s="492"/>
      <c r="O920" s="492"/>
      <c r="P920" s="492"/>
      <c r="Q920" s="492"/>
    </row>
    <row r="921" ht="25.15" customHeight="true" x14ac:dyDescent="0.2">
      <c r="C921" s="492"/>
      <c r="D921" s="492"/>
      <c r="E921" s="492"/>
      <c r="F921" s="492"/>
      <c r="G921" s="492"/>
      <c r="H921" s="492"/>
      <c r="I921" s="492"/>
      <c r="J921" s="492"/>
      <c r="K921" s="492"/>
      <c r="L921" s="492"/>
      <c r="M921" s="492"/>
      <c r="N921" s="492"/>
      <c r="O921" s="492"/>
      <c r="P921" s="492"/>
      <c r="Q921" s="492"/>
    </row>
    <row r="922" ht="25.15" customHeight="true" x14ac:dyDescent="0.2">
      <c r="C922" s="492"/>
      <c r="D922" s="492"/>
      <c r="E922" s="492"/>
      <c r="F922" s="492"/>
      <c r="G922" s="492"/>
      <c r="H922" s="492"/>
      <c r="I922" s="492"/>
      <c r="J922" s="492"/>
      <c r="K922" s="492"/>
      <c r="L922" s="492"/>
      <c r="M922" s="492"/>
      <c r="N922" s="492"/>
      <c r="O922" s="492"/>
      <c r="P922" s="492"/>
      <c r="Q922" s="492"/>
    </row>
    <row r="923" ht="25.15" customHeight="true" x14ac:dyDescent="0.2">
      <c r="C923" s="492"/>
      <c r="D923" s="492"/>
      <c r="E923" s="492"/>
      <c r="F923" s="492"/>
      <c r="G923" s="492"/>
      <c r="H923" s="492"/>
      <c r="I923" s="492"/>
      <c r="J923" s="492"/>
      <c r="K923" s="492"/>
      <c r="L923" s="492"/>
      <c r="M923" s="492"/>
      <c r="N923" s="492"/>
      <c r="O923" s="492"/>
      <c r="P923" s="492"/>
      <c r="Q923" s="492"/>
    </row>
    <row r="924" ht="25.15" customHeight="true" x14ac:dyDescent="0.2">
      <c r="C924" s="492"/>
      <c r="D924" s="492"/>
      <c r="E924" s="492"/>
      <c r="F924" s="492"/>
      <c r="G924" s="492"/>
      <c r="H924" s="492"/>
      <c r="I924" s="492"/>
      <c r="J924" s="492"/>
      <c r="K924" s="492"/>
      <c r="L924" s="492"/>
      <c r="M924" s="492"/>
      <c r="N924" s="492"/>
      <c r="O924" s="492"/>
      <c r="P924" s="492"/>
      <c r="Q924" s="492"/>
    </row>
    <row r="925" ht="25.15" customHeight="true" x14ac:dyDescent="0.2">
      <c r="C925" s="492"/>
      <c r="D925" s="492"/>
      <c r="E925" s="492"/>
      <c r="F925" s="492"/>
      <c r="G925" s="492"/>
      <c r="H925" s="492"/>
      <c r="I925" s="492"/>
      <c r="J925" s="492"/>
      <c r="K925" s="492"/>
      <c r="L925" s="492"/>
      <c r="M925" s="492"/>
      <c r="N925" s="492"/>
      <c r="O925" s="492"/>
      <c r="P925" s="492"/>
      <c r="Q925" s="492"/>
    </row>
    <row r="926" ht="25.15" customHeight="true" x14ac:dyDescent="0.2">
      <c r="C926" s="492"/>
      <c r="D926" s="492"/>
      <c r="E926" s="492"/>
      <c r="F926" s="492"/>
      <c r="G926" s="492"/>
      <c r="H926" s="492"/>
      <c r="I926" s="492"/>
      <c r="J926" s="492"/>
      <c r="K926" s="492"/>
      <c r="L926" s="492"/>
      <c r="M926" s="492"/>
      <c r="N926" s="492"/>
      <c r="O926" s="492"/>
      <c r="P926" s="492"/>
      <c r="Q926" s="492"/>
    </row>
    <row r="927" ht="25.15" customHeight="true" x14ac:dyDescent="0.2">
      <c r="C927" s="492"/>
      <c r="D927" s="492"/>
      <c r="E927" s="492"/>
      <c r="F927" s="492"/>
      <c r="G927" s="492"/>
      <c r="H927" s="492"/>
      <c r="I927" s="492"/>
      <c r="J927" s="492"/>
      <c r="K927" s="492"/>
      <c r="L927" s="492"/>
      <c r="M927" s="492"/>
      <c r="N927" s="492"/>
      <c r="O927" s="492"/>
      <c r="P927" s="492"/>
      <c r="Q927" s="492"/>
    </row>
    <row r="928" ht="25.15" customHeight="true" x14ac:dyDescent="0.2">
      <c r="C928" s="492"/>
      <c r="D928" s="492"/>
      <c r="E928" s="492"/>
      <c r="F928" s="492"/>
      <c r="G928" s="492"/>
      <c r="H928" s="492"/>
      <c r="I928" s="492"/>
      <c r="J928" s="492"/>
      <c r="K928" s="492"/>
      <c r="L928" s="492"/>
      <c r="M928" s="492"/>
      <c r="N928" s="492"/>
      <c r="O928" s="492"/>
      <c r="P928" s="492"/>
      <c r="Q928" s="492"/>
    </row>
    <row r="929" ht="25.15" customHeight="true" x14ac:dyDescent="0.2">
      <c r="C929" s="492"/>
      <c r="D929" s="492"/>
      <c r="E929" s="492"/>
      <c r="F929" s="492"/>
      <c r="G929" s="492"/>
      <c r="H929" s="492"/>
      <c r="I929" s="492"/>
      <c r="J929" s="492"/>
      <c r="K929" s="492"/>
      <c r="L929" s="492"/>
      <c r="M929" s="492"/>
      <c r="N929" s="492"/>
      <c r="O929" s="492"/>
      <c r="P929" s="492"/>
      <c r="Q929" s="492"/>
    </row>
    <row r="930" ht="25.15" customHeight="true" x14ac:dyDescent="0.2">
      <c r="C930" s="492"/>
      <c r="D930" s="492"/>
      <c r="E930" s="492"/>
      <c r="F930" s="492"/>
      <c r="G930" s="492"/>
      <c r="H930" s="492"/>
      <c r="I930" s="492"/>
      <c r="J930" s="492"/>
      <c r="K930" s="492"/>
      <c r="L930" s="492"/>
      <c r="M930" s="492"/>
      <c r="N930" s="492"/>
      <c r="O930" s="492"/>
      <c r="P930" s="492"/>
      <c r="Q930" s="492"/>
    </row>
    <row r="931" ht="25.15" customHeight="true" x14ac:dyDescent="0.2">
      <c r="C931" s="492"/>
      <c r="D931" s="492"/>
      <c r="E931" s="492"/>
      <c r="F931" s="492"/>
      <c r="G931" s="492"/>
      <c r="H931" s="492"/>
      <c r="I931" s="492"/>
      <c r="J931" s="492"/>
      <c r="K931" s="492"/>
      <c r="L931" s="492"/>
      <c r="M931" s="492"/>
      <c r="N931" s="492"/>
      <c r="O931" s="492"/>
      <c r="P931" s="492"/>
      <c r="Q931" s="492"/>
    </row>
    <row r="932" ht="25.15" customHeight="true" x14ac:dyDescent="0.2">
      <c r="C932" s="492"/>
      <c r="D932" s="492"/>
      <c r="E932" s="492"/>
      <c r="F932" s="492"/>
      <c r="G932" s="492"/>
      <c r="H932" s="492"/>
      <c r="I932" s="492"/>
      <c r="J932" s="492"/>
      <c r="K932" s="492"/>
      <c r="L932" s="492"/>
      <c r="M932" s="492"/>
      <c r="N932" s="492"/>
      <c r="O932" s="492"/>
      <c r="P932" s="492"/>
      <c r="Q932" s="492"/>
    </row>
    <row r="933" ht="25.15" customHeight="true" x14ac:dyDescent="0.2">
      <c r="C933" s="492"/>
      <c r="D933" s="492"/>
      <c r="E933" s="492"/>
      <c r="F933" s="492"/>
      <c r="G933" s="492"/>
      <c r="H933" s="492"/>
      <c r="I933" s="492"/>
      <c r="J933" s="492"/>
      <c r="K933" s="492"/>
      <c r="L933" s="492"/>
      <c r="M933" s="492"/>
      <c r="N933" s="492"/>
      <c r="O933" s="492"/>
      <c r="P933" s="492"/>
      <c r="Q933" s="492"/>
    </row>
    <row r="934" ht="25.15" customHeight="true" x14ac:dyDescent="0.2">
      <c r="C934" s="492"/>
      <c r="D934" s="492"/>
      <c r="E934" s="492"/>
      <c r="F934" s="492"/>
      <c r="G934" s="492"/>
      <c r="H934" s="492"/>
      <c r="I934" s="492"/>
      <c r="J934" s="492"/>
      <c r="K934" s="492"/>
      <c r="L934" s="492"/>
      <c r="M934" s="492"/>
      <c r="N934" s="492"/>
      <c r="O934" s="492"/>
      <c r="P934" s="492"/>
      <c r="Q934" s="492"/>
    </row>
    <row r="935" ht="25.15" customHeight="true" x14ac:dyDescent="0.2">
      <c r="C935" s="492"/>
      <c r="D935" s="492"/>
      <c r="E935" s="492"/>
      <c r="F935" s="492"/>
      <c r="G935" s="492"/>
      <c r="H935" s="492"/>
      <c r="I935" s="492"/>
      <c r="J935" s="492"/>
      <c r="K935" s="492"/>
      <c r="L935" s="492"/>
      <c r="M935" s="492"/>
      <c r="N935" s="492"/>
      <c r="O935" s="492"/>
      <c r="P935" s="492"/>
      <c r="Q935" s="492"/>
    </row>
    <row r="936" ht="25.15" customHeight="true" x14ac:dyDescent="0.2">
      <c r="C936" s="492"/>
      <c r="D936" s="492"/>
      <c r="E936" s="492"/>
      <c r="F936" s="492"/>
      <c r="G936" s="492"/>
      <c r="H936" s="492"/>
      <c r="I936" s="492"/>
      <c r="J936" s="492"/>
      <c r="K936" s="492"/>
      <c r="L936" s="492"/>
      <c r="M936" s="492"/>
      <c r="N936" s="492"/>
      <c r="O936" s="492"/>
      <c r="P936" s="492"/>
      <c r="Q936" s="492"/>
    </row>
    <row r="937" ht="25.15" customHeight="true" x14ac:dyDescent="0.2">
      <c r="C937" s="492"/>
      <c r="D937" s="492"/>
      <c r="E937" s="492"/>
      <c r="F937" s="492"/>
      <c r="G937" s="492"/>
      <c r="H937" s="492"/>
      <c r="I937" s="492"/>
      <c r="J937" s="492"/>
      <c r="K937" s="492"/>
      <c r="L937" s="492"/>
      <c r="M937" s="492"/>
      <c r="N937" s="492"/>
      <c r="O937" s="492"/>
      <c r="P937" s="492"/>
      <c r="Q937" s="492"/>
    </row>
    <row r="938" ht="25.15" customHeight="true" x14ac:dyDescent="0.2">
      <c r="C938" s="492"/>
      <c r="D938" s="492"/>
      <c r="E938" s="492"/>
      <c r="F938" s="492"/>
      <c r="G938" s="492"/>
      <c r="H938" s="492"/>
      <c r="I938" s="492"/>
      <c r="J938" s="492"/>
      <c r="K938" s="492"/>
      <c r="L938" s="492"/>
      <c r="M938" s="492"/>
      <c r="N938" s="492"/>
      <c r="O938" s="492"/>
      <c r="P938" s="492"/>
      <c r="Q938" s="492"/>
    </row>
    <row r="939" ht="25.15" customHeight="true" x14ac:dyDescent="0.2">
      <c r="C939" s="492"/>
      <c r="D939" s="492"/>
      <c r="E939" s="492"/>
      <c r="F939" s="492"/>
      <c r="G939" s="492"/>
      <c r="H939" s="492"/>
      <c r="I939" s="492"/>
      <c r="J939" s="492"/>
      <c r="K939" s="492"/>
      <c r="L939" s="492"/>
      <c r="M939" s="492"/>
      <c r="N939" s="492"/>
      <c r="O939" s="492"/>
      <c r="P939" s="492"/>
      <c r="Q939" s="492"/>
    </row>
    <row r="940" ht="25.15" customHeight="true" x14ac:dyDescent="0.2">
      <c r="C940" s="492"/>
      <c r="D940" s="492"/>
      <c r="E940" s="492"/>
      <c r="F940" s="492"/>
      <c r="G940" s="492"/>
      <c r="H940" s="492"/>
      <c r="I940" s="492"/>
      <c r="J940" s="492"/>
      <c r="K940" s="492"/>
      <c r="L940" s="492"/>
      <c r="M940" s="492"/>
      <c r="N940" s="492"/>
      <c r="O940" s="492"/>
      <c r="P940" s="492"/>
      <c r="Q940" s="492"/>
    </row>
    <row r="941" ht="25.15" customHeight="true" x14ac:dyDescent="0.2">
      <c r="C941" s="492"/>
      <c r="D941" s="492"/>
      <c r="E941" s="492"/>
      <c r="F941" s="492"/>
      <c r="G941" s="492"/>
      <c r="H941" s="492"/>
      <c r="I941" s="492"/>
      <c r="J941" s="492"/>
      <c r="K941" s="492"/>
      <c r="L941" s="492"/>
      <c r="M941" s="492"/>
      <c r="N941" s="492"/>
      <c r="O941" s="492"/>
      <c r="P941" s="492"/>
      <c r="Q941" s="492"/>
    </row>
    <row r="942" ht="25.15" customHeight="true" x14ac:dyDescent="0.2">
      <c r="C942" s="492"/>
      <c r="D942" s="492"/>
      <c r="E942" s="492"/>
      <c r="F942" s="492"/>
      <c r="G942" s="492"/>
      <c r="H942" s="492"/>
      <c r="I942" s="492"/>
      <c r="J942" s="492"/>
      <c r="K942" s="492"/>
      <c r="L942" s="492"/>
      <c r="M942" s="492"/>
      <c r="N942" s="492"/>
      <c r="O942" s="492"/>
      <c r="P942" s="492"/>
      <c r="Q942" s="492"/>
    </row>
    <row r="943" ht="25.15" customHeight="true" x14ac:dyDescent="0.2">
      <c r="C943" s="492"/>
      <c r="D943" s="492"/>
      <c r="E943" s="492"/>
      <c r="F943" s="492"/>
      <c r="G943" s="492"/>
      <c r="H943" s="492"/>
      <c r="I943" s="492"/>
      <c r="J943" s="492"/>
      <c r="K943" s="492"/>
      <c r="L943" s="492"/>
      <c r="M943" s="492"/>
      <c r="N943" s="492"/>
      <c r="O943" s="492"/>
      <c r="P943" s="492"/>
      <c r="Q943" s="492"/>
    </row>
    <row r="944" ht="25.15" customHeight="true" x14ac:dyDescent="0.2">
      <c r="C944" s="492"/>
      <c r="D944" s="492"/>
      <c r="E944" s="492"/>
      <c r="F944" s="492"/>
      <c r="G944" s="492"/>
      <c r="H944" s="492"/>
      <c r="I944" s="492"/>
      <c r="J944" s="492"/>
      <c r="K944" s="492"/>
      <c r="L944" s="492"/>
      <c r="M944" s="492"/>
      <c r="N944" s="492"/>
      <c r="O944" s="492"/>
      <c r="P944" s="492"/>
      <c r="Q944" s="492"/>
    </row>
    <row r="945" ht="25.15" customHeight="true" x14ac:dyDescent="0.2">
      <c r="C945" s="492"/>
      <c r="D945" s="492"/>
      <c r="E945" s="492"/>
      <c r="F945" s="492"/>
      <c r="G945" s="492"/>
      <c r="H945" s="492"/>
      <c r="I945" s="492"/>
      <c r="J945" s="492"/>
      <c r="K945" s="492"/>
      <c r="L945" s="492"/>
      <c r="M945" s="492"/>
      <c r="N945" s="492"/>
      <c r="O945" s="492"/>
      <c r="P945" s="492"/>
      <c r="Q945" s="492"/>
    </row>
    <row r="946" ht="25.15" customHeight="true" x14ac:dyDescent="0.2">
      <c r="C946" s="492"/>
      <c r="D946" s="492"/>
      <c r="E946" s="492"/>
      <c r="F946" s="492"/>
      <c r="G946" s="492"/>
      <c r="H946" s="492"/>
      <c r="I946" s="492"/>
      <c r="J946" s="492"/>
      <c r="K946" s="492"/>
      <c r="L946" s="492"/>
      <c r="M946" s="492"/>
      <c r="N946" s="492"/>
      <c r="O946" s="492"/>
      <c r="P946" s="492"/>
      <c r="Q946" s="492"/>
    </row>
    <row r="947" ht="25.15" customHeight="true" x14ac:dyDescent="0.2">
      <c r="C947" s="492"/>
      <c r="D947" s="492"/>
      <c r="E947" s="492"/>
      <c r="F947" s="492"/>
      <c r="G947" s="492"/>
      <c r="H947" s="492"/>
      <c r="I947" s="492"/>
      <c r="J947" s="492"/>
      <c r="K947" s="492"/>
      <c r="L947" s="492"/>
      <c r="M947" s="492"/>
      <c r="N947" s="492"/>
      <c r="O947" s="492"/>
      <c r="P947" s="492"/>
      <c r="Q947" s="492"/>
    </row>
    <row r="948" ht="25.15" customHeight="true" x14ac:dyDescent="0.2">
      <c r="C948" s="492"/>
      <c r="D948" s="492"/>
      <c r="E948" s="492"/>
      <c r="F948" s="492"/>
      <c r="G948" s="492"/>
      <c r="H948" s="492"/>
      <c r="I948" s="492"/>
      <c r="J948" s="492"/>
      <c r="K948" s="492"/>
      <c r="L948" s="492"/>
      <c r="M948" s="492"/>
      <c r="N948" s="492"/>
      <c r="O948" s="492"/>
      <c r="P948" s="492"/>
      <c r="Q948" s="492"/>
    </row>
    <row r="949" ht="25.15" customHeight="true" x14ac:dyDescent="0.2">
      <c r="C949" s="492"/>
      <c r="D949" s="492"/>
      <c r="E949" s="492"/>
      <c r="F949" s="492"/>
      <c r="G949" s="492"/>
      <c r="H949" s="492"/>
      <c r="I949" s="492"/>
      <c r="J949" s="492"/>
      <c r="K949" s="492"/>
      <c r="L949" s="492"/>
      <c r="M949" s="492"/>
      <c r="N949" s="492"/>
      <c r="O949" s="492"/>
      <c r="P949" s="492"/>
      <c r="Q949" s="492"/>
    </row>
    <row r="950" ht="25.15" customHeight="true" x14ac:dyDescent="0.2">
      <c r="C950" s="492"/>
      <c r="D950" s="492"/>
      <c r="E950" s="492"/>
      <c r="F950" s="492"/>
      <c r="G950" s="492"/>
      <c r="H950" s="492"/>
      <c r="I950" s="492"/>
      <c r="J950" s="492"/>
      <c r="K950" s="492"/>
      <c r="L950" s="492"/>
      <c r="M950" s="492"/>
      <c r="N950" s="492"/>
      <c r="O950" s="492"/>
      <c r="P950" s="492"/>
      <c r="Q950" s="492"/>
    </row>
    <row r="951" ht="25.15" customHeight="true" x14ac:dyDescent="0.2">
      <c r="C951" s="492"/>
      <c r="D951" s="492"/>
      <c r="E951" s="492"/>
      <c r="F951" s="492"/>
      <c r="G951" s="492"/>
      <c r="H951" s="492"/>
      <c r="I951" s="492"/>
      <c r="J951" s="492"/>
      <c r="K951" s="492"/>
      <c r="L951" s="492"/>
      <c r="M951" s="492"/>
      <c r="N951" s="492"/>
      <c r="O951" s="492"/>
      <c r="P951" s="492"/>
      <c r="Q951" s="492"/>
    </row>
    <row r="952" ht="25.15" customHeight="true" x14ac:dyDescent="0.2">
      <c r="C952" s="492"/>
      <c r="D952" s="492"/>
      <c r="E952" s="492"/>
      <c r="F952" s="492"/>
      <c r="G952" s="492"/>
      <c r="H952" s="492"/>
      <c r="I952" s="492"/>
      <c r="J952" s="492"/>
      <c r="K952" s="492"/>
      <c r="L952" s="492"/>
      <c r="M952" s="492"/>
      <c r="N952" s="492"/>
      <c r="O952" s="492"/>
      <c r="P952" s="492"/>
      <c r="Q952" s="492"/>
    </row>
    <row r="953" ht="25.15" customHeight="true" x14ac:dyDescent="0.2">
      <c r="C953" s="492"/>
      <c r="D953" s="492"/>
      <c r="E953" s="492"/>
      <c r="F953" s="492"/>
      <c r="G953" s="492"/>
      <c r="H953" s="492"/>
      <c r="I953" s="492"/>
      <c r="J953" s="492"/>
      <c r="K953" s="492"/>
      <c r="L953" s="492"/>
      <c r="M953" s="492"/>
      <c r="N953" s="492"/>
      <c r="O953" s="492"/>
      <c r="P953" s="492"/>
      <c r="Q953" s="492"/>
    </row>
    <row r="954" ht="25.15" customHeight="true" x14ac:dyDescent="0.2">
      <c r="C954" s="492"/>
      <c r="D954" s="492"/>
      <c r="E954" s="492"/>
      <c r="F954" s="492"/>
      <c r="G954" s="492"/>
      <c r="H954" s="492"/>
      <c r="I954" s="492"/>
      <c r="J954" s="492"/>
      <c r="K954" s="492"/>
      <c r="L954" s="492"/>
      <c r="M954" s="492"/>
      <c r="N954" s="492"/>
      <c r="O954" s="492"/>
      <c r="P954" s="492"/>
      <c r="Q954" s="492"/>
    </row>
    <row r="955" ht="25.15" customHeight="true" x14ac:dyDescent="0.2">
      <c r="C955" s="492"/>
      <c r="D955" s="492"/>
      <c r="E955" s="492"/>
      <c r="F955" s="492"/>
      <c r="G955" s="492"/>
      <c r="H955" s="492"/>
      <c r="I955" s="492"/>
      <c r="J955" s="492"/>
      <c r="K955" s="492"/>
      <c r="L955" s="492"/>
      <c r="M955" s="492"/>
      <c r="N955" s="492"/>
      <c r="O955" s="492"/>
      <c r="P955" s="492"/>
      <c r="Q955" s="492"/>
    </row>
    <row r="956" ht="25.15" customHeight="true" x14ac:dyDescent="0.2">
      <c r="C956" s="492"/>
      <c r="D956" s="492"/>
      <c r="E956" s="492"/>
      <c r="F956" s="492"/>
      <c r="G956" s="492"/>
      <c r="H956" s="492"/>
      <c r="I956" s="492"/>
      <c r="J956" s="492"/>
      <c r="K956" s="492"/>
      <c r="L956" s="492"/>
      <c r="M956" s="492"/>
      <c r="N956" s="492"/>
      <c r="O956" s="492"/>
      <c r="P956" s="492"/>
      <c r="Q956" s="492"/>
    </row>
    <row r="957" ht="25.15" customHeight="true" x14ac:dyDescent="0.2">
      <c r="C957" s="492"/>
      <c r="D957" s="492"/>
      <c r="E957" s="492"/>
      <c r="F957" s="492"/>
      <c r="G957" s="492"/>
      <c r="H957" s="492"/>
      <c r="I957" s="492"/>
      <c r="J957" s="492"/>
      <c r="K957" s="492"/>
      <c r="L957" s="492"/>
      <c r="M957" s="492"/>
      <c r="N957" s="492"/>
      <c r="O957" s="492"/>
      <c r="P957" s="492"/>
      <c r="Q957" s="492"/>
    </row>
    <row r="958" ht="25.15" customHeight="true" x14ac:dyDescent="0.2">
      <c r="C958" s="492"/>
      <c r="D958" s="492"/>
      <c r="E958" s="492"/>
      <c r="F958" s="492"/>
      <c r="G958" s="492"/>
      <c r="H958" s="492"/>
      <c r="I958" s="492"/>
      <c r="J958" s="492"/>
      <c r="K958" s="492"/>
      <c r="L958" s="492"/>
      <c r="M958" s="492"/>
      <c r="N958" s="492"/>
      <c r="O958" s="492"/>
      <c r="P958" s="492"/>
      <c r="Q958" s="492"/>
    </row>
    <row r="959" ht="25.15" customHeight="true" x14ac:dyDescent="0.2">
      <c r="C959" s="492"/>
      <c r="D959" s="492"/>
      <c r="E959" s="492"/>
      <c r="F959" s="492"/>
      <c r="G959" s="492"/>
      <c r="H959" s="492"/>
      <c r="I959" s="492"/>
      <c r="J959" s="492"/>
      <c r="K959" s="492"/>
      <c r="L959" s="492"/>
      <c r="M959" s="492"/>
      <c r="N959" s="492"/>
      <c r="O959" s="492"/>
      <c r="P959" s="492"/>
      <c r="Q959" s="492"/>
    </row>
    <row r="960" ht="25.15" customHeight="true" x14ac:dyDescent="0.2">
      <c r="C960" s="492"/>
      <c r="D960" s="492"/>
      <c r="E960" s="492"/>
      <c r="F960" s="492"/>
      <c r="G960" s="492"/>
      <c r="H960" s="492"/>
      <c r="I960" s="492"/>
      <c r="J960" s="492"/>
      <c r="K960" s="492"/>
      <c r="L960" s="492"/>
      <c r="M960" s="492"/>
      <c r="N960" s="492"/>
      <c r="O960" s="492"/>
      <c r="P960" s="492"/>
      <c r="Q960" s="492"/>
    </row>
    <row r="961" ht="25.15" customHeight="true" x14ac:dyDescent="0.2">
      <c r="C961" s="492"/>
      <c r="D961" s="492"/>
      <c r="E961" s="492"/>
      <c r="F961" s="492"/>
      <c r="G961" s="492"/>
      <c r="H961" s="492"/>
      <c r="I961" s="492"/>
      <c r="J961" s="492"/>
      <c r="K961" s="492"/>
      <c r="L961" s="492"/>
      <c r="M961" s="492"/>
      <c r="N961" s="492"/>
      <c r="O961" s="492"/>
      <c r="P961" s="492"/>
      <c r="Q961" s="492"/>
    </row>
    <row r="962" ht="25.15" customHeight="true" x14ac:dyDescent="0.2">
      <c r="C962" s="492"/>
      <c r="D962" s="492"/>
      <c r="E962" s="492"/>
      <c r="F962" s="492"/>
      <c r="G962" s="492"/>
      <c r="H962" s="492"/>
      <c r="I962" s="492"/>
      <c r="J962" s="492"/>
      <c r="K962" s="492"/>
      <c r="L962" s="492"/>
      <c r="M962" s="492"/>
      <c r="N962" s="492"/>
      <c r="O962" s="492"/>
      <c r="P962" s="492"/>
      <c r="Q962" s="492"/>
    </row>
    <row r="963" ht="25.15" customHeight="true" x14ac:dyDescent="0.2">
      <c r="C963" s="492"/>
      <c r="D963" s="492"/>
      <c r="E963" s="492"/>
      <c r="F963" s="492"/>
      <c r="G963" s="492"/>
      <c r="H963" s="492"/>
      <c r="I963" s="492"/>
      <c r="J963" s="492"/>
      <c r="K963" s="492"/>
      <c r="L963" s="492"/>
      <c r="M963" s="492"/>
      <c r="N963" s="492"/>
      <c r="O963" s="492"/>
      <c r="P963" s="492"/>
      <c r="Q963" s="492"/>
    </row>
    <row r="964" ht="25.15" customHeight="true" x14ac:dyDescent="0.2">
      <c r="C964" s="492"/>
      <c r="D964" s="492"/>
      <c r="E964" s="492"/>
      <c r="F964" s="492"/>
      <c r="G964" s="492"/>
      <c r="H964" s="492"/>
      <c r="I964" s="492"/>
      <c r="J964" s="492"/>
      <c r="K964" s="492"/>
      <c r="L964" s="492"/>
      <c r="M964" s="492"/>
      <c r="N964" s="492"/>
      <c r="O964" s="492"/>
      <c r="P964" s="492"/>
      <c r="Q964" s="492"/>
    </row>
    <row r="965" ht="25.15" customHeight="true" x14ac:dyDescent="0.2">
      <c r="C965" s="492"/>
      <c r="D965" s="492"/>
      <c r="E965" s="492"/>
      <c r="F965" s="492"/>
      <c r="G965" s="492"/>
      <c r="H965" s="492"/>
      <c r="I965" s="492"/>
      <c r="J965" s="492"/>
      <c r="K965" s="492"/>
      <c r="L965" s="492"/>
      <c r="M965" s="492"/>
      <c r="N965" s="492"/>
      <c r="O965" s="492"/>
      <c r="P965" s="492"/>
      <c r="Q965" s="492"/>
    </row>
    <row r="966" ht="25.15" customHeight="true" x14ac:dyDescent="0.2">
      <c r="C966" s="492"/>
      <c r="D966" s="492"/>
      <c r="E966" s="492"/>
      <c r="F966" s="492"/>
      <c r="G966" s="492"/>
      <c r="H966" s="492"/>
      <c r="I966" s="492"/>
      <c r="J966" s="492"/>
      <c r="K966" s="492"/>
      <c r="L966" s="492"/>
      <c r="M966" s="492"/>
      <c r="N966" s="492"/>
      <c r="O966" s="492"/>
      <c r="P966" s="492"/>
      <c r="Q966" s="492"/>
    </row>
    <row r="967" ht="25.15" customHeight="true" x14ac:dyDescent="0.2">
      <c r="C967" s="492"/>
      <c r="D967" s="492"/>
      <c r="E967" s="492"/>
      <c r="F967" s="492"/>
      <c r="G967" s="492"/>
      <c r="H967" s="492"/>
      <c r="I967" s="492"/>
      <c r="J967" s="492"/>
      <c r="K967" s="492"/>
      <c r="L967" s="492"/>
      <c r="M967" s="492"/>
      <c r="N967" s="492"/>
      <c r="O967" s="492"/>
      <c r="P967" s="492"/>
      <c r="Q967" s="492"/>
    </row>
    <row r="968" ht="25.15" customHeight="true" x14ac:dyDescent="0.2">
      <c r="C968" s="492"/>
      <c r="D968" s="492"/>
      <c r="E968" s="492"/>
      <c r="F968" s="492"/>
      <c r="G968" s="492"/>
      <c r="H968" s="492"/>
      <c r="I968" s="492"/>
      <c r="J968" s="492"/>
      <c r="K968" s="492"/>
      <c r="L968" s="492"/>
      <c r="M968" s="492"/>
      <c r="N968" s="492"/>
      <c r="O968" s="492"/>
      <c r="P968" s="492"/>
      <c r="Q968" s="492"/>
    </row>
    <row r="969" ht="25.15" customHeight="true" x14ac:dyDescent="0.2">
      <c r="C969" s="492"/>
      <c r="D969" s="492"/>
      <c r="E969" s="492"/>
      <c r="F969" s="492"/>
      <c r="G969" s="492"/>
      <c r="H969" s="492"/>
      <c r="I969" s="492"/>
      <c r="J969" s="492"/>
      <c r="K969" s="492"/>
      <c r="L969" s="492"/>
      <c r="M969" s="492"/>
      <c r="N969" s="492"/>
      <c r="O969" s="492"/>
      <c r="P969" s="492"/>
      <c r="Q969" s="492"/>
    </row>
    <row r="970" ht="25.15" customHeight="true" x14ac:dyDescent="0.2">
      <c r="C970" s="492"/>
      <c r="D970" s="492"/>
      <c r="E970" s="492"/>
      <c r="F970" s="492"/>
      <c r="G970" s="492"/>
      <c r="H970" s="492"/>
      <c r="I970" s="492"/>
      <c r="J970" s="492"/>
      <c r="K970" s="492"/>
      <c r="L970" s="492"/>
      <c r="M970" s="492"/>
      <c r="N970" s="492"/>
      <c r="O970" s="492"/>
      <c r="P970" s="492"/>
      <c r="Q970" s="492"/>
    </row>
    <row r="971" ht="25.15" customHeight="true" x14ac:dyDescent="0.2">
      <c r="C971" s="492"/>
      <c r="D971" s="492"/>
      <c r="E971" s="492"/>
      <c r="F971" s="492"/>
      <c r="G971" s="492"/>
      <c r="H971" s="492"/>
      <c r="I971" s="492"/>
      <c r="J971" s="492"/>
      <c r="K971" s="492"/>
      <c r="L971" s="492"/>
      <c r="M971" s="492"/>
      <c r="N971" s="492"/>
      <c r="O971" s="492"/>
      <c r="P971" s="492"/>
      <c r="Q971" s="492"/>
    </row>
    <row r="972" ht="25.15" customHeight="true" x14ac:dyDescent="0.2">
      <c r="C972" s="492"/>
      <c r="D972" s="492"/>
      <c r="E972" s="492"/>
      <c r="F972" s="492"/>
      <c r="G972" s="492"/>
      <c r="H972" s="492"/>
      <c r="I972" s="492"/>
      <c r="J972" s="492"/>
      <c r="K972" s="492"/>
      <c r="L972" s="492"/>
      <c r="M972" s="492"/>
      <c r="N972" s="492"/>
      <c r="O972" s="492"/>
      <c r="P972" s="492"/>
      <c r="Q972" s="492"/>
    </row>
    <row r="973" ht="25.15" customHeight="true" x14ac:dyDescent="0.2">
      <c r="C973" s="492"/>
      <c r="D973" s="492"/>
      <c r="E973" s="492"/>
      <c r="F973" s="492"/>
      <c r="G973" s="492"/>
      <c r="H973" s="492"/>
      <c r="I973" s="492"/>
      <c r="J973" s="492"/>
      <c r="K973" s="492"/>
      <c r="L973" s="492"/>
      <c r="M973" s="492"/>
      <c r="N973" s="492"/>
      <c r="O973" s="492"/>
      <c r="P973" s="492"/>
      <c r="Q973" s="492"/>
    </row>
    <row r="974" ht="25.15" customHeight="true" x14ac:dyDescent="0.2">
      <c r="C974" s="492"/>
      <c r="D974" s="492"/>
      <c r="E974" s="492"/>
      <c r="F974" s="492"/>
      <c r="G974" s="492"/>
      <c r="H974" s="492"/>
      <c r="I974" s="492"/>
      <c r="J974" s="492"/>
      <c r="K974" s="492"/>
      <c r="L974" s="492"/>
      <c r="M974" s="492"/>
      <c r="N974" s="492"/>
      <c r="O974" s="492"/>
      <c r="P974" s="492"/>
      <c r="Q974" s="492"/>
    </row>
    <row r="975" ht="25.15" customHeight="true" x14ac:dyDescent="0.2">
      <c r="C975" s="492"/>
      <c r="D975" s="492"/>
      <c r="E975" s="492"/>
      <c r="F975" s="492"/>
      <c r="G975" s="492"/>
      <c r="H975" s="492"/>
      <c r="I975" s="492"/>
      <c r="J975" s="492"/>
      <c r="K975" s="492"/>
      <c r="L975" s="492"/>
      <c r="M975" s="492"/>
      <c r="N975" s="492"/>
      <c r="O975" s="492"/>
      <c r="P975" s="492"/>
      <c r="Q975" s="492"/>
    </row>
    <row r="976" ht="25.15" customHeight="true" x14ac:dyDescent="0.2">
      <c r="C976" s="492"/>
      <c r="D976" s="492"/>
      <c r="E976" s="492"/>
      <c r="F976" s="492"/>
      <c r="G976" s="492"/>
      <c r="H976" s="492"/>
      <c r="I976" s="492"/>
      <c r="J976" s="492"/>
      <c r="K976" s="492"/>
      <c r="L976" s="492"/>
      <c r="M976" s="492"/>
      <c r="N976" s="492"/>
      <c r="O976" s="492"/>
      <c r="P976" s="492"/>
      <c r="Q976" s="492"/>
    </row>
    <row r="977" ht="25.15" customHeight="true" x14ac:dyDescent="0.2">
      <c r="C977" s="492"/>
      <c r="D977" s="492"/>
      <c r="E977" s="492"/>
      <c r="F977" s="492"/>
      <c r="G977" s="492"/>
      <c r="H977" s="492"/>
      <c r="I977" s="492"/>
      <c r="J977" s="492"/>
      <c r="K977" s="492"/>
      <c r="L977" s="492"/>
      <c r="M977" s="492"/>
      <c r="N977" s="492"/>
      <c r="O977" s="492"/>
      <c r="P977" s="492"/>
      <c r="Q977" s="492"/>
    </row>
    <row r="978" ht="25.15" customHeight="true" x14ac:dyDescent="0.2">
      <c r="C978" s="492"/>
      <c r="D978" s="492"/>
      <c r="E978" s="492"/>
      <c r="F978" s="492"/>
      <c r="G978" s="492"/>
      <c r="H978" s="492"/>
      <c r="I978" s="492"/>
      <c r="J978" s="492"/>
      <c r="K978" s="492"/>
      <c r="L978" s="492"/>
      <c r="M978" s="492"/>
      <c r="N978" s="492"/>
      <c r="O978" s="492"/>
      <c r="P978" s="492"/>
      <c r="Q978" s="492"/>
    </row>
    <row r="979" ht="25.15" customHeight="true" x14ac:dyDescent="0.2">
      <c r="C979" s="492"/>
      <c r="D979" s="492"/>
      <c r="E979" s="492"/>
      <c r="F979" s="492"/>
      <c r="G979" s="492"/>
      <c r="H979" s="492"/>
      <c r="I979" s="492"/>
      <c r="J979" s="492"/>
      <c r="K979" s="492"/>
      <c r="L979" s="492"/>
      <c r="M979" s="492"/>
      <c r="N979" s="492"/>
      <c r="O979" s="492"/>
      <c r="P979" s="492"/>
      <c r="Q979" s="492"/>
    </row>
    <row r="980" ht="25.15" customHeight="true" x14ac:dyDescent="0.2">
      <c r="C980" s="492"/>
      <c r="D980" s="492"/>
      <c r="E980" s="492"/>
      <c r="F980" s="492"/>
      <c r="G980" s="492"/>
      <c r="H980" s="492"/>
      <c r="I980" s="492"/>
      <c r="J980" s="492"/>
      <c r="K980" s="492"/>
      <c r="L980" s="492"/>
      <c r="M980" s="492"/>
      <c r="N980" s="492"/>
      <c r="O980" s="492"/>
      <c r="P980" s="492"/>
      <c r="Q980" s="492"/>
    </row>
    <row r="981" ht="25.15" customHeight="true" x14ac:dyDescent="0.2">
      <c r="C981" s="492"/>
      <c r="D981" s="492"/>
      <c r="E981" s="492"/>
      <c r="F981" s="492"/>
      <c r="G981" s="492"/>
      <c r="H981" s="492"/>
      <c r="I981" s="492"/>
      <c r="J981" s="492"/>
      <c r="K981" s="492"/>
      <c r="L981" s="492"/>
      <c r="M981" s="492"/>
      <c r="N981" s="492"/>
      <c r="O981" s="492"/>
      <c r="P981" s="492"/>
      <c r="Q981" s="492"/>
    </row>
    <row r="982" ht="25.15" customHeight="true" x14ac:dyDescent="0.2">
      <c r="C982" s="492"/>
      <c r="D982" s="492"/>
      <c r="E982" s="492"/>
      <c r="F982" s="492"/>
      <c r="G982" s="492"/>
      <c r="H982" s="492"/>
      <c r="I982" s="492"/>
      <c r="J982" s="492"/>
      <c r="K982" s="492"/>
      <c r="L982" s="492"/>
      <c r="M982" s="492"/>
      <c r="N982" s="492"/>
      <c r="O982" s="492"/>
      <c r="P982" s="492"/>
      <c r="Q982" s="492"/>
    </row>
    <row r="983" ht="25.15" customHeight="true" x14ac:dyDescent="0.2">
      <c r="C983" s="492"/>
      <c r="D983" s="492"/>
      <c r="E983" s="492"/>
      <c r="F983" s="492"/>
      <c r="G983" s="492"/>
      <c r="H983" s="492"/>
      <c r="I983" s="492"/>
      <c r="J983" s="492"/>
      <c r="K983" s="492"/>
      <c r="L983" s="492"/>
      <c r="M983" s="492"/>
      <c r="N983" s="492"/>
      <c r="O983" s="492"/>
      <c r="P983" s="492"/>
      <c r="Q983" s="492"/>
    </row>
    <row r="984" ht="25.15" customHeight="true" x14ac:dyDescent="0.2">
      <c r="C984" s="492"/>
      <c r="D984" s="492"/>
      <c r="E984" s="492"/>
      <c r="F984" s="492"/>
      <c r="G984" s="492"/>
      <c r="H984" s="492"/>
      <c r="I984" s="492"/>
      <c r="J984" s="492"/>
      <c r="K984" s="492"/>
      <c r="L984" s="492"/>
      <c r="M984" s="492"/>
      <c r="N984" s="492"/>
      <c r="O984" s="492"/>
      <c r="P984" s="492"/>
      <c r="Q984" s="492"/>
    </row>
    <row r="985" ht="25.15" customHeight="true" x14ac:dyDescent="0.2">
      <c r="C985" s="492"/>
      <c r="D985" s="492"/>
      <c r="E985" s="492"/>
      <c r="F985" s="492"/>
      <c r="G985" s="492"/>
      <c r="H985" s="492"/>
      <c r="I985" s="492"/>
      <c r="J985" s="492"/>
      <c r="K985" s="492"/>
      <c r="L985" s="492"/>
      <c r="M985" s="492"/>
      <c r="N985" s="492"/>
      <c r="O985" s="492"/>
      <c r="P985" s="492"/>
      <c r="Q985" s="492"/>
    </row>
    <row r="986" ht="25.15" customHeight="true" x14ac:dyDescent="0.2">
      <c r="C986" s="492"/>
      <c r="D986" s="492"/>
      <c r="E986" s="492"/>
      <c r="F986" s="492"/>
      <c r="G986" s="492"/>
      <c r="H986" s="492"/>
      <c r="I986" s="492"/>
      <c r="J986" s="492"/>
      <c r="K986" s="492"/>
      <c r="L986" s="492"/>
      <c r="M986" s="492"/>
      <c r="N986" s="492"/>
      <c r="O986" s="492"/>
      <c r="P986" s="492"/>
      <c r="Q986" s="492"/>
    </row>
    <row r="987" ht="25.15" customHeight="true" x14ac:dyDescent="0.2">
      <c r="C987" s="492"/>
      <c r="D987" s="492"/>
      <c r="E987" s="492"/>
      <c r="F987" s="492"/>
      <c r="G987" s="492"/>
      <c r="H987" s="492"/>
      <c r="I987" s="492"/>
      <c r="J987" s="492"/>
      <c r="K987" s="492"/>
      <c r="L987" s="492"/>
      <c r="M987" s="492"/>
      <c r="N987" s="492"/>
      <c r="O987" s="492"/>
      <c r="P987" s="492"/>
      <c r="Q987" s="492"/>
    </row>
    <row r="988" ht="25.15" customHeight="true" x14ac:dyDescent="0.2">
      <c r="C988" s="492"/>
      <c r="D988" s="492"/>
      <c r="E988" s="492"/>
      <c r="F988" s="492"/>
      <c r="G988" s="492"/>
      <c r="H988" s="492"/>
      <c r="I988" s="492"/>
      <c r="J988" s="492"/>
      <c r="K988" s="492"/>
      <c r="L988" s="492"/>
      <c r="M988" s="492"/>
      <c r="N988" s="492"/>
      <c r="O988" s="492"/>
      <c r="P988" s="492"/>
      <c r="Q988" s="492"/>
    </row>
    <row r="989" ht="25.15" customHeight="true" x14ac:dyDescent="0.2">
      <c r="C989" s="492"/>
      <c r="D989" s="492"/>
      <c r="E989" s="492"/>
      <c r="F989" s="492"/>
      <c r="G989" s="492"/>
      <c r="H989" s="492"/>
      <c r="I989" s="492"/>
      <c r="J989" s="492"/>
      <c r="K989" s="492"/>
      <c r="L989" s="492"/>
      <c r="M989" s="492"/>
      <c r="N989" s="492"/>
      <c r="O989" s="492"/>
      <c r="P989" s="492"/>
      <c r="Q989" s="492"/>
    </row>
    <row r="990" ht="25.15" customHeight="true" x14ac:dyDescent="0.2">
      <c r="C990" s="492"/>
      <c r="D990" s="492"/>
      <c r="E990" s="492"/>
      <c r="F990" s="492"/>
      <c r="G990" s="492"/>
      <c r="H990" s="492"/>
      <c r="I990" s="492"/>
      <c r="J990" s="492"/>
      <c r="K990" s="492"/>
      <c r="L990" s="492"/>
      <c r="M990" s="492"/>
      <c r="N990" s="492"/>
      <c r="O990" s="492"/>
      <c r="P990" s="492"/>
      <c r="Q990" s="492"/>
    </row>
    <row r="991" ht="25.15" customHeight="true" x14ac:dyDescent="0.2">
      <c r="C991" s="492"/>
      <c r="D991" s="492"/>
      <c r="E991" s="492"/>
      <c r="F991" s="492"/>
      <c r="G991" s="492"/>
      <c r="H991" s="492"/>
      <c r="I991" s="492"/>
      <c r="J991" s="492"/>
      <c r="K991" s="492"/>
      <c r="L991" s="492"/>
      <c r="M991" s="492"/>
      <c r="N991" s="492"/>
      <c r="O991" s="492"/>
      <c r="P991" s="492"/>
      <c r="Q991" s="492"/>
    </row>
    <row r="992" ht="25.15" customHeight="true" x14ac:dyDescent="0.2">
      <c r="C992" s="492"/>
      <c r="D992" s="492"/>
      <c r="E992" s="492"/>
      <c r="F992" s="492"/>
      <c r="G992" s="492"/>
      <c r="H992" s="492"/>
      <c r="I992" s="492"/>
      <c r="J992" s="492"/>
      <c r="K992" s="492"/>
      <c r="L992" s="492"/>
      <c r="M992" s="492"/>
      <c r="N992" s="492"/>
      <c r="O992" s="492"/>
      <c r="P992" s="492"/>
      <c r="Q992" s="492"/>
    </row>
    <row r="993" ht="25.15" customHeight="true" x14ac:dyDescent="0.2">
      <c r="C993" s="492"/>
      <c r="D993" s="492"/>
      <c r="E993" s="492"/>
      <c r="F993" s="492"/>
      <c r="G993" s="492"/>
      <c r="H993" s="492"/>
      <c r="I993" s="492"/>
      <c r="J993" s="492"/>
      <c r="K993" s="492"/>
      <c r="L993" s="492"/>
      <c r="M993" s="492"/>
      <c r="N993" s="492"/>
      <c r="O993" s="492"/>
      <c r="P993" s="492"/>
      <c r="Q993" s="492"/>
    </row>
    <row r="994" ht="25.15" customHeight="true" x14ac:dyDescent="0.2">
      <c r="C994" s="492"/>
      <c r="D994" s="492"/>
      <c r="E994" s="492"/>
      <c r="F994" s="492"/>
      <c r="G994" s="492"/>
      <c r="H994" s="492"/>
      <c r="I994" s="492"/>
      <c r="J994" s="492"/>
      <c r="K994" s="492"/>
      <c r="L994" s="492"/>
      <c r="M994" s="492"/>
      <c r="N994" s="492"/>
      <c r="O994" s="492"/>
      <c r="P994" s="492"/>
      <c r="Q994" s="492"/>
    </row>
    <row r="995" ht="25.15" customHeight="true" x14ac:dyDescent="0.2">
      <c r="C995" s="492"/>
      <c r="D995" s="492"/>
      <c r="E995" s="492"/>
      <c r="F995" s="492"/>
      <c r="G995" s="492"/>
      <c r="H995" s="492"/>
      <c r="I995" s="492"/>
      <c r="J995" s="492"/>
      <c r="K995" s="492"/>
      <c r="L995" s="492"/>
      <c r="M995" s="492"/>
      <c r="N995" s="492"/>
      <c r="O995" s="492"/>
      <c r="P995" s="492"/>
      <c r="Q995" s="492"/>
    </row>
    <row r="996" ht="25.15" customHeight="true" x14ac:dyDescent="0.2">
      <c r="C996" s="492"/>
      <c r="D996" s="492"/>
      <c r="E996" s="492"/>
      <c r="F996" s="492"/>
      <c r="G996" s="492"/>
      <c r="H996" s="492"/>
      <c r="I996" s="492"/>
      <c r="J996" s="492"/>
      <c r="K996" s="492"/>
      <c r="L996" s="492"/>
      <c r="M996" s="492"/>
      <c r="N996" s="492"/>
      <c r="O996" s="492"/>
      <c r="P996" s="492"/>
      <c r="Q996" s="492"/>
    </row>
    <row r="997" ht="25.15" customHeight="true" x14ac:dyDescent="0.2">
      <c r="C997" s="492"/>
      <c r="D997" s="492"/>
      <c r="E997" s="492"/>
      <c r="F997" s="492"/>
      <c r="G997" s="492"/>
      <c r="H997" s="492"/>
      <c r="I997" s="492"/>
      <c r="J997" s="492"/>
      <c r="K997" s="492"/>
      <c r="L997" s="492"/>
      <c r="M997" s="492"/>
      <c r="N997" s="492"/>
      <c r="O997" s="492"/>
      <c r="P997" s="492"/>
      <c r="Q997" s="492"/>
    </row>
    <row r="998" ht="25.15" customHeight="true" x14ac:dyDescent="0.2">
      <c r="C998" s="492"/>
      <c r="D998" s="492"/>
      <c r="E998" s="492"/>
      <c r="F998" s="492"/>
      <c r="G998" s="492"/>
      <c r="H998" s="492"/>
      <c r="I998" s="492"/>
      <c r="J998" s="492"/>
      <c r="K998" s="492"/>
      <c r="L998" s="492"/>
      <c r="M998" s="492"/>
      <c r="N998" s="492"/>
      <c r="O998" s="492"/>
      <c r="P998" s="492"/>
      <c r="Q998" s="492"/>
    </row>
    <row r="999" ht="25.15" customHeight="true" x14ac:dyDescent="0.2">
      <c r="C999" s="492"/>
      <c r="D999" s="492"/>
      <c r="E999" s="492"/>
      <c r="F999" s="492"/>
      <c r="G999" s="492"/>
      <c r="H999" s="492"/>
      <c r="I999" s="492"/>
      <c r="J999" s="492"/>
      <c r="K999" s="492"/>
      <c r="L999" s="492"/>
      <c r="M999" s="492"/>
      <c r="N999" s="492"/>
      <c r="O999" s="492"/>
      <c r="P999" s="492"/>
      <c r="Q999" s="492"/>
    </row>
    <row r="1000" ht="25.15" customHeight="true" x14ac:dyDescent="0.2">
      <c r="C1000" s="492"/>
      <c r="D1000" s="492"/>
      <c r="E1000" s="492"/>
      <c r="F1000" s="492"/>
      <c r="G1000" s="492"/>
      <c r="H1000" s="492"/>
      <c r="I1000" s="492"/>
      <c r="J1000" s="492"/>
      <c r="K1000" s="492"/>
      <c r="L1000" s="492"/>
      <c r="M1000" s="492"/>
      <c r="N1000" s="492"/>
      <c r="O1000" s="492"/>
      <c r="P1000" s="492"/>
      <c r="Q1000" s="492"/>
    </row>
    <row r="1001" ht="25.15" customHeight="true" x14ac:dyDescent="0.2">
      <c r="C1001" s="492"/>
      <c r="D1001" s="492"/>
      <c r="E1001" s="492"/>
      <c r="F1001" s="492"/>
      <c r="G1001" s="492"/>
      <c r="H1001" s="492"/>
      <c r="I1001" s="492"/>
      <c r="J1001" s="492"/>
      <c r="K1001" s="492"/>
      <c r="L1001" s="492"/>
      <c r="M1001" s="492"/>
      <c r="N1001" s="492"/>
      <c r="O1001" s="492"/>
      <c r="P1001" s="492"/>
      <c r="Q1001" s="492"/>
    </row>
    <row r="1002" ht="25.15" customHeight="true" x14ac:dyDescent="0.2">
      <c r="C1002" s="492"/>
      <c r="D1002" s="492"/>
      <c r="E1002" s="492"/>
      <c r="F1002" s="492"/>
      <c r="G1002" s="492"/>
      <c r="H1002" s="492"/>
      <c r="I1002" s="492"/>
      <c r="J1002" s="492"/>
      <c r="K1002" s="492"/>
      <c r="L1002" s="492"/>
      <c r="M1002" s="492"/>
      <c r="N1002" s="492"/>
      <c r="O1002" s="492"/>
      <c r="P1002" s="492"/>
      <c r="Q1002" s="492"/>
    </row>
    <row r="1003" ht="25.15" customHeight="true" x14ac:dyDescent="0.2">
      <c r="C1003" s="492"/>
      <c r="D1003" s="492"/>
      <c r="E1003" s="492"/>
      <c r="F1003" s="492"/>
      <c r="G1003" s="492"/>
      <c r="H1003" s="492"/>
      <c r="I1003" s="492"/>
      <c r="J1003" s="492"/>
      <c r="K1003" s="492"/>
      <c r="L1003" s="492"/>
      <c r="M1003" s="492"/>
      <c r="N1003" s="492"/>
      <c r="O1003" s="492"/>
      <c r="P1003" s="492"/>
      <c r="Q1003" s="492"/>
    </row>
    <row r="1004" ht="25.15" customHeight="true" x14ac:dyDescent="0.2">
      <c r="C1004" s="492"/>
      <c r="D1004" s="492"/>
      <c r="E1004" s="492"/>
      <c r="F1004" s="492"/>
      <c r="G1004" s="492"/>
      <c r="H1004" s="492"/>
      <c r="I1004" s="492"/>
      <c r="J1004" s="492"/>
      <c r="K1004" s="492"/>
      <c r="L1004" s="492"/>
      <c r="M1004" s="492"/>
      <c r="N1004" s="492"/>
      <c r="O1004" s="492"/>
      <c r="P1004" s="492"/>
      <c r="Q1004" s="492"/>
    </row>
    <row r="1005" ht="25.15" customHeight="true" x14ac:dyDescent="0.2">
      <c r="C1005" s="492"/>
      <c r="D1005" s="492"/>
      <c r="E1005" s="492"/>
      <c r="F1005" s="492"/>
      <c r="G1005" s="492"/>
      <c r="H1005" s="492"/>
      <c r="I1005" s="492"/>
      <c r="J1005" s="492"/>
      <c r="K1005" s="492"/>
      <c r="L1005" s="492"/>
      <c r="M1005" s="492"/>
      <c r="N1005" s="492"/>
      <c r="O1005" s="492"/>
      <c r="P1005" s="492"/>
      <c r="Q1005" s="492"/>
    </row>
    <row r="1006" ht="25.15" customHeight="true" x14ac:dyDescent="0.2">
      <c r="C1006" s="492"/>
      <c r="D1006" s="492"/>
      <c r="E1006" s="492"/>
      <c r="F1006" s="492"/>
      <c r="G1006" s="492"/>
      <c r="H1006" s="492"/>
      <c r="I1006" s="492"/>
      <c r="J1006" s="492"/>
      <c r="K1006" s="492"/>
      <c r="L1006" s="492"/>
      <c r="M1006" s="492"/>
      <c r="N1006" s="492"/>
      <c r="O1006" s="492"/>
      <c r="P1006" s="492"/>
      <c r="Q1006" s="492"/>
    </row>
    <row r="1007" ht="25.15" customHeight="true" x14ac:dyDescent="0.2">
      <c r="C1007" s="492"/>
      <c r="D1007" s="492"/>
      <c r="E1007" s="492"/>
      <c r="F1007" s="492"/>
      <c r="G1007" s="492"/>
      <c r="H1007" s="492"/>
      <c r="I1007" s="492"/>
      <c r="J1007" s="492"/>
      <c r="K1007" s="492"/>
      <c r="L1007" s="492"/>
      <c r="M1007" s="492"/>
      <c r="N1007" s="492"/>
      <c r="O1007" s="492"/>
      <c r="P1007" s="492"/>
      <c r="Q1007" s="492"/>
    </row>
    <row r="1008" ht="25.15" customHeight="true" x14ac:dyDescent="0.2">
      <c r="C1008" s="492"/>
      <c r="D1008" s="492"/>
      <c r="E1008" s="492"/>
      <c r="F1008" s="492"/>
      <c r="G1008" s="492"/>
      <c r="H1008" s="492"/>
      <c r="I1008" s="492"/>
      <c r="J1008" s="492"/>
      <c r="K1008" s="492"/>
      <c r="L1008" s="492"/>
      <c r="M1008" s="492"/>
      <c r="N1008" s="492"/>
      <c r="O1008" s="492"/>
      <c r="P1008" s="492"/>
      <c r="Q1008" s="492"/>
    </row>
    <row r="1009" ht="25.15" customHeight="true" x14ac:dyDescent="0.2">
      <c r="C1009" s="492"/>
      <c r="D1009" s="492"/>
      <c r="E1009" s="492"/>
      <c r="F1009" s="492"/>
      <c r="G1009" s="492"/>
      <c r="H1009" s="492"/>
      <c r="I1009" s="492"/>
      <c r="J1009" s="492"/>
      <c r="K1009" s="492"/>
      <c r="L1009" s="492"/>
      <c r="M1009" s="492"/>
      <c r="N1009" s="492"/>
      <c r="O1009" s="492"/>
      <c r="P1009" s="492"/>
      <c r="Q1009" s="492"/>
    </row>
    <row r="1010" ht="25.15" customHeight="true" x14ac:dyDescent="0.2">
      <c r="C1010" s="492"/>
      <c r="D1010" s="492"/>
      <c r="E1010" s="492"/>
      <c r="F1010" s="492"/>
      <c r="G1010" s="492"/>
      <c r="H1010" s="492"/>
      <c r="I1010" s="492"/>
      <c r="J1010" s="492"/>
      <c r="K1010" s="492"/>
      <c r="L1010" s="492"/>
      <c r="M1010" s="492"/>
      <c r="N1010" s="492"/>
      <c r="O1010" s="492"/>
      <c r="P1010" s="492"/>
      <c r="Q1010" s="492"/>
    </row>
    <row r="1011" ht="25.15" customHeight="true" x14ac:dyDescent="0.2">
      <c r="C1011" s="492"/>
      <c r="D1011" s="492"/>
      <c r="E1011" s="492"/>
      <c r="F1011" s="492"/>
      <c r="G1011" s="492"/>
      <c r="H1011" s="492"/>
      <c r="I1011" s="492"/>
      <c r="J1011" s="492"/>
      <c r="K1011" s="492"/>
      <c r="L1011" s="492"/>
      <c r="M1011" s="492"/>
      <c r="N1011" s="492"/>
      <c r="O1011" s="492"/>
      <c r="P1011" s="492"/>
      <c r="Q1011" s="492"/>
    </row>
    <row r="1012" ht="25.15" customHeight="true" x14ac:dyDescent="0.2">
      <c r="C1012" s="492"/>
      <c r="D1012" s="492"/>
      <c r="E1012" s="492"/>
      <c r="F1012" s="492"/>
      <c r="G1012" s="492"/>
      <c r="H1012" s="492"/>
      <c r="I1012" s="492"/>
      <c r="J1012" s="492"/>
      <c r="K1012" s="492"/>
      <c r="L1012" s="492"/>
      <c r="M1012" s="492"/>
      <c r="N1012" s="492"/>
      <c r="O1012" s="492"/>
      <c r="P1012" s="492"/>
      <c r="Q1012" s="492"/>
    </row>
    <row r="1013" ht="25.15" customHeight="true" x14ac:dyDescent="0.2">
      <c r="C1013" s="492"/>
      <c r="D1013" s="492"/>
      <c r="E1013" s="492"/>
      <c r="F1013" s="492"/>
      <c r="G1013" s="492"/>
      <c r="H1013" s="492"/>
      <c r="I1013" s="492"/>
      <c r="J1013" s="492"/>
      <c r="K1013" s="492"/>
      <c r="L1013" s="492"/>
      <c r="M1013" s="492"/>
      <c r="N1013" s="492"/>
      <c r="O1013" s="492"/>
      <c r="P1013" s="492"/>
      <c r="Q1013" s="492"/>
    </row>
    <row r="1014" ht="25.15" customHeight="true" x14ac:dyDescent="0.2">
      <c r="C1014" s="492"/>
      <c r="D1014" s="492"/>
      <c r="E1014" s="492"/>
      <c r="F1014" s="492"/>
      <c r="G1014" s="492"/>
      <c r="H1014" s="492"/>
      <c r="I1014" s="492"/>
      <c r="J1014" s="492"/>
      <c r="K1014" s="492"/>
      <c r="L1014" s="492"/>
      <c r="M1014" s="492"/>
      <c r="N1014" s="492"/>
      <c r="O1014" s="492"/>
      <c r="P1014" s="492"/>
      <c r="Q1014" s="492"/>
    </row>
    <row r="1015" ht="25.15" customHeight="true" x14ac:dyDescent="0.2">
      <c r="C1015" s="492"/>
      <c r="D1015" s="492"/>
      <c r="E1015" s="492"/>
      <c r="F1015" s="492"/>
      <c r="G1015" s="492"/>
      <c r="H1015" s="492"/>
      <c r="I1015" s="492"/>
      <c r="J1015" s="492"/>
      <c r="K1015" s="492"/>
      <c r="L1015" s="492"/>
      <c r="M1015" s="492"/>
      <c r="N1015" s="492"/>
      <c r="O1015" s="492"/>
      <c r="P1015" s="492"/>
      <c r="Q1015" s="492"/>
    </row>
    <row r="1016" ht="25.15" customHeight="true" x14ac:dyDescent="0.2">
      <c r="C1016" s="492"/>
      <c r="D1016" s="492"/>
      <c r="E1016" s="492"/>
      <c r="F1016" s="492"/>
      <c r="G1016" s="492"/>
      <c r="H1016" s="492"/>
      <c r="I1016" s="492"/>
      <c r="J1016" s="492"/>
      <c r="K1016" s="492"/>
      <c r="L1016" s="492"/>
      <c r="M1016" s="492"/>
      <c r="N1016" s="492"/>
      <c r="O1016" s="492"/>
      <c r="P1016" s="492"/>
      <c r="Q1016" s="492"/>
    </row>
    <row r="1017" ht="25.15" customHeight="true" x14ac:dyDescent="0.2">
      <c r="C1017" s="492"/>
      <c r="D1017" s="492"/>
      <c r="E1017" s="492"/>
      <c r="F1017" s="492"/>
      <c r="G1017" s="492"/>
      <c r="H1017" s="492"/>
      <c r="I1017" s="492"/>
      <c r="J1017" s="492"/>
      <c r="K1017" s="492"/>
      <c r="L1017" s="492"/>
      <c r="M1017" s="492"/>
      <c r="N1017" s="492"/>
      <c r="O1017" s="492"/>
      <c r="P1017" s="492"/>
      <c r="Q1017" s="492"/>
    </row>
    <row r="1018" ht="25.15" customHeight="true" x14ac:dyDescent="0.2">
      <c r="C1018" s="492"/>
      <c r="D1018" s="492"/>
      <c r="E1018" s="492"/>
      <c r="F1018" s="492"/>
      <c r="G1018" s="492"/>
      <c r="H1018" s="492"/>
      <c r="I1018" s="492"/>
      <c r="J1018" s="492"/>
      <c r="K1018" s="492"/>
      <c r="L1018" s="492"/>
      <c r="M1018" s="492"/>
      <c r="N1018" s="492"/>
      <c r="O1018" s="492"/>
      <c r="P1018" s="492"/>
      <c r="Q1018" s="492"/>
    </row>
    <row r="1019" ht="25.15" customHeight="true" x14ac:dyDescent="0.2">
      <c r="C1019" s="492"/>
      <c r="D1019" s="492"/>
      <c r="E1019" s="492"/>
      <c r="F1019" s="492"/>
      <c r="G1019" s="492"/>
      <c r="H1019" s="492"/>
      <c r="I1019" s="492"/>
      <c r="J1019" s="492"/>
      <c r="K1019" s="492"/>
      <c r="L1019" s="492"/>
      <c r="M1019" s="492"/>
      <c r="N1019" s="492"/>
      <c r="O1019" s="492"/>
      <c r="P1019" s="492"/>
      <c r="Q1019" s="492"/>
    </row>
    <row r="1020" ht="25.15" customHeight="true" x14ac:dyDescent="0.2">
      <c r="C1020" s="492"/>
      <c r="D1020" s="492"/>
      <c r="E1020" s="492"/>
      <c r="F1020" s="492"/>
      <c r="G1020" s="492"/>
      <c r="H1020" s="492"/>
      <c r="I1020" s="492"/>
      <c r="J1020" s="492"/>
      <c r="K1020" s="492"/>
      <c r="L1020" s="492"/>
      <c r="M1020" s="492"/>
      <c r="N1020" s="492"/>
      <c r="O1020" s="492"/>
      <c r="P1020" s="492"/>
      <c r="Q1020" s="492"/>
    </row>
    <row r="1021" ht="25.15" customHeight="true" x14ac:dyDescent="0.2">
      <c r="C1021" s="492"/>
      <c r="D1021" s="492"/>
      <c r="E1021" s="492"/>
      <c r="F1021" s="492"/>
      <c r="G1021" s="492"/>
      <c r="H1021" s="492"/>
      <c r="I1021" s="492"/>
      <c r="J1021" s="492"/>
      <c r="K1021" s="492"/>
      <c r="L1021" s="492"/>
      <c r="M1021" s="492"/>
      <c r="N1021" s="492"/>
      <c r="O1021" s="492"/>
      <c r="P1021" s="492"/>
      <c r="Q1021" s="492"/>
    </row>
    <row r="1022" ht="25.15" customHeight="true" x14ac:dyDescent="0.2">
      <c r="C1022" s="492"/>
      <c r="D1022" s="492"/>
      <c r="E1022" s="492"/>
      <c r="F1022" s="492"/>
      <c r="G1022" s="492"/>
      <c r="H1022" s="492"/>
      <c r="I1022" s="492"/>
      <c r="J1022" s="492"/>
      <c r="K1022" s="492"/>
      <c r="L1022" s="492"/>
      <c r="M1022" s="492"/>
      <c r="N1022" s="492"/>
      <c r="O1022" s="492"/>
      <c r="P1022" s="492"/>
      <c r="Q1022" s="492"/>
    </row>
    <row r="1023" ht="25.15" customHeight="true" x14ac:dyDescent="0.2">
      <c r="C1023" s="492"/>
      <c r="D1023" s="492"/>
      <c r="E1023" s="492"/>
      <c r="F1023" s="492"/>
      <c r="G1023" s="492"/>
      <c r="H1023" s="492"/>
      <c r="I1023" s="492"/>
      <c r="J1023" s="492"/>
      <c r="K1023" s="492"/>
      <c r="L1023" s="492"/>
      <c r="M1023" s="492"/>
      <c r="N1023" s="492"/>
      <c r="O1023" s="492"/>
      <c r="P1023" s="492"/>
      <c r="Q1023" s="492"/>
    </row>
    <row r="1024" ht="25.15" customHeight="true" x14ac:dyDescent="0.2">
      <c r="C1024" s="492"/>
      <c r="D1024" s="492"/>
      <c r="E1024" s="492"/>
      <c r="F1024" s="492"/>
      <c r="G1024" s="492"/>
      <c r="H1024" s="492"/>
      <c r="I1024" s="492"/>
      <c r="J1024" s="492"/>
      <c r="K1024" s="492"/>
      <c r="L1024" s="492"/>
      <c r="M1024" s="492"/>
      <c r="N1024" s="492"/>
      <c r="O1024" s="492"/>
      <c r="P1024" s="492"/>
      <c r="Q1024" s="492"/>
    </row>
    <row r="1025" s="397" customFormat="true" ht="21" customHeight="true" x14ac:dyDescent="0.2">
      <c r="A1025" s="2539" t="s">
        <v>146</v>
      </c>
      <c r="B1025" s="2540"/>
      <c r="C1025" s="2541"/>
      <c r="AE1025" s="650"/>
      <c r="AF1025" s="650"/>
      <c r="AG1025" s="650"/>
      <c r="AH1025" s="650"/>
      <c r="AI1025" s="650"/>
      <c r="AJ1025" s="650"/>
      <c r="AK1025" s="650"/>
      <c r="AL1025" s="650"/>
      <c r="AM1025" s="650"/>
      <c r="AN1025" s="650"/>
      <c r="AO1025" s="650"/>
      <c r="AP1025" s="650"/>
      <c r="AQ1025" s="650"/>
      <c r="AR1025" s="650"/>
      <c r="AS1025" s="650"/>
      <c r="AT1025" s="650"/>
      <c r="AU1025" s="650"/>
      <c r="AV1025" s="650"/>
      <c r="AW1025" s="650"/>
      <c r="AX1025" s="650"/>
      <c r="AY1025" s="650"/>
      <c r="AZ1025" s="650"/>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397" customFormat="true" ht="15.95" customHeight="true" x14ac:dyDescent="0.2">
      <c r="A1026" s="2542" t="s">
        <v>169</v>
      </c>
      <c r="B1026" s="2543"/>
      <c r="C1026" s="423" t="s">
        <v>170</v>
      </c>
      <c r="AE1026" s="650"/>
      <c r="AF1026" s="650"/>
      <c r="AG1026" s="650"/>
      <c r="AH1026" s="650"/>
      <c r="AI1026" s="650"/>
      <c r="AJ1026" s="650"/>
      <c r="AK1026" s="650"/>
      <c r="AL1026" s="650"/>
      <c r="AM1026" s="650"/>
      <c r="AN1026" s="650"/>
      <c r="AO1026" s="650"/>
      <c r="AP1026" s="650"/>
      <c r="AQ1026" s="650"/>
      <c r="AR1026" s="650"/>
      <c r="AS1026" s="650"/>
      <c r="AT1026" s="650"/>
      <c r="AU1026" s="650"/>
      <c r="AV1026" s="650"/>
      <c r="AW1026" s="650"/>
      <c r="AX1026" s="650"/>
      <c r="AY1026" s="650"/>
      <c r="AZ1026" s="650"/>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397" customFormat="true" ht="17.1" hidden="true" customHeight="true" x14ac:dyDescent="0.2">
      <c r="A1027" s="424" t="s">
        <v>171</v>
      </c>
      <c r="B1027" s="425" t="s">
        <v>172</v>
      </c>
      <c r="C1027" s="426">
        <v>10361</v>
      </c>
      <c r="AE1027" s="650"/>
      <c r="AF1027" s="650"/>
      <c r="AG1027" s="650"/>
      <c r="AH1027" s="650"/>
      <c r="AI1027" s="650"/>
      <c r="AJ1027" s="650"/>
      <c r="AK1027" s="650"/>
      <c r="AL1027" s="650"/>
      <c r="AM1027" s="650"/>
      <c r="AN1027" s="650"/>
      <c r="AO1027" s="650"/>
      <c r="AP1027" s="650"/>
      <c r="AQ1027" s="650"/>
      <c r="AR1027" s="650"/>
      <c r="AS1027" s="650"/>
      <c r="AT1027" s="650"/>
      <c r="AU1027" s="650"/>
      <c r="AV1027" s="650"/>
      <c r="AW1027" s="650"/>
      <c r="AX1027" s="650"/>
      <c r="AY1027" s="650"/>
      <c r="AZ1027" s="650"/>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397" customFormat="true" ht="17.1" hidden="true" customHeight="true" x14ac:dyDescent="0.2">
      <c r="A1028" s="427" t="s">
        <v>173</v>
      </c>
      <c r="B1028" s="428" t="s">
        <v>172</v>
      </c>
      <c r="C1028" s="429">
        <v>10361</v>
      </c>
      <c r="AE1028" s="650"/>
      <c r="AF1028" s="650"/>
      <c r="AG1028" s="650"/>
      <c r="AH1028" s="650"/>
      <c r="AI1028" s="650"/>
      <c r="AJ1028" s="650"/>
      <c r="AK1028" s="650"/>
      <c r="AL1028" s="650"/>
      <c r="AM1028" s="650"/>
      <c r="AN1028" s="650"/>
      <c r="AO1028" s="650"/>
      <c r="AP1028" s="650"/>
      <c r="AQ1028" s="650"/>
      <c r="AR1028" s="650"/>
      <c r="AS1028" s="650"/>
      <c r="AT1028" s="650"/>
      <c r="AU1028" s="650"/>
      <c r="AV1028" s="650"/>
      <c r="AW1028" s="650"/>
      <c r="AX1028" s="650"/>
      <c r="AY1028" s="650"/>
      <c r="AZ1028" s="650"/>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397" customFormat="true" ht="17.1" hidden="true" customHeight="true" x14ac:dyDescent="0.2">
      <c r="A1029" s="427" t="s">
        <v>174</v>
      </c>
      <c r="B1029" s="428" t="s">
        <v>172</v>
      </c>
      <c r="C1029" s="429">
        <v>10361</v>
      </c>
      <c r="AE1029" s="650"/>
      <c r="AF1029" s="650"/>
      <c r="AG1029" s="650"/>
      <c r="AH1029" s="650"/>
      <c r="AI1029" s="650"/>
      <c r="AJ1029" s="650"/>
      <c r="AK1029" s="650"/>
      <c r="AL1029" s="650"/>
      <c r="AM1029" s="650"/>
      <c r="AN1029" s="650"/>
      <c r="AO1029" s="650"/>
      <c r="AP1029" s="650"/>
      <c r="AQ1029" s="650"/>
      <c r="AR1029" s="650"/>
      <c r="AS1029" s="650"/>
      <c r="AT1029" s="650"/>
      <c r="AU1029" s="650"/>
      <c r="AV1029" s="650"/>
      <c r="AW1029" s="650"/>
      <c r="AX1029" s="650"/>
      <c r="AY1029" s="650"/>
      <c r="AZ1029" s="650"/>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397" customFormat="true" ht="17.1" hidden="true" customHeight="true" x14ac:dyDescent="0.2">
      <c r="A1030" s="427" t="s">
        <v>175</v>
      </c>
      <c r="B1030" s="428" t="s">
        <v>172</v>
      </c>
      <c r="C1030" s="429">
        <v>10361</v>
      </c>
      <c r="AE1030" s="650"/>
      <c r="AF1030" s="650"/>
      <c r="AG1030" s="650"/>
      <c r="AH1030" s="650"/>
      <c r="AI1030" s="650"/>
      <c r="AJ1030" s="650"/>
      <c r="AK1030" s="650"/>
      <c r="AL1030" s="650"/>
      <c r="AM1030" s="650"/>
      <c r="AN1030" s="650"/>
      <c r="AO1030" s="650"/>
      <c r="AP1030" s="650"/>
      <c r="AQ1030" s="650"/>
      <c r="AR1030" s="650"/>
      <c r="AS1030" s="650"/>
      <c r="AT1030" s="650"/>
      <c r="AU1030" s="650"/>
      <c r="AV1030" s="650"/>
      <c r="AW1030" s="650"/>
      <c r="AX1030" s="650"/>
      <c r="AY1030" s="650"/>
      <c r="AZ1030" s="650"/>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397" customFormat="true" ht="17.1" customHeight="true" x14ac:dyDescent="0.2">
      <c r="A1031" s="2544" t="s">
        <v>176</v>
      </c>
      <c r="B1031" s="428" t="s">
        <v>177</v>
      </c>
      <c r="C1031" s="429">
        <v>4322</v>
      </c>
      <c r="AE1031" s="650"/>
      <c r="AF1031" s="650"/>
      <c r="AG1031" s="650"/>
      <c r="AH1031" s="650"/>
      <c r="AI1031" s="650"/>
      <c r="AJ1031" s="650"/>
      <c r="AK1031" s="650"/>
      <c r="AL1031" s="650"/>
      <c r="AM1031" s="650"/>
      <c r="AN1031" s="650"/>
      <c r="AO1031" s="650"/>
      <c r="AP1031" s="650"/>
      <c r="AQ1031" s="650"/>
      <c r="AR1031" s="650"/>
      <c r="AS1031" s="650"/>
      <c r="AT1031" s="650"/>
      <c r="AU1031" s="650"/>
      <c r="AV1031" s="650"/>
      <c r="AW1031" s="650"/>
      <c r="AX1031" s="650"/>
      <c r="AY1031" s="650"/>
      <c r="AZ1031" s="650"/>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397" customFormat="true" ht="17.1" customHeight="true" x14ac:dyDescent="0.2">
      <c r="A1032" s="2544"/>
      <c r="B1032" s="428" t="s">
        <v>178</v>
      </c>
      <c r="C1032" s="429">
        <v>6039</v>
      </c>
      <c r="AE1032" s="650"/>
      <c r="AF1032" s="650"/>
      <c r="AG1032" s="650"/>
      <c r="AH1032" s="650"/>
      <c r="AI1032" s="650"/>
      <c r="AJ1032" s="650"/>
      <c r="AK1032" s="650"/>
      <c r="AL1032" s="650"/>
      <c r="AM1032" s="650"/>
      <c r="AN1032" s="650"/>
      <c r="AO1032" s="650"/>
      <c r="AP1032" s="650"/>
      <c r="AQ1032" s="650"/>
      <c r="AR1032" s="650"/>
      <c r="AS1032" s="650"/>
      <c r="AT1032" s="650"/>
      <c r="AU1032" s="650"/>
      <c r="AV1032" s="650"/>
      <c r="AW1032" s="650"/>
      <c r="AX1032" s="650"/>
      <c r="AY1032" s="650"/>
      <c r="AZ1032" s="650"/>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397" customFormat="true" ht="17.1" customHeight="true" x14ac:dyDescent="0.2">
      <c r="A1033" s="2545"/>
      <c r="B1033" s="430" t="s">
        <v>286</v>
      </c>
      <c r="C1033" s="431">
        <v>0</v>
      </c>
      <c r="AE1033" s="650"/>
      <c r="AF1033" s="650"/>
      <c r="AG1033" s="650"/>
      <c r="AH1033" s="650"/>
      <c r="AI1033" s="650"/>
      <c r="AJ1033" s="650"/>
      <c r="AK1033" s="650"/>
      <c r="AL1033" s="650"/>
      <c r="AM1033" s="650"/>
      <c r="AN1033" s="650"/>
      <c r="AO1033" s="650"/>
      <c r="AP1033" s="650"/>
      <c r="AQ1033" s="650"/>
      <c r="AR1033" s="650"/>
      <c r="AS1033" s="650"/>
      <c r="AT1033" s="650"/>
      <c r="AU1033" s="650"/>
      <c r="AV1033" s="650"/>
      <c r="AW1033" s="650"/>
      <c r="AX1033" s="650"/>
      <c r="AY1033" s="650"/>
      <c r="AZ1033" s="650"/>
      <c r="BA1033" s="416"/>
      <c r="BB1033" s="136"/>
      <c r="BC1033" s="416"/>
      <c r="BD1033" s="416"/>
      <c r="BE1033" s="416"/>
      <c r="BF1033" s="416"/>
      <c r="BG1033" s="416"/>
      <c r="BH1033" s="416"/>
      <c r="BI1033" s="416"/>
      <c r="BJ1033" s="416"/>
      <c r="BK1033" s="416"/>
      <c r="BL1033" s="416"/>
      <c r="BM1033" s="416"/>
      <c r="BN1033" s="416"/>
      <c r="BO1033" s="416"/>
      <c r="BP1033" s="416"/>
      <c r="BQ1033" s="416"/>
      <c r="BR1033" s="416"/>
      <c r="BS1033" s="416"/>
      <c r="BT1033" s="416"/>
      <c r="BU1033" s="416"/>
      <c r="BV1033" s="416"/>
      <c r="BW1033" s="416"/>
      <c r="BX1033" s="416"/>
      <c r="BY1033" s="416"/>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397" customFormat="true" ht="12.95" customHeight="true" x14ac:dyDescent="0.2">
      <c r="A1034" s="2546" t="s">
        <v>287</v>
      </c>
      <c r="B1034" s="2547"/>
      <c r="C1034" s="2548"/>
      <c r="AE1034" s="650"/>
      <c r="AF1034" s="650"/>
      <c r="AG1034" s="650"/>
      <c r="AH1034" s="650"/>
      <c r="AI1034" s="650"/>
      <c r="AJ1034" s="650"/>
      <c r="AK1034" s="650"/>
      <c r="AL1034" s="650"/>
      <c r="AM1034" s="650"/>
      <c r="AN1034" s="650"/>
      <c r="AO1034" s="650"/>
      <c r="AP1034" s="650"/>
      <c r="AQ1034" s="650"/>
      <c r="AR1034" s="650"/>
      <c r="AS1034" s="650"/>
      <c r="AT1034" s="650"/>
      <c r="AU1034" s="650"/>
      <c r="AV1034" s="650"/>
      <c r="AW1034" s="650"/>
      <c r="AX1034" s="650"/>
      <c r="AY1034" s="650"/>
      <c r="AZ1034" s="650"/>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8"/>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2"/>
      <c r="BB1035" s="238"/>
      <c r="BC1035" s="392"/>
      <c r="BD1035" s="392"/>
      <c r="BE1035" s="392"/>
      <c r="BF1035" s="392"/>
      <c r="BG1035" s="392"/>
      <c r="BH1035" s="392"/>
      <c r="BI1035" s="392"/>
      <c r="BJ1035" s="392"/>
      <c r="BK1035" s="392"/>
      <c r="BL1035" s="392"/>
      <c r="BM1035" s="392"/>
      <c r="BN1035" s="392"/>
      <c r="BO1035" s="392"/>
      <c r="BP1035" s="392"/>
      <c r="BQ1035" s="392"/>
      <c r="BR1035" s="392"/>
      <c r="BS1035" s="392"/>
      <c r="BT1035" s="392"/>
      <c r="BU1035" s="392"/>
      <c r="BV1035" s="392"/>
      <c r="BW1035" s="392"/>
      <c r="BX1035" s="392"/>
      <c r="BY1035" s="392"/>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119</v>
      </c>
      <c r="B1036" s="118" t="s">
        <v>120</v>
      </c>
    </row>
    <row r="1037" ht="15" customHeight="true" x14ac:dyDescent="0.2">
      <c r="A1037" s="293" t="str">
        <f>R15</f>
        <v>Adrar</v>
      </c>
      <c r="B1037" s="293">
        <f>BR122+BR123</f>
        <v>1383.6808796164955</v>
      </c>
    </row>
    <row r="1038" ht="15" customHeight="true" x14ac:dyDescent="0.2">
      <c r="A1038" s="293" t="str">
        <f>S15</f>
        <v>Assaba</v>
      </c>
      <c r="B1038" s="293">
        <f>BS122+BS123</f>
        <v>6072.9812075637765</v>
      </c>
    </row>
    <row r="1039" ht="15" customHeight="true" x14ac:dyDescent="0.2">
      <c r="A1039" s="293" t="str">
        <f>T15</f>
        <v>Brakna</v>
      </c>
      <c r="B1039" s="293">
        <f>BT122+BT123</f>
        <v>4875.7891498979743</v>
      </c>
    </row>
    <row r="1040" ht="15" customHeight="true" x14ac:dyDescent="0.2">
      <c r="A1040" s="293" t="str">
        <f>U15</f>
        <v>Gorgol</v>
      </c>
      <c r="B1040" s="293">
        <f>BU122+BU123</f>
        <v>5601.3605046131588</v>
      </c>
    </row>
    <row r="1041" ht="15" customHeight="true" x14ac:dyDescent="0.2">
      <c r="A1041" s="293" t="str">
        <f>V15</f>
        <v>Guidimagha</v>
      </c>
      <c r="B1041" s="293">
        <f>BV122+BV123</f>
        <v>3083.9133375469301</v>
      </c>
    </row>
    <row r="1042" ht="15" customHeight="true" x14ac:dyDescent="0.2">
      <c r="A1042" s="293" t="str">
        <f>W15</f>
        <v>Hodh ECharghi</v>
      </c>
      <c r="B1042" s="293">
        <f>BW122+BW123</f>
        <v>6477.9293586998001</v>
      </c>
    </row>
    <row r="1043" ht="15" customHeight="true" x14ac:dyDescent="0.2">
      <c r="A1043" s="293" t="str">
        <f>X15</f>
        <v>Hodh ELGharbi</v>
      </c>
      <c r="B1043" s="293">
        <f>BX122+XR123</f>
        <v>489.28768548953514</v>
      </c>
    </row>
    <row r="1044" ht="15" customHeight="true" x14ac:dyDescent="0.2">
      <c r="A1044" s="293" t="str">
        <f>Y15</f>
        <v>Inchiri</v>
      </c>
      <c r="B1044" s="293">
        <f>BY122+BY123</f>
        <v>165.39780904745567</v>
      </c>
    </row>
    <row r="1045" ht="15" customHeight="true" x14ac:dyDescent="0.2">
      <c r="A1045" s="293" t="str">
        <f>Z15</f>
        <v>Nouadhibou</v>
      </c>
      <c r="B1045" s="293">
        <f>BZ122+BZ123</f>
        <v>2151.4702692775363</v>
      </c>
    </row>
    <row r="1046" ht="15" customHeight="true" x14ac:dyDescent="0.2">
      <c r="A1046" s="238" t="str">
        <f>AA15</f>
        <v>Nouakchott</v>
      </c>
      <c r="B1046" s="293">
        <f>CA122+CA123</f>
        <v>15760.145478596976</v>
      </c>
    </row>
    <row r="1047" ht="15" customHeight="true" x14ac:dyDescent="0.2">
      <c r="A1047" s="238" t="str">
        <f>AB15</f>
        <v>Tagant</v>
      </c>
      <c r="B1047" s="293">
        <f>CB122+CB123</f>
        <v>1662.5285986937731</v>
      </c>
    </row>
    <row r="1048" ht="15" customHeight="true" x14ac:dyDescent="0.2">
      <c r="A1048" s="238" t="str">
        <f>AC15</f>
        <v>Tiris Zemmour</v>
      </c>
      <c r="B1048" s="293">
        <f>CC122+CC123</f>
        <v>1006.1713326256586</v>
      </c>
    </row>
    <row r="1049" ht="15" customHeight="true" x14ac:dyDescent="0.2">
      <c r="A1049" s="238" t="str">
        <f>AD15</f>
        <v>Trarza</v>
      </c>
      <c r="B1049" s="293">
        <f>CD122+CD123</f>
        <v>6130.7573087824512</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13</v>
      </c>
      <c r="B1072" s="238" t="s">
        <v>135</v>
      </c>
    </row>
    <row r="1100" s="666" customFormat="true" ht="17.1" customHeight="true" x14ac:dyDescent="0.2">
      <c r="A1100" s="681"/>
      <c r="B1100" s="670"/>
      <c r="BA1100" s="392"/>
      <c r="BB1100" s="238"/>
      <c r="BC1100" s="392"/>
      <c r="BD1100" s="392"/>
      <c r="BE1100" s="392"/>
      <c r="BF1100" s="392"/>
      <c r="BG1100" s="392"/>
      <c r="BH1100" s="392"/>
      <c r="BI1100" s="392"/>
      <c r="BJ1100" s="392"/>
      <c r="BK1100" s="392"/>
      <c r="BL1100" s="392"/>
      <c r="BM1100" s="392"/>
      <c r="BN1100" s="392"/>
      <c r="BO1100" s="392"/>
      <c r="BP1100" s="392"/>
      <c r="BQ1100" s="392"/>
      <c r="BR1100" s="392"/>
      <c r="BS1100" s="392"/>
      <c r="BT1100" s="392"/>
      <c r="BU1100" s="392"/>
      <c r="BV1100" s="392"/>
      <c r="BW1100" s="392"/>
      <c r="BX1100" s="392"/>
      <c r="BY1100" s="392"/>
      <c r="BZ1100" s="211"/>
      <c r="CA1100" s="211"/>
      <c r="CB1100" s="211"/>
      <c r="CC1100" s="211"/>
      <c r="CD1100" s="211"/>
      <c r="CE1100" s="211"/>
      <c r="CF1100" s="211"/>
      <c r="CG1100" s="211"/>
      <c r="CH1100" s="211"/>
      <c r="CI1100" s="211"/>
      <c r="CJ1100" s="211"/>
      <c r="CK1100" s="211"/>
      <c r="CL1100" s="211"/>
      <c r="CM1100" s="211"/>
      <c r="CN1100" s="211"/>
      <c r="CO1100" s="211"/>
      <c r="CP1100" s="211"/>
      <c r="CQ1100" s="211"/>
      <c r="CR1100" s="211"/>
      <c r="CS1100" s="211"/>
      <c r="CT1100" s="211"/>
      <c r="CU1100" s="211"/>
      <c r="CV1100" s="211"/>
      <c r="CW1100" s="211"/>
      <c r="CX1100" s="211"/>
      <c r="CY1100" s="211"/>
      <c r="CZ1100" s="211"/>
    </row>
    <row r="1101" s="666" customFormat="true" ht="17.1" customHeight="true" x14ac:dyDescent="0.2">
      <c r="A1101" s="682"/>
      <c r="B1101" s="671"/>
      <c r="BA1101" s="392"/>
      <c r="BB1101" s="238"/>
      <c r="BC1101" s="392"/>
      <c r="BD1101" s="392"/>
      <c r="BE1101" s="392"/>
      <c r="BF1101" s="392"/>
      <c r="BG1101" s="392"/>
      <c r="BH1101" s="392"/>
      <c r="BI1101" s="392"/>
      <c r="BJ1101" s="392"/>
      <c r="BK1101" s="392"/>
      <c r="BL1101" s="392"/>
      <c r="BM1101" s="392"/>
      <c r="BN1101" s="392"/>
      <c r="BO1101" s="392"/>
      <c r="BP1101" s="392"/>
      <c r="BQ1101" s="392"/>
      <c r="BR1101" s="392"/>
      <c r="BS1101" s="392"/>
      <c r="BT1101" s="392"/>
      <c r="BU1101" s="392"/>
      <c r="BV1101" s="392"/>
      <c r="BW1101" s="392"/>
      <c r="BX1101" s="392"/>
      <c r="BY1101" s="392"/>
      <c r="BZ1101" s="211"/>
      <c r="CA1101" s="211"/>
      <c r="CB1101" s="211"/>
      <c r="CC1101" s="211"/>
      <c r="CD1101" s="211"/>
      <c r="CE1101" s="211"/>
      <c r="CF1101" s="211"/>
      <c r="CG1101" s="211"/>
      <c r="CH1101" s="211"/>
      <c r="CI1101" s="211"/>
      <c r="CJ1101" s="211"/>
      <c r="CK1101" s="211"/>
      <c r="CL1101" s="211"/>
      <c r="CM1101" s="211"/>
      <c r="CN1101" s="211"/>
      <c r="CO1101" s="211"/>
      <c r="CP1101" s="211"/>
      <c r="CQ1101" s="211"/>
      <c r="CR1101" s="211"/>
      <c r="CS1101" s="211"/>
      <c r="CT1101" s="211"/>
      <c r="CU1101" s="211"/>
      <c r="CV1101" s="211"/>
      <c r="CW1101" s="211"/>
      <c r="CX1101" s="211"/>
      <c r="CY1101" s="211"/>
      <c r="CZ1101" s="211"/>
    </row>
    <row r="1102" s="211" customFormat="true" ht="15" customHeight="true" x14ac:dyDescent="0.2">
      <c r="BA1102" s="392"/>
      <c r="BB1102" s="238"/>
      <c r="BC1102" s="392"/>
      <c r="BD1102" s="392"/>
      <c r="BE1102" s="392"/>
      <c r="BF1102" s="392"/>
      <c r="BG1102" s="392"/>
      <c r="BH1102" s="392"/>
      <c r="BI1102" s="392"/>
      <c r="BJ1102" s="392"/>
      <c r="BK1102" s="392"/>
      <c r="BL1102" s="392"/>
      <c r="BM1102" s="392"/>
      <c r="BN1102" s="392"/>
      <c r="BO1102" s="392"/>
      <c r="BP1102" s="392"/>
      <c r="BQ1102" s="392"/>
      <c r="BR1102" s="392"/>
      <c r="BS1102" s="392"/>
      <c r="BT1102" s="392"/>
      <c r="BU1102" s="392"/>
      <c r="BV1102" s="392"/>
      <c r="BW1102" s="392"/>
      <c r="BX1102" s="392"/>
      <c r="BY1102" s="392"/>
    </row>
    <row r="1103" s="211" customFormat="true" ht="15" customHeight="true" x14ac:dyDescent="0.2">
      <c r="BA1103" s="392"/>
      <c r="BB1103" s="238"/>
      <c r="BC1103" s="392"/>
      <c r="BD1103" s="392"/>
      <c r="BE1103" s="392"/>
      <c r="BF1103" s="392"/>
      <c r="BG1103" s="392"/>
      <c r="BH1103" s="392"/>
      <c r="BI1103" s="392"/>
      <c r="BJ1103" s="392"/>
      <c r="BK1103" s="392"/>
      <c r="BL1103" s="392"/>
      <c r="BM1103" s="392"/>
      <c r="BN1103" s="392"/>
      <c r="BO1103" s="392"/>
      <c r="BP1103" s="392"/>
      <c r="BQ1103" s="392"/>
      <c r="BR1103" s="392"/>
      <c r="BS1103" s="392"/>
      <c r="BT1103" s="392"/>
      <c r="BU1103" s="392"/>
      <c r="BV1103" s="392"/>
      <c r="BW1103" s="392"/>
      <c r="BX1103" s="392"/>
      <c r="BY1103" s="392"/>
    </row>
    <row r="1104" s="211" customFormat="true" ht="15" customHeight="true" x14ac:dyDescent="0.2">
      <c r="BA1104" s="392"/>
      <c r="BB1104" s="238"/>
      <c r="BC1104" s="392"/>
      <c r="BD1104" s="392"/>
      <c r="BE1104" s="392"/>
      <c r="BF1104" s="392"/>
      <c r="BG1104" s="392"/>
      <c r="BH1104" s="392"/>
      <c r="BI1104" s="392"/>
      <c r="BJ1104" s="392"/>
      <c r="BK1104" s="392"/>
      <c r="BL1104" s="392"/>
      <c r="BM1104" s="392"/>
      <c r="BN1104" s="392"/>
      <c r="BO1104" s="392"/>
      <c r="BP1104" s="392"/>
      <c r="BQ1104" s="392"/>
      <c r="BR1104" s="392"/>
      <c r="BS1104" s="392"/>
      <c r="BT1104" s="392"/>
      <c r="BU1104" s="392"/>
      <c r="BV1104" s="392"/>
      <c r="BW1104" s="392"/>
      <c r="BX1104" s="392"/>
      <c r="BY1104" s="392"/>
    </row>
    <row r="1105" s="211" customFormat="true" ht="15" customHeight="true" x14ac:dyDescent="0.2">
      <c r="BA1105" s="392"/>
      <c r="BB1105" s="238"/>
      <c r="BC1105" s="392"/>
      <c r="BD1105" s="392"/>
      <c r="BE1105" s="392"/>
      <c r="BF1105" s="392"/>
      <c r="BG1105" s="392"/>
      <c r="BH1105" s="392"/>
      <c r="BI1105" s="392"/>
      <c r="BJ1105" s="392"/>
      <c r="BK1105" s="392"/>
      <c r="BL1105" s="392"/>
      <c r="BM1105" s="392"/>
      <c r="BN1105" s="392"/>
      <c r="BO1105" s="392"/>
      <c r="BP1105" s="392"/>
      <c r="BQ1105" s="392"/>
      <c r="BR1105" s="392"/>
      <c r="BS1105" s="392"/>
      <c r="BT1105" s="392"/>
      <c r="BU1105" s="392"/>
      <c r="BV1105" s="392"/>
      <c r="BW1105" s="392"/>
      <c r="BX1105" s="392"/>
      <c r="BY1105" s="392"/>
    </row>
    <row r="1106" s="211" customFormat="true" ht="15" customHeight="true" x14ac:dyDescent="0.2">
      <c r="BA1106" s="392"/>
      <c r="BB1106" s="238"/>
      <c r="BC1106" s="392"/>
      <c r="BD1106" s="392"/>
      <c r="BE1106" s="392"/>
      <c r="BF1106" s="392"/>
      <c r="BG1106" s="392"/>
      <c r="BH1106" s="392"/>
      <c r="BI1106" s="392"/>
      <c r="BJ1106" s="392"/>
      <c r="BK1106" s="392"/>
      <c r="BL1106" s="392"/>
      <c r="BM1106" s="392"/>
      <c r="BN1106" s="392"/>
      <c r="BO1106" s="392"/>
      <c r="BP1106" s="392"/>
      <c r="BQ1106" s="392"/>
      <c r="BR1106" s="392"/>
      <c r="BS1106" s="392"/>
      <c r="BT1106" s="392"/>
      <c r="BU1106" s="392"/>
      <c r="BV1106" s="392"/>
      <c r="BW1106" s="392"/>
      <c r="BX1106" s="392"/>
      <c r="BY1106" s="392"/>
    </row>
    <row r="1107" s="211" customFormat="true" ht="15" customHeight="true" x14ac:dyDescent="0.2">
      <c r="BA1107" s="392"/>
      <c r="BB1107" s="238"/>
      <c r="BC1107" s="392"/>
      <c r="BD1107" s="392"/>
      <c r="BE1107" s="392"/>
      <c r="BF1107" s="392"/>
      <c r="BG1107" s="392"/>
      <c r="BH1107" s="392"/>
      <c r="BI1107" s="392"/>
      <c r="BJ1107" s="392"/>
      <c r="BK1107" s="392"/>
      <c r="BL1107" s="392"/>
      <c r="BM1107" s="392"/>
      <c r="BN1107" s="392"/>
      <c r="BO1107" s="392"/>
      <c r="BP1107" s="392"/>
      <c r="BQ1107" s="392"/>
      <c r="BR1107" s="392"/>
      <c r="BS1107" s="392"/>
      <c r="BT1107" s="392"/>
      <c r="BU1107" s="392"/>
      <c r="BV1107" s="392"/>
      <c r="BW1107" s="392"/>
      <c r="BX1107" s="392"/>
      <c r="BY1107" s="392"/>
    </row>
    <row r="1108" s="211" customFormat="true" ht="15" customHeight="true" x14ac:dyDescent="0.2">
      <c r="BA1108" s="392"/>
      <c r="BB1108" s="238"/>
      <c r="BC1108" s="392"/>
      <c r="BD1108" s="392"/>
      <c r="BE1108" s="392"/>
      <c r="BF1108" s="392"/>
      <c r="BG1108" s="392"/>
      <c r="BH1108" s="392"/>
      <c r="BI1108" s="392"/>
      <c r="BJ1108" s="392"/>
      <c r="BK1108" s="392"/>
      <c r="BL1108" s="392"/>
      <c r="BM1108" s="392"/>
      <c r="BN1108" s="392"/>
      <c r="BO1108" s="392"/>
      <c r="BP1108" s="392"/>
      <c r="BQ1108" s="392"/>
      <c r="BR1108" s="392"/>
      <c r="BS1108" s="392"/>
      <c r="BT1108" s="392"/>
      <c r="BU1108" s="392"/>
      <c r="BV1108" s="392"/>
      <c r="BW1108" s="392"/>
      <c r="BX1108" s="392"/>
      <c r="BY1108" s="392"/>
    </row>
    <row r="1109" s="211" customFormat="true" ht="15" customHeight="true" x14ac:dyDescent="0.2">
      <c r="BA1109" s="392"/>
      <c r="BB1109" s="238"/>
      <c r="BC1109" s="392"/>
      <c r="BD1109" s="392"/>
      <c r="BE1109" s="392"/>
      <c r="BF1109" s="392"/>
      <c r="BG1109" s="392"/>
      <c r="BH1109" s="392"/>
      <c r="BI1109" s="392"/>
      <c r="BJ1109" s="392"/>
      <c r="BK1109" s="392"/>
      <c r="BL1109" s="392"/>
      <c r="BM1109" s="392"/>
      <c r="BN1109" s="392"/>
      <c r="BO1109" s="392"/>
      <c r="BP1109" s="392"/>
      <c r="BQ1109" s="392"/>
      <c r="BR1109" s="392"/>
      <c r="BS1109" s="392"/>
      <c r="BT1109" s="392"/>
      <c r="BU1109" s="392"/>
      <c r="BV1109" s="392"/>
      <c r="BW1109" s="392"/>
      <c r="BX1109" s="392"/>
      <c r="BY1109" s="392"/>
    </row>
    <row r="1110" s="211" customFormat="true" ht="15" customHeight="true" x14ac:dyDescent="0.2">
      <c r="BA1110" s="392"/>
      <c r="BB1110" s="238"/>
      <c r="BC1110" s="392"/>
      <c r="BD1110" s="392"/>
      <c r="BE1110" s="392"/>
      <c r="BF1110" s="392"/>
      <c r="BG1110" s="392"/>
      <c r="BH1110" s="392"/>
      <c r="BI1110" s="392"/>
      <c r="BJ1110" s="392"/>
      <c r="BK1110" s="392"/>
      <c r="BL1110" s="392"/>
      <c r="BM1110" s="392"/>
      <c r="BN1110" s="392"/>
      <c r="BO1110" s="392"/>
      <c r="BP1110" s="392"/>
      <c r="BQ1110" s="392"/>
      <c r="BR1110" s="392"/>
      <c r="BS1110" s="392"/>
      <c r="BT1110" s="392"/>
      <c r="BU1110" s="392"/>
      <c r="BV1110" s="392"/>
      <c r="BW1110" s="392"/>
      <c r="BX1110" s="392"/>
      <c r="BY1110" s="392"/>
    </row>
    <row r="1111" s="211" customFormat="true" ht="15" customHeight="true" x14ac:dyDescent="0.2">
      <c r="BA1111" s="392"/>
      <c r="BB1111" s="238"/>
      <c r="BC1111" s="392"/>
      <c r="BD1111" s="392"/>
      <c r="BE1111" s="392"/>
      <c r="BF1111" s="392"/>
      <c r="BG1111" s="392"/>
      <c r="BH1111" s="392"/>
      <c r="BI1111" s="392"/>
      <c r="BJ1111" s="392"/>
      <c r="BK1111" s="392"/>
      <c r="BL1111" s="392"/>
      <c r="BM1111" s="392"/>
      <c r="BN1111" s="392"/>
      <c r="BO1111" s="392"/>
      <c r="BP1111" s="392"/>
      <c r="BQ1111" s="392"/>
      <c r="BR1111" s="392"/>
      <c r="BS1111" s="392"/>
      <c r="BT1111" s="392"/>
      <c r="BU1111" s="392"/>
      <c r="BV1111" s="392"/>
      <c r="BW1111" s="392"/>
      <c r="BX1111" s="392"/>
      <c r="BY1111" s="392"/>
    </row>
    <row r="1112" s="211" customFormat="true" ht="15" customHeight="true" x14ac:dyDescent="0.2">
      <c r="BA1112" s="392"/>
      <c r="BB1112" s="238"/>
      <c r="BC1112" s="392"/>
      <c r="BD1112" s="392"/>
      <c r="BE1112" s="392"/>
      <c r="BF1112" s="392"/>
      <c r="BG1112" s="392"/>
      <c r="BH1112" s="392"/>
      <c r="BI1112" s="392"/>
      <c r="BJ1112" s="392"/>
      <c r="BK1112" s="392"/>
      <c r="BL1112" s="392"/>
      <c r="BM1112" s="392"/>
      <c r="BN1112" s="392"/>
      <c r="BO1112" s="392"/>
      <c r="BP1112" s="392"/>
      <c r="BQ1112" s="392"/>
      <c r="BR1112" s="392"/>
      <c r="BS1112" s="392"/>
      <c r="BT1112" s="392"/>
      <c r="BU1112" s="392"/>
      <c r="BV1112" s="392"/>
      <c r="BW1112" s="392"/>
      <c r="BX1112" s="392"/>
      <c r="BY1112" s="392"/>
    </row>
    <row r="1113" s="211" customFormat="true" ht="15" customHeight="true" x14ac:dyDescent="0.2">
      <c r="BA1113" s="392"/>
      <c r="BB1113" s="238"/>
      <c r="BC1113" s="392"/>
      <c r="BD1113" s="392"/>
      <c r="BE1113" s="392"/>
      <c r="BF1113" s="392"/>
      <c r="BG1113" s="392"/>
      <c r="BH1113" s="392"/>
      <c r="BI1113" s="392"/>
      <c r="BJ1113" s="392"/>
      <c r="BK1113" s="392"/>
      <c r="BL1113" s="392"/>
      <c r="BM1113" s="392"/>
      <c r="BN1113" s="392"/>
      <c r="BO1113" s="392"/>
      <c r="BP1113" s="392"/>
      <c r="BQ1113" s="392"/>
      <c r="BR1113" s="392"/>
      <c r="BS1113" s="392"/>
      <c r="BT1113" s="392"/>
      <c r="BU1113" s="392"/>
      <c r="BV1113" s="392"/>
      <c r="BW1113" s="392"/>
      <c r="BX1113" s="392"/>
      <c r="BY1113" s="392"/>
    </row>
    <row r="1114" s="666" customFormat="true" ht="17.1" customHeight="true" x14ac:dyDescent="0.2">
      <c r="A1114" s="682"/>
      <c r="B1114" s="671"/>
      <c r="C1114" s="672"/>
      <c r="D1114" s="673"/>
      <c r="E1114" s="673"/>
      <c r="F1114" s="673"/>
      <c r="G1114" s="674"/>
      <c r="H1114" s="673"/>
      <c r="I1114" s="673"/>
      <c r="J1114" s="673"/>
      <c r="K1114" s="673"/>
      <c r="L1114" s="674"/>
      <c r="M1114" s="673"/>
      <c r="N1114" s="673"/>
      <c r="O1114" s="673"/>
      <c r="P1114" s="673"/>
      <c r="Q1114" s="674"/>
      <c r="R1114" s="673"/>
      <c r="S1114" s="673"/>
      <c r="T1114" s="673"/>
      <c r="U1114" s="673"/>
      <c r="V1114" s="673"/>
      <c r="W1114" s="673"/>
      <c r="X1114" s="673"/>
      <c r="Y1114" s="673"/>
      <c r="Z1114" s="673"/>
      <c r="AA1114" s="673"/>
      <c r="AB1114" s="673"/>
      <c r="AC1114" s="673"/>
      <c r="AD1114" s="675"/>
      <c r="BA1114" s="392"/>
      <c r="BB1114" s="238"/>
      <c r="BC1114" s="392"/>
      <c r="BD1114" s="392"/>
      <c r="BE1114" s="392"/>
      <c r="BF1114" s="392"/>
      <c r="BG1114" s="392"/>
      <c r="BH1114" s="392"/>
      <c r="BI1114" s="392"/>
      <c r="BJ1114" s="392"/>
      <c r="BK1114" s="392"/>
      <c r="BL1114" s="392"/>
      <c r="BM1114" s="392"/>
      <c r="BN1114" s="392"/>
      <c r="BO1114" s="392"/>
      <c r="BP1114" s="392"/>
      <c r="BQ1114" s="392"/>
      <c r="BR1114" s="392"/>
      <c r="BS1114" s="392"/>
      <c r="BT1114" s="392"/>
      <c r="BU1114" s="392"/>
      <c r="BV1114" s="392"/>
      <c r="BW1114" s="392"/>
      <c r="BX1114" s="392"/>
      <c r="BY1114" s="392"/>
      <c r="BZ1114" s="211"/>
      <c r="CA1114" s="211"/>
      <c r="CB1114" s="211"/>
      <c r="CC1114" s="211"/>
      <c r="CD1114" s="211"/>
      <c r="CE1114" s="211"/>
      <c r="CF1114" s="211"/>
      <c r="CG1114" s="211"/>
      <c r="CH1114" s="211"/>
      <c r="CI1114" s="211"/>
      <c r="CJ1114" s="211"/>
      <c r="CK1114" s="211"/>
      <c r="CL1114" s="211"/>
      <c r="CM1114" s="211"/>
      <c r="CN1114" s="211"/>
      <c r="CO1114" s="211"/>
      <c r="CP1114" s="211"/>
      <c r="CQ1114" s="211"/>
      <c r="CR1114" s="211"/>
      <c r="CS1114" s="211"/>
      <c r="CT1114" s="211"/>
      <c r="CU1114" s="211"/>
      <c r="CV1114" s="211"/>
      <c r="CW1114" s="211"/>
      <c r="CX1114" s="211"/>
      <c r="CY1114" s="211"/>
      <c r="CZ1114" s="211"/>
    </row>
    <row r="1115" s="666" customFormat="true" ht="17.1" customHeight="true" x14ac:dyDescent="0.2">
      <c r="A1115" s="682"/>
      <c r="B1115" s="671"/>
      <c r="C1115" s="672"/>
      <c r="D1115" s="673"/>
      <c r="E1115" s="673"/>
      <c r="F1115" s="673"/>
      <c r="G1115" s="674"/>
      <c r="H1115" s="673"/>
      <c r="I1115" s="673"/>
      <c r="J1115" s="673"/>
      <c r="K1115" s="673"/>
      <c r="L1115" s="674"/>
      <c r="M1115" s="673"/>
      <c r="N1115" s="673"/>
      <c r="O1115" s="673"/>
      <c r="P1115" s="673"/>
      <c r="Q1115" s="674"/>
      <c r="R1115" s="673"/>
      <c r="S1115" s="673"/>
      <c r="T1115" s="673"/>
      <c r="U1115" s="673"/>
      <c r="V1115" s="673"/>
      <c r="W1115" s="673"/>
      <c r="X1115" s="673"/>
      <c r="Y1115" s="673"/>
      <c r="Z1115" s="673"/>
      <c r="AA1115" s="673"/>
      <c r="AB1115" s="673"/>
      <c r="AC1115" s="673"/>
      <c r="AD1115" s="675"/>
      <c r="BA1115" s="392"/>
      <c r="BB1115" s="238"/>
      <c r="BC1115" s="392"/>
      <c r="BD1115" s="392"/>
      <c r="BE1115" s="392"/>
      <c r="BF1115" s="392"/>
      <c r="BG1115" s="392"/>
      <c r="BH1115" s="392"/>
      <c r="BI1115" s="392"/>
      <c r="BJ1115" s="392"/>
      <c r="BK1115" s="392"/>
      <c r="BL1115" s="392"/>
      <c r="BM1115" s="392"/>
      <c r="BN1115" s="392"/>
      <c r="BO1115" s="392"/>
      <c r="BP1115" s="392"/>
      <c r="BQ1115" s="392"/>
      <c r="BR1115" s="392"/>
      <c r="BS1115" s="392"/>
      <c r="BT1115" s="392"/>
      <c r="BU1115" s="392"/>
      <c r="BV1115" s="392"/>
      <c r="BW1115" s="392"/>
      <c r="BX1115" s="392"/>
      <c r="BY1115" s="392"/>
      <c r="BZ1115" s="211"/>
      <c r="CA1115" s="211"/>
      <c r="CB1115" s="211"/>
      <c r="CC1115" s="211"/>
      <c r="CD1115" s="211"/>
      <c r="CE1115" s="211"/>
      <c r="CF1115" s="211"/>
      <c r="CG1115" s="211"/>
      <c r="CH1115" s="211"/>
      <c r="CI1115" s="211"/>
      <c r="CJ1115" s="211"/>
      <c r="CK1115" s="211"/>
      <c r="CL1115" s="211"/>
      <c r="CM1115" s="211"/>
      <c r="CN1115" s="211"/>
      <c r="CO1115" s="211"/>
      <c r="CP1115" s="211"/>
      <c r="CQ1115" s="211"/>
      <c r="CR1115" s="211"/>
      <c r="CS1115" s="211"/>
      <c r="CT1115" s="211"/>
      <c r="CU1115" s="211"/>
      <c r="CV1115" s="211"/>
      <c r="CW1115" s="211"/>
      <c r="CX1115" s="211"/>
      <c r="CY1115" s="211"/>
      <c r="CZ1115" s="211"/>
    </row>
    <row r="1116" s="666" customFormat="true" ht="17.1" customHeight="true" x14ac:dyDescent="0.2">
      <c r="A1116" s="682"/>
      <c r="B1116" s="671"/>
      <c r="C1116" s="672"/>
      <c r="D1116" s="673"/>
      <c r="E1116" s="673"/>
      <c r="F1116" s="673"/>
      <c r="G1116" s="674"/>
      <c r="H1116" s="673"/>
      <c r="I1116" s="673"/>
      <c r="J1116" s="673"/>
      <c r="K1116" s="673"/>
      <c r="L1116" s="674"/>
      <c r="M1116" s="673"/>
      <c r="N1116" s="673"/>
      <c r="O1116" s="673"/>
      <c r="P1116" s="673"/>
      <c r="Q1116" s="674"/>
      <c r="R1116" s="673"/>
      <c r="S1116" s="673"/>
      <c r="T1116" s="673"/>
      <c r="U1116" s="673"/>
      <c r="V1116" s="673"/>
      <c r="W1116" s="673"/>
      <c r="X1116" s="673"/>
      <c r="Y1116" s="673"/>
      <c r="Z1116" s="673"/>
      <c r="AA1116" s="673"/>
      <c r="AB1116" s="673"/>
      <c r="AC1116" s="673"/>
      <c r="AD1116" s="675"/>
      <c r="BA1116" s="392"/>
      <c r="BB1116" s="238"/>
      <c r="BC1116" s="392"/>
      <c r="BD1116" s="392"/>
      <c r="BE1116" s="392"/>
      <c r="BF1116" s="392"/>
      <c r="BG1116" s="392"/>
      <c r="BH1116" s="392"/>
      <c r="BI1116" s="392"/>
      <c r="BJ1116" s="392"/>
      <c r="BK1116" s="392"/>
      <c r="BL1116" s="392"/>
      <c r="BM1116" s="392"/>
      <c r="BN1116" s="392"/>
      <c r="BO1116" s="392"/>
      <c r="BP1116" s="392"/>
      <c r="BQ1116" s="392"/>
      <c r="BR1116" s="392"/>
      <c r="BS1116" s="392"/>
      <c r="BT1116" s="392"/>
      <c r="BU1116" s="392"/>
      <c r="BV1116" s="392"/>
      <c r="BW1116" s="392"/>
      <c r="BX1116" s="392"/>
      <c r="BY1116" s="392"/>
      <c r="BZ1116" s="211"/>
      <c r="CA1116" s="211"/>
      <c r="CB1116" s="211"/>
      <c r="CC1116" s="211"/>
      <c r="CD1116" s="211"/>
      <c r="CE1116" s="211"/>
      <c r="CF1116" s="211"/>
      <c r="CG1116" s="211"/>
      <c r="CH1116" s="211"/>
      <c r="CI1116" s="211"/>
      <c r="CJ1116" s="211"/>
      <c r="CK1116" s="211"/>
      <c r="CL1116" s="211"/>
      <c r="CM1116" s="211"/>
      <c r="CN1116" s="211"/>
      <c r="CO1116" s="211"/>
      <c r="CP1116" s="211"/>
      <c r="CQ1116" s="211"/>
      <c r="CR1116" s="211"/>
      <c r="CS1116" s="211"/>
      <c r="CT1116" s="211"/>
      <c r="CU1116" s="211"/>
      <c r="CV1116" s="211"/>
      <c r="CW1116" s="211"/>
      <c r="CX1116" s="211"/>
      <c r="CY1116" s="211"/>
      <c r="CZ1116" s="211"/>
    </row>
    <row r="1117" s="666" customFormat="true" ht="17.1" customHeight="true" x14ac:dyDescent="0.2">
      <c r="A1117" s="683"/>
      <c r="B1117" s="676"/>
      <c r="C1117" s="677"/>
      <c r="D1117" s="678"/>
      <c r="E1117" s="678"/>
      <c r="F1117" s="678"/>
      <c r="G1117" s="679"/>
      <c r="H1117" s="678"/>
      <c r="I1117" s="678"/>
      <c r="J1117" s="678"/>
      <c r="K1117" s="678"/>
      <c r="L1117" s="679"/>
      <c r="M1117" s="678"/>
      <c r="N1117" s="678"/>
      <c r="O1117" s="678"/>
      <c r="P1117" s="678"/>
      <c r="Q1117" s="679"/>
      <c r="R1117" s="678"/>
      <c r="S1117" s="678"/>
      <c r="T1117" s="678"/>
      <c r="U1117" s="678"/>
      <c r="V1117" s="678"/>
      <c r="W1117" s="678"/>
      <c r="X1117" s="678"/>
      <c r="Y1117" s="678"/>
      <c r="Z1117" s="678"/>
      <c r="AA1117" s="678"/>
      <c r="AB1117" s="678"/>
      <c r="AC1117" s="678"/>
      <c r="AD1117" s="680"/>
      <c r="BA1117" s="392"/>
      <c r="BB1117" s="238"/>
      <c r="BC1117" s="392"/>
      <c r="BD1117" s="392"/>
      <c r="BE1117" s="392"/>
      <c r="BF1117" s="392"/>
      <c r="BG1117" s="392"/>
      <c r="BH1117" s="392"/>
      <c r="BI1117" s="392"/>
      <c r="BJ1117" s="392"/>
      <c r="BK1117" s="392"/>
      <c r="BL1117" s="392"/>
      <c r="BM1117" s="392"/>
      <c r="BN1117" s="392"/>
      <c r="BO1117" s="392"/>
      <c r="BP1117" s="392"/>
      <c r="BQ1117" s="392"/>
      <c r="BR1117" s="392"/>
      <c r="BS1117" s="392"/>
      <c r="BT1117" s="392"/>
      <c r="BU1117" s="392"/>
      <c r="BV1117" s="392"/>
      <c r="BW1117" s="392"/>
      <c r="BX1117" s="392"/>
      <c r="BY1117" s="392"/>
      <c r="BZ1117" s="211"/>
      <c r="CA1117" s="211"/>
      <c r="CB1117" s="211"/>
      <c r="CC1117" s="211"/>
      <c r="CD1117" s="211"/>
      <c r="CE1117" s="211"/>
      <c r="CF1117" s="211"/>
      <c r="CG1117" s="211"/>
      <c r="CH1117" s="211"/>
      <c r="CI1117" s="211"/>
      <c r="CJ1117" s="211"/>
      <c r="CK1117" s="211"/>
      <c r="CL1117" s="211"/>
      <c r="CM1117" s="211"/>
      <c r="CN1117" s="211"/>
      <c r="CO1117" s="211"/>
      <c r="CP1117" s="211"/>
      <c r="CQ1117" s="211"/>
      <c r="CR1117" s="211"/>
      <c r="CS1117" s="211"/>
      <c r="CT1117" s="211"/>
      <c r="CU1117" s="211"/>
      <c r="CV1117" s="211"/>
      <c r="CW1117" s="211"/>
      <c r="CX1117" s="211"/>
      <c r="CY1117" s="211"/>
      <c r="CZ1117" s="211"/>
    </row>
    <row r="1118" s="211" customFormat="true" ht="15" customHeight="true" x14ac:dyDescent="0.2">
      <c r="BA1118" s="392"/>
      <c r="BB1118" s="238"/>
      <c r="BC1118" s="392"/>
      <c r="BD1118" s="392"/>
      <c r="BE1118" s="392"/>
      <c r="BF1118" s="392"/>
      <c r="BG1118" s="392"/>
      <c r="BH1118" s="392"/>
      <c r="BI1118" s="392"/>
      <c r="BJ1118" s="392"/>
      <c r="BK1118" s="392"/>
      <c r="BL1118" s="392"/>
      <c r="BM1118" s="392"/>
      <c r="BN1118" s="392"/>
      <c r="BO1118" s="392"/>
      <c r="BP1118" s="392"/>
      <c r="BQ1118" s="392"/>
      <c r="BR1118" s="392"/>
      <c r="BS1118" s="392"/>
      <c r="BT1118" s="392"/>
      <c r="BU1118" s="392"/>
      <c r="BV1118" s="392"/>
      <c r="BW1118" s="392"/>
      <c r="BX1118" s="392"/>
      <c r="BY1118" s="392"/>
    </row>
    <row r="1119" s="211" customFormat="true" ht="15" customHeight="true" x14ac:dyDescent="0.2">
      <c r="BA1119" s="392"/>
      <c r="BB1119" s="238"/>
      <c r="BC1119" s="392"/>
      <c r="BD1119" s="392"/>
      <c r="BE1119" s="392"/>
      <c r="BF1119" s="392"/>
      <c r="BG1119" s="392"/>
      <c r="BH1119" s="392"/>
      <c r="BI1119" s="392"/>
      <c r="BJ1119" s="392"/>
      <c r="BK1119" s="392"/>
      <c r="BL1119" s="392"/>
      <c r="BM1119" s="392"/>
      <c r="BN1119" s="392"/>
      <c r="BO1119" s="392"/>
      <c r="BP1119" s="392"/>
      <c r="BQ1119" s="392"/>
      <c r="BR1119" s="392"/>
      <c r="BS1119" s="392"/>
      <c r="BT1119" s="392"/>
      <c r="BU1119" s="392"/>
      <c r="BV1119" s="392"/>
      <c r="BW1119" s="392"/>
      <c r="BX1119" s="392"/>
      <c r="BY1119" s="392"/>
    </row>
    <row r="1120" s="211" customFormat="true" ht="15" customHeight="true" x14ac:dyDescent="0.2">
      <c r="BA1120" s="392"/>
      <c r="BB1120" s="238"/>
      <c r="BC1120" s="392"/>
      <c r="BD1120" s="392"/>
      <c r="BE1120" s="392"/>
      <c r="BF1120" s="392"/>
      <c r="BG1120" s="392"/>
      <c r="BH1120" s="392"/>
      <c r="BI1120" s="392"/>
      <c r="BJ1120" s="392"/>
      <c r="BK1120" s="392"/>
      <c r="BL1120" s="392"/>
      <c r="BM1120" s="392"/>
      <c r="BN1120" s="392"/>
      <c r="BO1120" s="392"/>
      <c r="BP1120" s="392"/>
      <c r="BQ1120" s="392"/>
      <c r="BR1120" s="392"/>
      <c r="BS1120" s="392"/>
      <c r="BT1120" s="392"/>
      <c r="BU1120" s="392"/>
      <c r="BV1120" s="392"/>
      <c r="BW1120" s="392"/>
      <c r="BX1120" s="392"/>
      <c r="BY1120" s="392"/>
    </row>
    <row r="1121" s="211" customFormat="true" ht="15" customHeight="true" x14ac:dyDescent="0.2">
      <c r="BA1121" s="392"/>
      <c r="BB1121" s="238"/>
      <c r="BC1121" s="392"/>
      <c r="BD1121" s="392"/>
      <c r="BE1121" s="392"/>
      <c r="BF1121" s="392"/>
      <c r="BG1121" s="392"/>
      <c r="BH1121" s="392"/>
      <c r="BI1121" s="392"/>
      <c r="BJ1121" s="392"/>
      <c r="BK1121" s="392"/>
      <c r="BL1121" s="392"/>
      <c r="BM1121" s="392"/>
      <c r="BN1121" s="392"/>
      <c r="BO1121" s="392"/>
      <c r="BP1121" s="392"/>
      <c r="BQ1121" s="392"/>
      <c r="BR1121" s="392"/>
      <c r="BS1121" s="392"/>
      <c r="BT1121" s="392"/>
      <c r="BU1121" s="392"/>
      <c r="BV1121" s="392"/>
      <c r="BW1121" s="392"/>
      <c r="BX1121" s="392"/>
      <c r="BY1121" s="392"/>
    </row>
    <row r="1122" s="211" customFormat="true" ht="15" customHeight="true" x14ac:dyDescent="0.2">
      <c r="BA1122" s="392"/>
      <c r="BB1122" s="238"/>
      <c r="BC1122" s="392"/>
      <c r="BD1122" s="392"/>
      <c r="BE1122" s="392"/>
      <c r="BF1122" s="392"/>
      <c r="BG1122" s="392"/>
      <c r="BH1122" s="392"/>
      <c r="BI1122" s="392"/>
      <c r="BJ1122" s="392"/>
      <c r="BK1122" s="392"/>
      <c r="BL1122" s="392"/>
      <c r="BM1122" s="392"/>
      <c r="BN1122" s="392"/>
      <c r="BO1122" s="392"/>
      <c r="BP1122" s="392"/>
      <c r="BQ1122" s="392"/>
      <c r="BR1122" s="392"/>
      <c r="BS1122" s="392"/>
      <c r="BT1122" s="392"/>
      <c r="BU1122" s="392"/>
      <c r="BV1122" s="392"/>
      <c r="BW1122" s="392"/>
      <c r="BX1122" s="392"/>
      <c r="BY1122" s="392"/>
    </row>
    <row r="1123" s="211" customFormat="true" ht="15" customHeight="true" x14ac:dyDescent="0.2">
      <c r="BA1123" s="392"/>
      <c r="BB1123" s="238"/>
      <c r="BC1123" s="392"/>
      <c r="BD1123" s="392"/>
      <c r="BE1123" s="392"/>
      <c r="BF1123" s="392"/>
      <c r="BG1123" s="392"/>
      <c r="BH1123" s="392"/>
      <c r="BI1123" s="392"/>
      <c r="BJ1123" s="392"/>
      <c r="BK1123" s="392"/>
      <c r="BL1123" s="392"/>
      <c r="BM1123" s="392"/>
      <c r="BN1123" s="392"/>
      <c r="BO1123" s="392"/>
      <c r="BP1123" s="392"/>
      <c r="BQ1123" s="392"/>
      <c r="BR1123" s="392"/>
      <c r="BS1123" s="392"/>
      <c r="BT1123" s="392"/>
      <c r="BU1123" s="392"/>
      <c r="BV1123" s="392"/>
      <c r="BW1123" s="392"/>
      <c r="BX1123" s="392"/>
      <c r="BY1123" s="392"/>
    </row>
    <row r="1124" s="211" customFormat="true" ht="15" customHeight="true" x14ac:dyDescent="0.2">
      <c r="BA1124" s="392"/>
      <c r="BB1124" s="238"/>
      <c r="BC1124" s="392"/>
      <c r="BD1124" s="392"/>
      <c r="BE1124" s="392"/>
      <c r="BF1124" s="392"/>
      <c r="BG1124" s="392"/>
      <c r="BH1124" s="392"/>
      <c r="BI1124" s="392"/>
      <c r="BJ1124" s="392"/>
      <c r="BK1124" s="392"/>
      <c r="BL1124" s="392"/>
      <c r="BM1124" s="392"/>
      <c r="BN1124" s="392"/>
      <c r="BO1124" s="392"/>
      <c r="BP1124" s="392"/>
      <c r="BQ1124" s="392"/>
      <c r="BR1124" s="392"/>
      <c r="BS1124" s="392"/>
      <c r="BT1124" s="392"/>
      <c r="BU1124" s="392"/>
      <c r="BV1124" s="392"/>
      <c r="BW1124" s="392"/>
      <c r="BX1124" s="392"/>
      <c r="BY1124" s="392"/>
    </row>
    <row r="1125" s="211" customFormat="true" ht="15" customHeight="true" x14ac:dyDescent="0.2">
      <c r="BA1125" s="392"/>
      <c r="BB1125" s="238"/>
      <c r="BC1125" s="392"/>
      <c r="BD1125" s="392"/>
      <c r="BE1125" s="392"/>
      <c r="BF1125" s="392"/>
      <c r="BG1125" s="392"/>
      <c r="BH1125" s="392"/>
      <c r="BI1125" s="392"/>
      <c r="BJ1125" s="392"/>
      <c r="BK1125" s="392"/>
      <c r="BL1125" s="392"/>
      <c r="BM1125" s="392"/>
      <c r="BN1125" s="392"/>
      <c r="BO1125" s="392"/>
      <c r="BP1125" s="392"/>
      <c r="BQ1125" s="392"/>
      <c r="BR1125" s="392"/>
      <c r="BS1125" s="392"/>
      <c r="BT1125" s="392"/>
      <c r="BU1125" s="392"/>
      <c r="BV1125" s="392"/>
      <c r="BW1125" s="392"/>
      <c r="BX1125" s="392"/>
      <c r="BY1125" s="392"/>
    </row>
    <row r="1126" s="211" customFormat="true" ht="15" customHeight="true" x14ac:dyDescent="0.2">
      <c r="BA1126" s="392"/>
      <c r="BB1126" s="238"/>
      <c r="BC1126" s="392"/>
      <c r="BD1126" s="392"/>
      <c r="BE1126" s="392"/>
      <c r="BF1126" s="392"/>
      <c r="BG1126" s="392"/>
      <c r="BH1126" s="392"/>
      <c r="BI1126" s="392"/>
      <c r="BJ1126" s="392"/>
      <c r="BK1126" s="392"/>
      <c r="BL1126" s="392"/>
      <c r="BM1126" s="392"/>
      <c r="BN1126" s="392"/>
      <c r="BO1126" s="392"/>
      <c r="BP1126" s="392"/>
      <c r="BQ1126" s="392"/>
      <c r="BR1126" s="392"/>
      <c r="BS1126" s="392"/>
      <c r="BT1126" s="392"/>
      <c r="BU1126" s="392"/>
      <c r="BV1126" s="392"/>
      <c r="BW1126" s="392"/>
      <c r="BX1126" s="392"/>
      <c r="BY1126" s="392"/>
    </row>
    <row r="1127" s="211" customFormat="true" ht="15" customHeight="true" x14ac:dyDescent="0.2">
      <c r="BA1127" s="392"/>
      <c r="BB1127" s="238"/>
      <c r="BC1127" s="392"/>
      <c r="BD1127" s="392"/>
      <c r="BE1127" s="392"/>
      <c r="BF1127" s="392"/>
      <c r="BG1127" s="392"/>
      <c r="BH1127" s="392"/>
      <c r="BI1127" s="392"/>
      <c r="BJ1127" s="392"/>
      <c r="BK1127" s="392"/>
      <c r="BL1127" s="392"/>
      <c r="BM1127" s="392"/>
      <c r="BN1127" s="392"/>
      <c r="BO1127" s="392"/>
      <c r="BP1127" s="392"/>
      <c r="BQ1127" s="392"/>
      <c r="BR1127" s="392"/>
      <c r="BS1127" s="392"/>
      <c r="BT1127" s="392"/>
      <c r="BU1127" s="392"/>
      <c r="BV1127" s="392"/>
      <c r="BW1127" s="392"/>
      <c r="BX1127" s="392"/>
      <c r="BY1127" s="392"/>
    </row>
    <row r="1128" s="211" customFormat="true" ht="15" customHeight="true" x14ac:dyDescent="0.2">
      <c r="BA1128" s="392"/>
      <c r="BB1128" s="238"/>
      <c r="BC1128" s="392"/>
      <c r="BD1128" s="392"/>
      <c r="BE1128" s="392"/>
      <c r="BF1128" s="392"/>
      <c r="BG1128" s="392"/>
      <c r="BH1128" s="392"/>
      <c r="BI1128" s="392"/>
      <c r="BJ1128" s="392"/>
      <c r="BK1128" s="392"/>
      <c r="BL1128" s="392"/>
      <c r="BM1128" s="392"/>
      <c r="BN1128" s="392"/>
      <c r="BO1128" s="392"/>
      <c r="BP1128" s="392"/>
      <c r="BQ1128" s="392"/>
      <c r="BR1128" s="392"/>
      <c r="BS1128" s="392"/>
      <c r="BT1128" s="392"/>
      <c r="BU1128" s="392"/>
      <c r="BV1128" s="392"/>
      <c r="BW1128" s="392"/>
      <c r="BX1128" s="392"/>
      <c r="BY1128" s="392"/>
    </row>
    <row r="1129" s="211" customFormat="true" ht="15" customHeight="true" x14ac:dyDescent="0.2">
      <c r="BA1129" s="392"/>
      <c r="BB1129" s="238"/>
      <c r="BC1129" s="392"/>
      <c r="BD1129" s="392"/>
      <c r="BE1129" s="392"/>
      <c r="BF1129" s="392"/>
      <c r="BG1129" s="392"/>
      <c r="BH1129" s="392"/>
      <c r="BI1129" s="392"/>
      <c r="BJ1129" s="392"/>
      <c r="BK1129" s="392"/>
      <c r="BL1129" s="392"/>
      <c r="BM1129" s="392"/>
      <c r="BN1129" s="392"/>
      <c r="BO1129" s="392"/>
      <c r="BP1129" s="392"/>
      <c r="BQ1129" s="392"/>
      <c r="BR1129" s="392"/>
      <c r="BS1129" s="392"/>
      <c r="BT1129" s="392"/>
      <c r="BU1129" s="392"/>
      <c r="BV1129" s="392"/>
      <c r="BW1129" s="392"/>
      <c r="BX1129" s="392"/>
      <c r="BY1129" s="392"/>
    </row>
    <row r="1130" s="211" customFormat="true" ht="15" customHeight="true" x14ac:dyDescent="0.2">
      <c r="BA1130" s="392"/>
      <c r="BB1130" s="238"/>
      <c r="BC1130" s="392"/>
      <c r="BD1130" s="392"/>
      <c r="BE1130" s="392"/>
      <c r="BF1130" s="392"/>
      <c r="BG1130" s="392"/>
      <c r="BH1130" s="392"/>
      <c r="BI1130" s="392"/>
      <c r="BJ1130" s="392"/>
      <c r="BK1130" s="392"/>
      <c r="BL1130" s="392"/>
      <c r="BM1130" s="392"/>
      <c r="BN1130" s="392"/>
      <c r="BO1130" s="392"/>
      <c r="BP1130" s="392"/>
      <c r="BQ1130" s="392"/>
      <c r="BR1130" s="392"/>
      <c r="BS1130" s="392"/>
      <c r="BT1130" s="392"/>
      <c r="BU1130" s="392"/>
      <c r="BV1130" s="392"/>
      <c r="BW1130" s="392"/>
      <c r="BX1130" s="392"/>
      <c r="BY1130" s="392"/>
    </row>
    <row r="1131" s="211" customFormat="true" ht="15" customHeight="true" x14ac:dyDescent="0.2">
      <c r="BA1131" s="392"/>
      <c r="BB1131" s="238"/>
      <c r="BC1131" s="392"/>
      <c r="BD1131" s="392"/>
      <c r="BE1131" s="392"/>
      <c r="BF1131" s="392"/>
      <c r="BG1131" s="392"/>
      <c r="BH1131" s="392"/>
      <c r="BI1131" s="392"/>
      <c r="BJ1131" s="392"/>
      <c r="BK1131" s="392"/>
      <c r="BL1131" s="392"/>
      <c r="BM1131" s="392"/>
      <c r="BN1131" s="392"/>
      <c r="BO1131" s="392"/>
      <c r="BP1131" s="392"/>
      <c r="BQ1131" s="392"/>
      <c r="BR1131" s="392"/>
      <c r="BS1131" s="392"/>
      <c r="BT1131" s="392"/>
      <c r="BU1131" s="392"/>
      <c r="BV1131" s="392"/>
      <c r="BW1131" s="392"/>
      <c r="BX1131" s="392"/>
      <c r="BY1131" s="392"/>
    </row>
    <row r="1132" s="211" customFormat="true" ht="15" customHeight="true" x14ac:dyDescent="0.2">
      <c r="BA1132" s="392"/>
      <c r="BB1132" s="238"/>
      <c r="BC1132" s="392"/>
      <c r="BD1132" s="392"/>
      <c r="BE1132" s="392"/>
      <c r="BF1132" s="392"/>
      <c r="BG1132" s="392"/>
      <c r="BH1132" s="392"/>
      <c r="BI1132" s="392"/>
      <c r="BJ1132" s="392"/>
      <c r="BK1132" s="392"/>
      <c r="BL1132" s="392"/>
      <c r="BM1132" s="392"/>
      <c r="BN1132" s="392"/>
      <c r="BO1132" s="392"/>
      <c r="BP1132" s="392"/>
      <c r="BQ1132" s="392"/>
      <c r="BR1132" s="392"/>
      <c r="BS1132" s="392"/>
      <c r="BT1132" s="392"/>
      <c r="BU1132" s="392"/>
      <c r="BV1132" s="392"/>
      <c r="BW1132" s="392"/>
      <c r="BX1132" s="392"/>
      <c r="BY1132" s="392"/>
    </row>
    <row r="1133" s="211" customFormat="true" ht="15" customHeight="true" x14ac:dyDescent="0.2">
      <c r="BA1133" s="392"/>
      <c r="BB1133" s="238"/>
      <c r="BC1133" s="392"/>
      <c r="BD1133" s="392"/>
      <c r="BE1133" s="392"/>
      <c r="BF1133" s="392"/>
      <c r="BG1133" s="392"/>
      <c r="BH1133" s="392"/>
      <c r="BI1133" s="392"/>
      <c r="BJ1133" s="392"/>
      <c r="BK1133" s="392"/>
      <c r="BL1133" s="392"/>
      <c r="BM1133" s="392"/>
      <c r="BN1133" s="392"/>
      <c r="BO1133" s="392"/>
      <c r="BP1133" s="392"/>
      <c r="BQ1133" s="392"/>
      <c r="BR1133" s="392"/>
      <c r="BS1133" s="392"/>
      <c r="BT1133" s="392"/>
      <c r="BU1133" s="392"/>
      <c r="BV1133" s="392"/>
      <c r="BW1133" s="392"/>
      <c r="BX1133" s="392"/>
      <c r="BY1133" s="392"/>
    </row>
    <row r="1134" s="211" customFormat="true" ht="15" customHeight="true" x14ac:dyDescent="0.2">
      <c r="BA1134" s="392"/>
      <c r="BB1134" s="238"/>
      <c r="BC1134" s="392"/>
      <c r="BD1134" s="392"/>
      <c r="BE1134" s="392"/>
      <c r="BF1134" s="392"/>
      <c r="BG1134" s="392"/>
      <c r="BH1134" s="392"/>
      <c r="BI1134" s="392"/>
      <c r="BJ1134" s="392"/>
      <c r="BK1134" s="392"/>
      <c r="BL1134" s="392"/>
      <c r="BM1134" s="392"/>
      <c r="BN1134" s="392"/>
      <c r="BO1134" s="392"/>
      <c r="BP1134" s="392"/>
      <c r="BQ1134" s="392"/>
      <c r="BR1134" s="392"/>
      <c r="BS1134" s="392"/>
      <c r="BT1134" s="392"/>
      <c r="BU1134" s="392"/>
      <c r="BV1134" s="392"/>
      <c r="BW1134" s="392"/>
      <c r="BX1134" s="392"/>
      <c r="BY1134" s="392"/>
    </row>
    <row r="1135" s="211" customFormat="true" ht="15" customHeight="true" x14ac:dyDescent="0.2">
      <c r="BA1135" s="392"/>
      <c r="BB1135" s="238"/>
      <c r="BC1135" s="392"/>
      <c r="BD1135" s="392"/>
      <c r="BE1135" s="392"/>
      <c r="BF1135" s="392"/>
      <c r="BG1135" s="392"/>
      <c r="BH1135" s="392"/>
      <c r="BI1135" s="392"/>
      <c r="BJ1135" s="392"/>
      <c r="BK1135" s="392"/>
      <c r="BL1135" s="392"/>
      <c r="BM1135" s="392"/>
      <c r="BN1135" s="392"/>
      <c r="BO1135" s="392"/>
      <c r="BP1135" s="392"/>
      <c r="BQ1135" s="392"/>
      <c r="BR1135" s="392"/>
      <c r="BS1135" s="392"/>
      <c r="BT1135" s="392"/>
      <c r="BU1135" s="392"/>
      <c r="BV1135" s="392"/>
      <c r="BW1135" s="392"/>
      <c r="BX1135" s="392"/>
      <c r="BY1135" s="392"/>
    </row>
    <row r="1136" s="211" customFormat="true" ht="15" customHeight="true" x14ac:dyDescent="0.2">
      <c r="BA1136" s="392"/>
      <c r="BB1136" s="238"/>
      <c r="BC1136" s="392"/>
      <c r="BD1136" s="392"/>
      <c r="BE1136" s="392"/>
      <c r="BF1136" s="392"/>
      <c r="BG1136" s="392"/>
      <c r="BH1136" s="392"/>
      <c r="BI1136" s="392"/>
      <c r="BJ1136" s="392"/>
      <c r="BK1136" s="392"/>
      <c r="BL1136" s="392"/>
      <c r="BM1136" s="392"/>
      <c r="BN1136" s="392"/>
      <c r="BO1136" s="392"/>
      <c r="BP1136" s="392"/>
      <c r="BQ1136" s="392"/>
      <c r="BR1136" s="392"/>
      <c r="BS1136" s="392"/>
      <c r="BT1136" s="392"/>
      <c r="BU1136" s="392"/>
      <c r="BV1136" s="392"/>
      <c r="BW1136" s="392"/>
      <c r="BX1136" s="392"/>
      <c r="BY1136" s="392"/>
    </row>
    <row r="1137" s="211" customFormat="true" ht="15" customHeight="true" x14ac:dyDescent="0.2">
      <c r="BA1137" s="392"/>
      <c r="BB1137" s="238"/>
      <c r="BC1137" s="392"/>
      <c r="BD1137" s="392"/>
      <c r="BE1137" s="392"/>
      <c r="BF1137" s="392"/>
      <c r="BG1137" s="392"/>
      <c r="BH1137" s="392"/>
      <c r="BI1137" s="392"/>
      <c r="BJ1137" s="392"/>
      <c r="BK1137" s="392"/>
      <c r="BL1137" s="392"/>
      <c r="BM1137" s="392"/>
      <c r="BN1137" s="392"/>
      <c r="BO1137" s="392"/>
      <c r="BP1137" s="392"/>
      <c r="BQ1137" s="392"/>
      <c r="BR1137" s="392"/>
      <c r="BS1137" s="392"/>
      <c r="BT1137" s="392"/>
      <c r="BU1137" s="392"/>
      <c r="BV1137" s="392"/>
      <c r="BW1137" s="392"/>
      <c r="BX1137" s="392"/>
      <c r="BY1137" s="392"/>
    </row>
    <row r="1138" s="211" customFormat="true" ht="15" customHeight="true" x14ac:dyDescent="0.2">
      <c r="BA1138" s="392"/>
      <c r="BB1138" s="238"/>
      <c r="BC1138" s="392"/>
      <c r="BD1138" s="392"/>
      <c r="BE1138" s="392"/>
      <c r="BF1138" s="392"/>
      <c r="BG1138" s="392"/>
      <c r="BH1138" s="392"/>
      <c r="BI1138" s="392"/>
      <c r="BJ1138" s="392"/>
      <c r="BK1138" s="392"/>
      <c r="BL1138" s="392"/>
      <c r="BM1138" s="392"/>
      <c r="BN1138" s="392"/>
      <c r="BO1138" s="392"/>
      <c r="BP1138" s="392"/>
      <c r="BQ1138" s="392"/>
      <c r="BR1138" s="392"/>
      <c r="BS1138" s="392"/>
      <c r="BT1138" s="392"/>
      <c r="BU1138" s="392"/>
      <c r="BV1138" s="392"/>
      <c r="BW1138" s="392"/>
      <c r="BX1138" s="392"/>
      <c r="BY1138" s="392"/>
    </row>
    <row r="1139" s="211" customFormat="true" ht="15" customHeight="true" x14ac:dyDescent="0.2">
      <c r="BA1139" s="392"/>
      <c r="BB1139" s="238"/>
      <c r="BC1139" s="392"/>
      <c r="BD1139" s="392"/>
      <c r="BE1139" s="392"/>
      <c r="BF1139" s="392"/>
      <c r="BG1139" s="392"/>
      <c r="BH1139" s="392"/>
      <c r="BI1139" s="392"/>
      <c r="BJ1139" s="392"/>
      <c r="BK1139" s="392"/>
      <c r="BL1139" s="392"/>
      <c r="BM1139" s="392"/>
      <c r="BN1139" s="392"/>
      <c r="BO1139" s="392"/>
      <c r="BP1139" s="392"/>
      <c r="BQ1139" s="392"/>
      <c r="BR1139" s="392"/>
      <c r="BS1139" s="392"/>
      <c r="BT1139" s="392"/>
      <c r="BU1139" s="392"/>
      <c r="BV1139" s="392"/>
      <c r="BW1139" s="392"/>
      <c r="BX1139" s="392"/>
      <c r="BY1139" s="392"/>
    </row>
    <row r="1140" s="211" customFormat="true" ht="15" customHeight="true" x14ac:dyDescent="0.2">
      <c r="BA1140" s="392"/>
      <c r="BB1140" s="238"/>
      <c r="BC1140" s="392"/>
      <c r="BD1140" s="392"/>
      <c r="BE1140" s="392"/>
      <c r="BF1140" s="392"/>
      <c r="BG1140" s="392"/>
      <c r="BH1140" s="392"/>
      <c r="BI1140" s="392"/>
      <c r="BJ1140" s="392"/>
      <c r="BK1140" s="392"/>
      <c r="BL1140" s="392"/>
      <c r="BM1140" s="392"/>
      <c r="BN1140" s="392"/>
      <c r="BO1140" s="392"/>
      <c r="BP1140" s="392"/>
      <c r="BQ1140" s="392"/>
      <c r="BR1140" s="392"/>
      <c r="BS1140" s="392"/>
      <c r="BT1140" s="392"/>
      <c r="BU1140" s="392"/>
      <c r="BV1140" s="392"/>
      <c r="BW1140" s="392"/>
      <c r="BX1140" s="392"/>
      <c r="BY1140" s="392"/>
    </row>
    <row r="1141" s="211" customFormat="true" ht="15" customHeight="true" x14ac:dyDescent="0.2">
      <c r="BA1141" s="392"/>
      <c r="BB1141" s="238"/>
      <c r="BC1141" s="392"/>
      <c r="BD1141" s="392"/>
      <c r="BE1141" s="392"/>
      <c r="BF1141" s="392"/>
      <c r="BG1141" s="392"/>
      <c r="BH1141" s="392"/>
      <c r="BI1141" s="392"/>
      <c r="BJ1141" s="392"/>
      <c r="BK1141" s="392"/>
      <c r="BL1141" s="392"/>
      <c r="BM1141" s="392"/>
      <c r="BN1141" s="392"/>
      <c r="BO1141" s="392"/>
      <c r="BP1141" s="392"/>
      <c r="BQ1141" s="392"/>
      <c r="BR1141" s="392"/>
      <c r="BS1141" s="392"/>
      <c r="BT1141" s="392"/>
      <c r="BU1141" s="392"/>
      <c r="BV1141" s="392"/>
      <c r="BW1141" s="392"/>
      <c r="BX1141" s="392"/>
      <c r="BY1141" s="392"/>
    </row>
    <row r="1142" s="211" customFormat="true" ht="15" customHeight="true" x14ac:dyDescent="0.2">
      <c r="BA1142" s="392"/>
      <c r="BB1142" s="238"/>
      <c r="BC1142" s="392"/>
      <c r="BD1142" s="392"/>
      <c r="BE1142" s="392"/>
      <c r="BF1142" s="392"/>
      <c r="BG1142" s="392"/>
      <c r="BH1142" s="392"/>
      <c r="BI1142" s="392"/>
      <c r="BJ1142" s="392"/>
      <c r="BK1142" s="392"/>
      <c r="BL1142" s="392"/>
      <c r="BM1142" s="392"/>
      <c r="BN1142" s="392"/>
      <c r="BO1142" s="392"/>
      <c r="BP1142" s="392"/>
      <c r="BQ1142" s="392"/>
      <c r="BR1142" s="392"/>
      <c r="BS1142" s="392"/>
      <c r="BT1142" s="392"/>
      <c r="BU1142" s="392"/>
      <c r="BV1142" s="392"/>
      <c r="BW1142" s="392"/>
      <c r="BX1142" s="392"/>
      <c r="BY1142" s="392"/>
    </row>
    <row r="1143" s="211" customFormat="true" ht="15" customHeight="true" x14ac:dyDescent="0.2">
      <c r="BA1143" s="392"/>
      <c r="BB1143" s="238"/>
      <c r="BC1143" s="392"/>
      <c r="BD1143" s="392"/>
      <c r="BE1143" s="392"/>
      <c r="BF1143" s="392"/>
      <c r="BG1143" s="392"/>
      <c r="BH1143" s="392"/>
      <c r="BI1143" s="392"/>
      <c r="BJ1143" s="392"/>
      <c r="BK1143" s="392"/>
      <c r="BL1143" s="392"/>
      <c r="BM1143" s="392"/>
      <c r="BN1143" s="392"/>
      <c r="BO1143" s="392"/>
      <c r="BP1143" s="392"/>
      <c r="BQ1143" s="392"/>
      <c r="BR1143" s="392"/>
      <c r="BS1143" s="392"/>
      <c r="BT1143" s="392"/>
      <c r="BU1143" s="392"/>
      <c r="BV1143" s="392"/>
      <c r="BW1143" s="392"/>
      <c r="BX1143" s="392"/>
      <c r="BY1143" s="392"/>
    </row>
    <row r="1144" s="211" customFormat="true" ht="15" customHeight="true" x14ac:dyDescent="0.2">
      <c r="BA1144" s="392"/>
      <c r="BB1144" s="238"/>
      <c r="BC1144" s="392"/>
      <c r="BD1144" s="392"/>
      <c r="BE1144" s="392"/>
      <c r="BF1144" s="392"/>
      <c r="BG1144" s="392"/>
      <c r="BH1144" s="392"/>
      <c r="BI1144" s="392"/>
      <c r="BJ1144" s="392"/>
      <c r="BK1144" s="392"/>
      <c r="BL1144" s="392"/>
      <c r="BM1144" s="392"/>
      <c r="BN1144" s="392"/>
      <c r="BO1144" s="392"/>
      <c r="BP1144" s="392"/>
      <c r="BQ1144" s="392"/>
      <c r="BR1144" s="392"/>
      <c r="BS1144" s="392"/>
      <c r="BT1144" s="392"/>
      <c r="BU1144" s="392"/>
      <c r="BV1144" s="392"/>
      <c r="BW1144" s="392"/>
      <c r="BX1144" s="392"/>
      <c r="BY1144" s="392"/>
    </row>
    <row r="1145" s="211" customFormat="true" ht="15" customHeight="true" x14ac:dyDescent="0.2">
      <c r="BA1145" s="392"/>
      <c r="BB1145" s="238"/>
      <c r="BC1145" s="392"/>
      <c r="BD1145" s="392"/>
      <c r="BE1145" s="392"/>
      <c r="BF1145" s="392"/>
      <c r="BG1145" s="392"/>
      <c r="BH1145" s="392"/>
      <c r="BI1145" s="392"/>
      <c r="BJ1145" s="392"/>
      <c r="BK1145" s="392"/>
      <c r="BL1145" s="392"/>
      <c r="BM1145" s="392"/>
      <c r="BN1145" s="392"/>
      <c r="BO1145" s="392"/>
      <c r="BP1145" s="392"/>
      <c r="BQ1145" s="392"/>
      <c r="BR1145" s="392"/>
      <c r="BS1145" s="392"/>
      <c r="BT1145" s="392"/>
      <c r="BU1145" s="392"/>
      <c r="BV1145" s="392"/>
      <c r="BW1145" s="392"/>
      <c r="BX1145" s="392"/>
      <c r="BY1145" s="392"/>
    </row>
    <row r="1146" s="211" customFormat="true" ht="15" customHeight="true" x14ac:dyDescent="0.2">
      <c r="BA1146" s="392"/>
      <c r="BB1146" s="238"/>
      <c r="BC1146" s="392"/>
      <c r="BD1146" s="392"/>
      <c r="BE1146" s="392"/>
      <c r="BF1146" s="392"/>
      <c r="BG1146" s="392"/>
      <c r="BH1146" s="392"/>
      <c r="BI1146" s="392"/>
      <c r="BJ1146" s="392"/>
      <c r="BK1146" s="392"/>
      <c r="BL1146" s="392"/>
      <c r="BM1146" s="392"/>
      <c r="BN1146" s="392"/>
      <c r="BO1146" s="392"/>
      <c r="BP1146" s="392"/>
      <c r="BQ1146" s="392"/>
      <c r="BR1146" s="392"/>
      <c r="BS1146" s="392"/>
      <c r="BT1146" s="392"/>
      <c r="BU1146" s="392"/>
      <c r="BV1146" s="392"/>
      <c r="BW1146" s="392"/>
      <c r="BX1146" s="392"/>
      <c r="BY1146" s="392"/>
    </row>
    <row r="1147" s="211" customFormat="true" ht="15" customHeight="true" x14ac:dyDescent="0.2">
      <c r="BA1147" s="392"/>
      <c r="BB1147" s="238"/>
      <c r="BC1147" s="392"/>
      <c r="BD1147" s="392"/>
      <c r="BE1147" s="392"/>
      <c r="BF1147" s="392"/>
      <c r="BG1147" s="392"/>
      <c r="BH1147" s="392"/>
      <c r="BI1147" s="392"/>
      <c r="BJ1147" s="392"/>
      <c r="BK1147" s="392"/>
      <c r="BL1147" s="392"/>
      <c r="BM1147" s="392"/>
      <c r="BN1147" s="392"/>
      <c r="BO1147" s="392"/>
      <c r="BP1147" s="392"/>
      <c r="BQ1147" s="392"/>
      <c r="BR1147" s="392"/>
      <c r="BS1147" s="392"/>
      <c r="BT1147" s="392"/>
      <c r="BU1147" s="392"/>
      <c r="BV1147" s="392"/>
      <c r="BW1147" s="392"/>
      <c r="BX1147" s="392"/>
      <c r="BY1147" s="392"/>
    </row>
    <row r="1148" s="211" customFormat="true" ht="15" customHeight="true" x14ac:dyDescent="0.2">
      <c r="BA1148" s="392"/>
      <c r="BB1148" s="238"/>
      <c r="BC1148" s="392"/>
      <c r="BD1148" s="392"/>
      <c r="BE1148" s="392"/>
      <c r="BF1148" s="392"/>
      <c r="BG1148" s="392"/>
      <c r="BH1148" s="392"/>
      <c r="BI1148" s="392"/>
      <c r="BJ1148" s="392"/>
      <c r="BK1148" s="392"/>
      <c r="BL1148" s="392"/>
      <c r="BM1148" s="392"/>
      <c r="BN1148" s="392"/>
      <c r="BO1148" s="392"/>
      <c r="BP1148" s="392"/>
      <c r="BQ1148" s="392"/>
      <c r="BR1148" s="392"/>
      <c r="BS1148" s="392"/>
      <c r="BT1148" s="392"/>
      <c r="BU1148" s="392"/>
      <c r="BV1148" s="392"/>
      <c r="BW1148" s="392"/>
      <c r="BX1148" s="392"/>
      <c r="BY1148" s="392"/>
    </row>
    <row r="1149" s="211" customFormat="true" ht="15" customHeight="true" x14ac:dyDescent="0.2">
      <c r="BA1149" s="392"/>
      <c r="BB1149" s="238"/>
      <c r="BC1149" s="392"/>
      <c r="BD1149" s="392"/>
      <c r="BE1149" s="392"/>
      <c r="BF1149" s="392"/>
      <c r="BG1149" s="392"/>
      <c r="BH1149" s="392"/>
      <c r="BI1149" s="392"/>
      <c r="BJ1149" s="392"/>
      <c r="BK1149" s="392"/>
      <c r="BL1149" s="392"/>
      <c r="BM1149" s="392"/>
      <c r="BN1149" s="392"/>
      <c r="BO1149" s="392"/>
      <c r="BP1149" s="392"/>
      <c r="BQ1149" s="392"/>
      <c r="BR1149" s="392"/>
      <c r="BS1149" s="392"/>
      <c r="BT1149" s="392"/>
      <c r="BU1149" s="392"/>
      <c r="BV1149" s="392"/>
      <c r="BW1149" s="392"/>
      <c r="BX1149" s="392"/>
      <c r="BY1149" s="392"/>
    </row>
    <row r="1150" s="211" customFormat="true" ht="15" customHeight="true" x14ac:dyDescent="0.2">
      <c r="BA1150" s="392"/>
      <c r="BB1150" s="238"/>
      <c r="BC1150" s="392"/>
      <c r="BD1150" s="392"/>
      <c r="BE1150" s="392"/>
      <c r="BF1150" s="392"/>
      <c r="BG1150" s="392"/>
      <c r="BH1150" s="392"/>
      <c r="BI1150" s="392"/>
      <c r="BJ1150" s="392"/>
      <c r="BK1150" s="392"/>
      <c r="BL1150" s="392"/>
      <c r="BM1150" s="392"/>
      <c r="BN1150" s="392"/>
      <c r="BO1150" s="392"/>
      <c r="BP1150" s="392"/>
      <c r="BQ1150" s="392"/>
      <c r="BR1150" s="392"/>
      <c r="BS1150" s="392"/>
      <c r="BT1150" s="392"/>
      <c r="BU1150" s="392"/>
      <c r="BV1150" s="392"/>
      <c r="BW1150" s="392"/>
      <c r="BX1150" s="392"/>
      <c r="BY1150" s="392"/>
    </row>
    <row r="1151" s="211" customFormat="true" ht="15" customHeight="true" x14ac:dyDescent="0.2">
      <c r="BA1151" s="392"/>
      <c r="BB1151" s="238"/>
      <c r="BC1151" s="392"/>
      <c r="BD1151" s="392"/>
      <c r="BE1151" s="392"/>
      <c r="BF1151" s="392"/>
      <c r="BG1151" s="392"/>
      <c r="BH1151" s="392"/>
      <c r="BI1151" s="392"/>
      <c r="BJ1151" s="392"/>
      <c r="BK1151" s="392"/>
      <c r="BL1151" s="392"/>
      <c r="BM1151" s="392"/>
      <c r="BN1151" s="392"/>
      <c r="BO1151" s="392"/>
      <c r="BP1151" s="392"/>
      <c r="BQ1151" s="392"/>
      <c r="BR1151" s="392"/>
      <c r="BS1151" s="392"/>
      <c r="BT1151" s="392"/>
      <c r="BU1151" s="392"/>
      <c r="BV1151" s="392"/>
      <c r="BW1151" s="392"/>
      <c r="BX1151" s="392"/>
      <c r="BY1151" s="392"/>
    </row>
    <row r="1152" s="211" customFormat="true" ht="15" customHeight="true" x14ac:dyDescent="0.2">
      <c r="BA1152" s="392"/>
      <c r="BB1152" s="238"/>
      <c r="BC1152" s="392"/>
      <c r="BD1152" s="392"/>
      <c r="BE1152" s="392"/>
      <c r="BF1152" s="392"/>
      <c r="BG1152" s="392"/>
      <c r="BH1152" s="392"/>
      <c r="BI1152" s="392"/>
      <c r="BJ1152" s="392"/>
      <c r="BK1152" s="392"/>
      <c r="BL1152" s="392"/>
      <c r="BM1152" s="392"/>
      <c r="BN1152" s="392"/>
      <c r="BO1152" s="392"/>
      <c r="BP1152" s="392"/>
      <c r="BQ1152" s="392"/>
      <c r="BR1152" s="392"/>
      <c r="BS1152" s="392"/>
      <c r="BT1152" s="392"/>
      <c r="BU1152" s="392"/>
      <c r="BV1152" s="392"/>
      <c r="BW1152" s="392"/>
      <c r="BX1152" s="392"/>
      <c r="BY1152" s="392"/>
    </row>
    <row r="1153" s="211" customFormat="true" ht="15" customHeight="true" x14ac:dyDescent="0.2">
      <c r="BA1153" s="392"/>
      <c r="BB1153" s="238"/>
      <c r="BC1153" s="392"/>
      <c r="BD1153" s="392"/>
      <c r="BE1153" s="392"/>
      <c r="BF1153" s="392"/>
      <c r="BG1153" s="392"/>
      <c r="BH1153" s="392"/>
      <c r="BI1153" s="392"/>
      <c r="BJ1153" s="392"/>
      <c r="BK1153" s="392"/>
      <c r="BL1153" s="392"/>
      <c r="BM1153" s="392"/>
      <c r="BN1153" s="392"/>
      <c r="BO1153" s="392"/>
      <c r="BP1153" s="392"/>
      <c r="BQ1153" s="392"/>
      <c r="BR1153" s="392"/>
      <c r="BS1153" s="392"/>
      <c r="BT1153" s="392"/>
      <c r="BU1153" s="392"/>
      <c r="BV1153" s="392"/>
      <c r="BW1153" s="392"/>
      <c r="BX1153" s="392"/>
      <c r="BY1153" s="392"/>
    </row>
    <row r="1154" s="211" customFormat="true" ht="15" customHeight="true" x14ac:dyDescent="0.2">
      <c r="BA1154" s="392"/>
      <c r="BB1154" s="238"/>
      <c r="BC1154" s="392"/>
      <c r="BD1154" s="392"/>
      <c r="BE1154" s="392"/>
      <c r="BF1154" s="392"/>
      <c r="BG1154" s="392"/>
      <c r="BH1154" s="392"/>
      <c r="BI1154" s="392"/>
      <c r="BJ1154" s="392"/>
      <c r="BK1154" s="392"/>
      <c r="BL1154" s="392"/>
      <c r="BM1154" s="392"/>
      <c r="BN1154" s="392"/>
      <c r="BO1154" s="392"/>
      <c r="BP1154" s="392"/>
      <c r="BQ1154" s="392"/>
      <c r="BR1154" s="392"/>
      <c r="BS1154" s="392"/>
      <c r="BT1154" s="392"/>
      <c r="BU1154" s="392"/>
      <c r="BV1154" s="392"/>
      <c r="BW1154" s="392"/>
      <c r="BX1154" s="392"/>
      <c r="BY1154" s="392"/>
    </row>
    <row r="1155" s="211" customFormat="true" ht="15" customHeight="true" x14ac:dyDescent="0.2">
      <c r="BA1155" s="392"/>
      <c r="BB1155" s="238"/>
      <c r="BC1155" s="392"/>
      <c r="BD1155" s="392"/>
      <c r="BE1155" s="392"/>
      <c r="BF1155" s="392"/>
      <c r="BG1155" s="392"/>
      <c r="BH1155" s="392"/>
      <c r="BI1155" s="392"/>
      <c r="BJ1155" s="392"/>
      <c r="BK1155" s="392"/>
      <c r="BL1155" s="392"/>
      <c r="BM1155" s="392"/>
      <c r="BN1155" s="392"/>
      <c r="BO1155" s="392"/>
      <c r="BP1155" s="392"/>
      <c r="BQ1155" s="392"/>
      <c r="BR1155" s="392"/>
      <c r="BS1155" s="392"/>
      <c r="BT1155" s="392"/>
      <c r="BU1155" s="392"/>
      <c r="BV1155" s="392"/>
      <c r="BW1155" s="392"/>
      <c r="BX1155" s="392"/>
      <c r="BY1155" s="392"/>
    </row>
    <row r="1156" s="211" customFormat="true" ht="15" customHeight="true" x14ac:dyDescent="0.2">
      <c r="BA1156" s="392"/>
      <c r="BB1156" s="238"/>
      <c r="BC1156" s="392"/>
      <c r="BD1156" s="392"/>
      <c r="BE1156" s="392"/>
      <c r="BF1156" s="392"/>
      <c r="BG1156" s="392"/>
      <c r="BH1156" s="392"/>
      <c r="BI1156" s="392"/>
      <c r="BJ1156" s="392"/>
      <c r="BK1156" s="392"/>
      <c r="BL1156" s="392"/>
      <c r="BM1156" s="392"/>
      <c r="BN1156" s="392"/>
      <c r="BO1156" s="392"/>
      <c r="BP1156" s="392"/>
      <c r="BQ1156" s="392"/>
      <c r="BR1156" s="392"/>
      <c r="BS1156" s="392"/>
      <c r="BT1156" s="392"/>
      <c r="BU1156" s="392"/>
      <c r="BV1156" s="392"/>
      <c r="BW1156" s="392"/>
      <c r="BX1156" s="392"/>
      <c r="BY1156" s="392"/>
    </row>
    <row r="1157" s="211" customFormat="true" ht="15" customHeight="true" x14ac:dyDescent="0.2">
      <c r="BA1157" s="392"/>
      <c r="BB1157" s="238"/>
      <c r="BC1157" s="392"/>
      <c r="BD1157" s="392"/>
      <c r="BE1157" s="392"/>
      <c r="BF1157" s="392"/>
      <c r="BG1157" s="392"/>
      <c r="BH1157" s="392"/>
      <c r="BI1157" s="392"/>
      <c r="BJ1157" s="392"/>
      <c r="BK1157" s="392"/>
      <c r="BL1157" s="392"/>
      <c r="BM1157" s="392"/>
      <c r="BN1157" s="392"/>
      <c r="BO1157" s="392"/>
      <c r="BP1157" s="392"/>
      <c r="BQ1157" s="392"/>
      <c r="BR1157" s="392"/>
      <c r="BS1157" s="392"/>
      <c r="BT1157" s="392"/>
      <c r="BU1157" s="392"/>
      <c r="BV1157" s="392"/>
      <c r="BW1157" s="392"/>
      <c r="BX1157" s="392"/>
      <c r="BY1157" s="392"/>
    </row>
    <row r="1158" s="211" customFormat="true" ht="15" customHeight="true" x14ac:dyDescent="0.2">
      <c r="BA1158" s="392"/>
      <c r="BB1158" s="238"/>
      <c r="BC1158" s="392"/>
      <c r="BD1158" s="392"/>
      <c r="BE1158" s="392"/>
      <c r="BF1158" s="392"/>
      <c r="BG1158" s="392"/>
      <c r="BH1158" s="392"/>
      <c r="BI1158" s="392"/>
      <c r="BJ1158" s="392"/>
      <c r="BK1158" s="392"/>
      <c r="BL1158" s="392"/>
      <c r="BM1158" s="392"/>
      <c r="BN1158" s="392"/>
      <c r="BO1158" s="392"/>
      <c r="BP1158" s="392"/>
      <c r="BQ1158" s="392"/>
      <c r="BR1158" s="392"/>
      <c r="BS1158" s="392"/>
      <c r="BT1158" s="392"/>
      <c r="BU1158" s="392"/>
      <c r="BV1158" s="392"/>
      <c r="BW1158" s="392"/>
      <c r="BX1158" s="392"/>
      <c r="BY1158" s="392"/>
    </row>
    <row r="1159" s="211" customFormat="true" ht="15" customHeight="true" x14ac:dyDescent="0.2">
      <c r="BA1159" s="392"/>
      <c r="BB1159" s="238"/>
      <c r="BC1159" s="392"/>
      <c r="BD1159" s="392"/>
      <c r="BE1159" s="392"/>
      <c r="BF1159" s="392"/>
      <c r="BG1159" s="392"/>
      <c r="BH1159" s="392"/>
      <c r="BI1159" s="392"/>
      <c r="BJ1159" s="392"/>
      <c r="BK1159" s="392"/>
      <c r="BL1159" s="392"/>
      <c r="BM1159" s="392"/>
      <c r="BN1159" s="392"/>
      <c r="BO1159" s="392"/>
      <c r="BP1159" s="392"/>
      <c r="BQ1159" s="392"/>
      <c r="BR1159" s="392"/>
      <c r="BS1159" s="392"/>
      <c r="BT1159" s="392"/>
      <c r="BU1159" s="392"/>
      <c r="BV1159" s="392"/>
      <c r="BW1159" s="392"/>
      <c r="BX1159" s="392"/>
      <c r="BY1159" s="392"/>
    </row>
    <row r="1160" s="211" customFormat="true" ht="15" customHeight="true" x14ac:dyDescent="0.2">
      <c r="BA1160" s="392"/>
      <c r="BB1160" s="238"/>
      <c r="BC1160" s="392"/>
      <c r="BD1160" s="392"/>
      <c r="BE1160" s="392"/>
      <c r="BF1160" s="392"/>
      <c r="BG1160" s="392"/>
      <c r="BH1160" s="392"/>
      <c r="BI1160" s="392"/>
      <c r="BJ1160" s="392"/>
      <c r="BK1160" s="392"/>
      <c r="BL1160" s="392"/>
      <c r="BM1160" s="392"/>
      <c r="BN1160" s="392"/>
      <c r="BO1160" s="392"/>
      <c r="BP1160" s="392"/>
      <c r="BQ1160" s="392"/>
      <c r="BR1160" s="392"/>
      <c r="BS1160" s="392"/>
      <c r="BT1160" s="392"/>
      <c r="BU1160" s="392"/>
      <c r="BV1160" s="392"/>
      <c r="BW1160" s="392"/>
      <c r="BX1160" s="392"/>
      <c r="BY1160" s="392"/>
    </row>
    <row r="1161" s="211" customFormat="true" ht="15" customHeight="true" x14ac:dyDescent="0.2">
      <c r="BA1161" s="392"/>
      <c r="BB1161" s="238"/>
      <c r="BC1161" s="392"/>
      <c r="BD1161" s="392"/>
      <c r="BE1161" s="392"/>
      <c r="BF1161" s="392"/>
      <c r="BG1161" s="392"/>
      <c r="BH1161" s="392"/>
      <c r="BI1161" s="392"/>
      <c r="BJ1161" s="392"/>
      <c r="BK1161" s="392"/>
      <c r="BL1161" s="392"/>
      <c r="BM1161" s="392"/>
      <c r="BN1161" s="392"/>
      <c r="BO1161" s="392"/>
      <c r="BP1161" s="392"/>
      <c r="BQ1161" s="392"/>
      <c r="BR1161" s="392"/>
      <c r="BS1161" s="392"/>
      <c r="BT1161" s="392"/>
      <c r="BU1161" s="392"/>
      <c r="BV1161" s="392"/>
      <c r="BW1161" s="392"/>
      <c r="BX1161" s="392"/>
      <c r="BY1161" s="392"/>
    </row>
    <row r="1162" s="211" customFormat="true" ht="15" customHeight="true" x14ac:dyDescent="0.2">
      <c r="BA1162" s="392"/>
      <c r="BB1162" s="238"/>
      <c r="BC1162" s="392"/>
      <c r="BD1162" s="392"/>
      <c r="BE1162" s="392"/>
      <c r="BF1162" s="392"/>
      <c r="BG1162" s="392"/>
      <c r="BH1162" s="392"/>
      <c r="BI1162" s="392"/>
      <c r="BJ1162" s="392"/>
      <c r="BK1162" s="392"/>
      <c r="BL1162" s="392"/>
      <c r="BM1162" s="392"/>
      <c r="BN1162" s="392"/>
      <c r="BO1162" s="392"/>
      <c r="BP1162" s="392"/>
      <c r="BQ1162" s="392"/>
      <c r="BR1162" s="392"/>
      <c r="BS1162" s="392"/>
      <c r="BT1162" s="392"/>
      <c r="BU1162" s="392"/>
      <c r="BV1162" s="392"/>
      <c r="BW1162" s="392"/>
      <c r="BX1162" s="392"/>
      <c r="BY1162" s="392"/>
    </row>
    <row r="1163" s="211" customFormat="true" ht="15" customHeight="true" x14ac:dyDescent="0.2">
      <c r="BA1163" s="392"/>
      <c r="BB1163" s="238"/>
      <c r="BC1163" s="392"/>
      <c r="BD1163" s="392"/>
      <c r="BE1163" s="392"/>
      <c r="BF1163" s="392"/>
      <c r="BG1163" s="392"/>
      <c r="BH1163" s="392"/>
      <c r="BI1163" s="392"/>
      <c r="BJ1163" s="392"/>
      <c r="BK1163" s="392"/>
      <c r="BL1163" s="392"/>
      <c r="BM1163" s="392"/>
      <c r="BN1163" s="392"/>
      <c r="BO1163" s="392"/>
      <c r="BP1163" s="392"/>
      <c r="BQ1163" s="392"/>
      <c r="BR1163" s="392"/>
      <c r="BS1163" s="392"/>
      <c r="BT1163" s="392"/>
      <c r="BU1163" s="392"/>
      <c r="BV1163" s="392"/>
      <c r="BW1163" s="392"/>
      <c r="BX1163" s="392"/>
      <c r="BY1163" s="392"/>
    </row>
    <row r="1164" s="211" customFormat="true" ht="15" customHeight="true" x14ac:dyDescent="0.2">
      <c r="BA1164" s="392"/>
      <c r="BB1164" s="238"/>
      <c r="BC1164" s="392"/>
      <c r="BD1164" s="392"/>
      <c r="BE1164" s="392"/>
      <c r="BF1164" s="392"/>
      <c r="BG1164" s="392"/>
      <c r="BH1164" s="392"/>
      <c r="BI1164" s="392"/>
      <c r="BJ1164" s="392"/>
      <c r="BK1164" s="392"/>
      <c r="BL1164" s="392"/>
      <c r="BM1164" s="392"/>
      <c r="BN1164" s="392"/>
      <c r="BO1164" s="392"/>
      <c r="BP1164" s="392"/>
      <c r="BQ1164" s="392"/>
      <c r="BR1164" s="392"/>
      <c r="BS1164" s="392"/>
      <c r="BT1164" s="392"/>
      <c r="BU1164" s="392"/>
      <c r="BV1164" s="392"/>
      <c r="BW1164" s="392"/>
      <c r="BX1164" s="392"/>
      <c r="BY1164" s="392"/>
    </row>
    <row r="1165" s="211" customFormat="true" ht="15" customHeight="true" x14ac:dyDescent="0.2">
      <c r="BA1165" s="392"/>
      <c r="BB1165" s="238"/>
      <c r="BC1165" s="392"/>
      <c r="BD1165" s="392"/>
      <c r="BE1165" s="392"/>
      <c r="BF1165" s="392"/>
      <c r="BG1165" s="392"/>
      <c r="BH1165" s="392"/>
      <c r="BI1165" s="392"/>
      <c r="BJ1165" s="392"/>
      <c r="BK1165" s="392"/>
      <c r="BL1165" s="392"/>
      <c r="BM1165" s="392"/>
      <c r="BN1165" s="392"/>
      <c r="BO1165" s="392"/>
      <c r="BP1165" s="392"/>
      <c r="BQ1165" s="392"/>
      <c r="BR1165" s="392"/>
      <c r="BS1165" s="392"/>
      <c r="BT1165" s="392"/>
      <c r="BU1165" s="392"/>
      <c r="BV1165" s="392"/>
      <c r="BW1165" s="392"/>
      <c r="BX1165" s="392"/>
      <c r="BY1165" s="392"/>
    </row>
    <row r="1166" s="211" customFormat="true" ht="15" customHeight="true" x14ac:dyDescent="0.2">
      <c r="BA1166" s="392"/>
      <c r="BB1166" s="238"/>
      <c r="BC1166" s="392"/>
      <c r="BD1166" s="392"/>
      <c r="BE1166" s="392"/>
      <c r="BF1166" s="392"/>
      <c r="BG1166" s="392"/>
      <c r="BH1166" s="392"/>
      <c r="BI1166" s="392"/>
      <c r="BJ1166" s="392"/>
      <c r="BK1166" s="392"/>
      <c r="BL1166" s="392"/>
      <c r="BM1166" s="392"/>
      <c r="BN1166" s="392"/>
      <c r="BO1166" s="392"/>
      <c r="BP1166" s="392"/>
      <c r="BQ1166" s="392"/>
      <c r="BR1166" s="392"/>
      <c r="BS1166" s="392"/>
      <c r="BT1166" s="392"/>
      <c r="BU1166" s="392"/>
      <c r="BV1166" s="392"/>
      <c r="BW1166" s="392"/>
      <c r="BX1166" s="392"/>
      <c r="BY1166" s="392"/>
    </row>
    <row r="1167" s="211" customFormat="true" ht="15" customHeight="true" x14ac:dyDescent="0.2">
      <c r="BA1167" s="392"/>
      <c r="BB1167" s="238"/>
      <c r="BC1167" s="392"/>
      <c r="BD1167" s="392"/>
      <c r="BE1167" s="392"/>
      <c r="BF1167" s="392"/>
      <c r="BG1167" s="392"/>
      <c r="BH1167" s="392"/>
      <c r="BI1167" s="392"/>
      <c r="BJ1167" s="392"/>
      <c r="BK1167" s="392"/>
      <c r="BL1167" s="392"/>
      <c r="BM1167" s="392"/>
      <c r="BN1167" s="392"/>
      <c r="BO1167" s="392"/>
      <c r="BP1167" s="392"/>
      <c r="BQ1167" s="392"/>
      <c r="BR1167" s="392"/>
      <c r="BS1167" s="392"/>
      <c r="BT1167" s="392"/>
      <c r="BU1167" s="392"/>
      <c r="BV1167" s="392"/>
      <c r="BW1167" s="392"/>
      <c r="BX1167" s="392"/>
      <c r="BY1167" s="392"/>
    </row>
    <row r="1168" s="211" customFormat="true" ht="15" customHeight="true" x14ac:dyDescent="0.2">
      <c r="BA1168" s="392"/>
      <c r="BB1168" s="238"/>
      <c r="BC1168" s="392"/>
      <c r="BD1168" s="392"/>
      <c r="BE1168" s="392"/>
      <c r="BF1168" s="392"/>
      <c r="BG1168" s="392"/>
      <c r="BH1168" s="392"/>
      <c r="BI1168" s="392"/>
      <c r="BJ1168" s="392"/>
      <c r="BK1168" s="392"/>
      <c r="BL1168" s="392"/>
      <c r="BM1168" s="392"/>
      <c r="BN1168" s="392"/>
      <c r="BO1168" s="392"/>
      <c r="BP1168" s="392"/>
      <c r="BQ1168" s="392"/>
      <c r="BR1168" s="392"/>
      <c r="BS1168" s="392"/>
      <c r="BT1168" s="392"/>
      <c r="BU1168" s="392"/>
      <c r="BV1168" s="392"/>
      <c r="BW1168" s="392"/>
      <c r="BX1168" s="392"/>
      <c r="BY1168" s="392"/>
    </row>
    <row r="1169" s="211" customFormat="true" ht="15" customHeight="true" x14ac:dyDescent="0.2">
      <c r="BA1169" s="392"/>
      <c r="BB1169" s="238"/>
      <c r="BC1169" s="392"/>
      <c r="BD1169" s="392"/>
      <c r="BE1169" s="392"/>
      <c r="BF1169" s="392"/>
      <c r="BG1169" s="392"/>
      <c r="BH1169" s="392"/>
      <c r="BI1169" s="392"/>
      <c r="BJ1169" s="392"/>
      <c r="BK1169" s="392"/>
      <c r="BL1169" s="392"/>
      <c r="BM1169" s="392"/>
      <c r="BN1169" s="392"/>
      <c r="BO1169" s="392"/>
      <c r="BP1169" s="392"/>
      <c r="BQ1169" s="392"/>
      <c r="BR1169" s="392"/>
      <c r="BS1169" s="392"/>
      <c r="BT1169" s="392"/>
      <c r="BU1169" s="392"/>
      <c r="BV1169" s="392"/>
      <c r="BW1169" s="392"/>
      <c r="BX1169" s="392"/>
      <c r="BY1169" s="392"/>
    </row>
    <row r="1170" s="211" customFormat="true" ht="15" customHeight="true" x14ac:dyDescent="0.2">
      <c r="A1170" s="312"/>
      <c r="B1170" s="661"/>
      <c r="C1170" s="662"/>
      <c r="D1170" s="662"/>
      <c r="E1170" s="662"/>
      <c r="F1170" s="662"/>
      <c r="G1170" s="662"/>
      <c r="H1170" s="662"/>
      <c r="I1170" s="662"/>
      <c r="J1170" s="662"/>
      <c r="K1170" s="662"/>
      <c r="L1170" s="662"/>
      <c r="M1170" s="662"/>
      <c r="N1170" s="662"/>
      <c r="O1170" s="662"/>
      <c r="P1170" s="662"/>
      <c r="Q1170" s="662"/>
      <c r="R1170" s="662"/>
      <c r="S1170" s="662"/>
      <c r="T1170" s="662"/>
      <c r="U1170" s="662"/>
      <c r="V1170" s="662"/>
      <c r="W1170" s="662"/>
      <c r="X1170" s="662"/>
      <c r="Y1170" s="662"/>
      <c r="Z1170" s="662"/>
      <c r="AA1170" s="662"/>
      <c r="AB1170" s="662"/>
      <c r="BA1170" s="392"/>
      <c r="BB1170" s="238"/>
      <c r="BC1170" s="392"/>
      <c r="BD1170" s="392"/>
      <c r="BE1170" s="392"/>
      <c r="BF1170" s="392"/>
      <c r="BG1170" s="392"/>
      <c r="BH1170" s="392"/>
      <c r="BI1170" s="392"/>
      <c r="BJ1170" s="392"/>
      <c r="BK1170" s="392"/>
      <c r="BL1170" s="392"/>
      <c r="BM1170" s="392"/>
      <c r="BN1170" s="392"/>
      <c r="BO1170" s="392"/>
      <c r="BP1170" s="392"/>
      <c r="BQ1170" s="392"/>
      <c r="BR1170" s="392"/>
      <c r="BS1170" s="392"/>
      <c r="BT1170" s="392"/>
      <c r="BU1170" s="392"/>
      <c r="BV1170" s="392"/>
      <c r="BW1170" s="392"/>
      <c r="BX1170" s="392"/>
      <c r="BY1170" s="392"/>
    </row>
    <row r="1171" s="211" customFormat="true" ht="15" customHeight="true" x14ac:dyDescent="0.2">
      <c r="A1171" s="312"/>
      <c r="B1171" s="661"/>
      <c r="C1171" s="662"/>
      <c r="D1171" s="662"/>
      <c r="E1171" s="662"/>
      <c r="F1171" s="662"/>
      <c r="G1171" s="662"/>
      <c r="H1171" s="662"/>
      <c r="I1171" s="662"/>
      <c r="J1171" s="662"/>
      <c r="K1171" s="662"/>
      <c r="L1171" s="662"/>
      <c r="M1171" s="662"/>
      <c r="N1171" s="662"/>
      <c r="O1171" s="662"/>
      <c r="P1171" s="662"/>
      <c r="Q1171" s="662"/>
      <c r="R1171" s="662"/>
      <c r="S1171" s="662"/>
      <c r="T1171" s="662"/>
      <c r="U1171" s="662"/>
      <c r="V1171" s="662"/>
      <c r="W1171" s="662"/>
      <c r="X1171" s="662"/>
      <c r="Y1171" s="662"/>
      <c r="Z1171" s="662"/>
      <c r="AA1171" s="662"/>
      <c r="AB1171" s="662"/>
      <c r="BA1171" s="392"/>
      <c r="BB1171" s="238"/>
      <c r="BC1171" s="392"/>
      <c r="BD1171" s="392"/>
      <c r="BE1171" s="392"/>
      <c r="BF1171" s="392"/>
      <c r="BG1171" s="392"/>
      <c r="BH1171" s="392"/>
      <c r="BI1171" s="392"/>
      <c r="BJ1171" s="392"/>
      <c r="BK1171" s="392"/>
      <c r="BL1171" s="392"/>
      <c r="BM1171" s="392"/>
      <c r="BN1171" s="392"/>
      <c r="BO1171" s="392"/>
      <c r="BP1171" s="392"/>
      <c r="BQ1171" s="392"/>
      <c r="BR1171" s="392"/>
      <c r="BS1171" s="392"/>
      <c r="BT1171" s="392"/>
      <c r="BU1171" s="392"/>
      <c r="BV1171" s="392"/>
      <c r="BW1171" s="392"/>
      <c r="BX1171" s="392"/>
      <c r="BY1171" s="392"/>
    </row>
    <row r="1172" s="211" customFormat="true" ht="15" customHeight="true" x14ac:dyDescent="0.2">
      <c r="A1172" s="312"/>
      <c r="B1172" s="661"/>
      <c r="C1172" s="662"/>
      <c r="D1172" s="662"/>
      <c r="E1172" s="662"/>
      <c r="F1172" s="662"/>
      <c r="G1172" s="662"/>
      <c r="H1172" s="662"/>
      <c r="I1172" s="662"/>
      <c r="J1172" s="662"/>
      <c r="K1172" s="662"/>
      <c r="L1172" s="662"/>
      <c r="M1172" s="662"/>
      <c r="N1172" s="662"/>
      <c r="O1172" s="662"/>
      <c r="P1172" s="662"/>
      <c r="Q1172" s="662"/>
      <c r="R1172" s="662"/>
      <c r="S1172" s="662"/>
      <c r="T1172" s="662"/>
      <c r="U1172" s="662"/>
      <c r="V1172" s="662"/>
      <c r="W1172" s="662"/>
      <c r="X1172" s="662"/>
      <c r="Y1172" s="662"/>
      <c r="Z1172" s="662"/>
      <c r="AA1172" s="662"/>
      <c r="AB1172" s="662"/>
      <c r="BA1172" s="392"/>
      <c r="BB1172" s="238"/>
      <c r="BC1172" s="392"/>
      <c r="BD1172" s="392"/>
      <c r="BE1172" s="392"/>
      <c r="BF1172" s="392"/>
      <c r="BG1172" s="392"/>
      <c r="BH1172" s="392"/>
      <c r="BI1172" s="392"/>
      <c r="BJ1172" s="392"/>
      <c r="BK1172" s="392"/>
      <c r="BL1172" s="392"/>
      <c r="BM1172" s="392"/>
      <c r="BN1172" s="392"/>
      <c r="BO1172" s="392"/>
      <c r="BP1172" s="392"/>
      <c r="BQ1172" s="392"/>
      <c r="BR1172" s="392"/>
      <c r="BS1172" s="392"/>
      <c r="BT1172" s="392"/>
      <c r="BU1172" s="392"/>
      <c r="BV1172" s="392"/>
      <c r="BW1172" s="392"/>
      <c r="BX1172" s="392"/>
      <c r="BY1172" s="392"/>
    </row>
    <row r="1173" s="211" customFormat="true" ht="15" customHeight="true" x14ac:dyDescent="0.2">
      <c r="A1173" s="312"/>
      <c r="B1173" s="661"/>
      <c r="C1173" s="662"/>
      <c r="D1173" s="662"/>
      <c r="E1173" s="662"/>
      <c r="F1173" s="662"/>
      <c r="G1173" s="662"/>
      <c r="H1173" s="662"/>
      <c r="I1173" s="662"/>
      <c r="J1173" s="662"/>
      <c r="K1173" s="662"/>
      <c r="L1173" s="662"/>
      <c r="M1173" s="662"/>
      <c r="N1173" s="662"/>
      <c r="O1173" s="662"/>
      <c r="P1173" s="662"/>
      <c r="Q1173" s="662"/>
      <c r="R1173" s="662"/>
      <c r="S1173" s="662"/>
      <c r="T1173" s="662"/>
      <c r="U1173" s="662"/>
      <c r="V1173" s="662"/>
      <c r="W1173" s="662"/>
      <c r="X1173" s="662"/>
      <c r="Y1173" s="662"/>
      <c r="Z1173" s="662"/>
      <c r="AA1173" s="662"/>
      <c r="AB1173" s="662"/>
      <c r="BA1173" s="392"/>
      <c r="BB1173" s="238"/>
      <c r="BC1173" s="392"/>
      <c r="BD1173" s="392"/>
      <c r="BE1173" s="392"/>
      <c r="BF1173" s="392"/>
      <c r="BG1173" s="392"/>
      <c r="BH1173" s="392"/>
      <c r="BI1173" s="392"/>
      <c r="BJ1173" s="392"/>
      <c r="BK1173" s="392"/>
      <c r="BL1173" s="392"/>
      <c r="BM1173" s="392"/>
      <c r="BN1173" s="392"/>
      <c r="BO1173" s="392"/>
      <c r="BP1173" s="392"/>
      <c r="BQ1173" s="392"/>
      <c r="BR1173" s="392"/>
      <c r="BS1173" s="392"/>
      <c r="BT1173" s="392"/>
      <c r="BU1173" s="392"/>
      <c r="BV1173" s="392"/>
      <c r="BW1173" s="392"/>
      <c r="BX1173" s="392"/>
      <c r="BY1173" s="392"/>
    </row>
    <row r="1174" s="211" customFormat="true" ht="15" customHeight="true" x14ac:dyDescent="0.2">
      <c r="A1174" s="312"/>
      <c r="B1174" s="661"/>
      <c r="C1174" s="662"/>
      <c r="D1174" s="662"/>
      <c r="E1174" s="662"/>
      <c r="F1174" s="662"/>
      <c r="G1174" s="662"/>
      <c r="H1174" s="662"/>
      <c r="I1174" s="662"/>
      <c r="J1174" s="662"/>
      <c r="K1174" s="662"/>
      <c r="L1174" s="662"/>
      <c r="M1174" s="662"/>
      <c r="N1174" s="662"/>
      <c r="O1174" s="662"/>
      <c r="P1174" s="662"/>
      <c r="Q1174" s="662"/>
      <c r="R1174" s="662"/>
      <c r="S1174" s="662"/>
      <c r="T1174" s="662"/>
      <c r="U1174" s="662"/>
      <c r="V1174" s="662"/>
      <c r="W1174" s="662"/>
      <c r="X1174" s="662"/>
      <c r="Y1174" s="662"/>
      <c r="Z1174" s="662"/>
      <c r="AA1174" s="662"/>
      <c r="AB1174" s="662"/>
      <c r="BA1174" s="392"/>
      <c r="BB1174" s="238"/>
      <c r="BC1174" s="392"/>
      <c r="BD1174" s="392"/>
      <c r="BE1174" s="392"/>
      <c r="BF1174" s="392"/>
      <c r="BG1174" s="392"/>
      <c r="BH1174" s="392"/>
      <c r="BI1174" s="392"/>
      <c r="BJ1174" s="392"/>
      <c r="BK1174" s="392"/>
      <c r="BL1174" s="392"/>
      <c r="BM1174" s="392"/>
      <c r="BN1174" s="392"/>
      <c r="BO1174" s="392"/>
      <c r="BP1174" s="392"/>
      <c r="BQ1174" s="392"/>
      <c r="BR1174" s="392"/>
      <c r="BS1174" s="392"/>
      <c r="BT1174" s="392"/>
      <c r="BU1174" s="392"/>
      <c r="BV1174" s="392"/>
      <c r="BW1174" s="392"/>
      <c r="BX1174" s="392"/>
      <c r="BY1174" s="392"/>
    </row>
    <row r="1175" s="211" customFormat="true" ht="15" customHeight="true" x14ac:dyDescent="0.2">
      <c r="A1175" s="312"/>
      <c r="B1175" s="661"/>
      <c r="C1175" s="662"/>
      <c r="D1175" s="662"/>
      <c r="E1175" s="662"/>
      <c r="F1175" s="662"/>
      <c r="G1175" s="662"/>
      <c r="H1175" s="662"/>
      <c r="I1175" s="662"/>
      <c r="J1175" s="662"/>
      <c r="K1175" s="662"/>
      <c r="L1175" s="662"/>
      <c r="M1175" s="662"/>
      <c r="N1175" s="662"/>
      <c r="O1175" s="662"/>
      <c r="P1175" s="662"/>
      <c r="Q1175" s="662"/>
      <c r="R1175" s="662"/>
      <c r="S1175" s="662"/>
      <c r="T1175" s="662"/>
      <c r="U1175" s="662"/>
      <c r="V1175" s="662"/>
      <c r="W1175" s="662"/>
      <c r="X1175" s="662"/>
      <c r="Y1175" s="662"/>
      <c r="Z1175" s="662"/>
      <c r="AA1175" s="662"/>
      <c r="AB1175" s="662"/>
      <c r="BA1175" s="392"/>
      <c r="BB1175" s="238"/>
      <c r="BC1175" s="392"/>
      <c r="BD1175" s="392"/>
      <c r="BE1175" s="392"/>
      <c r="BF1175" s="392"/>
      <c r="BG1175" s="392"/>
      <c r="BH1175" s="392"/>
      <c r="BI1175" s="392"/>
      <c r="BJ1175" s="392"/>
      <c r="BK1175" s="392"/>
      <c r="BL1175" s="392"/>
      <c r="BM1175" s="392"/>
      <c r="BN1175" s="392"/>
      <c r="BO1175" s="392"/>
      <c r="BP1175" s="392"/>
      <c r="BQ1175" s="392"/>
      <c r="BR1175" s="392"/>
      <c r="BS1175" s="392"/>
      <c r="BT1175" s="392"/>
      <c r="BU1175" s="392"/>
      <c r="BV1175" s="392"/>
      <c r="BW1175" s="392"/>
      <c r="BX1175" s="392"/>
      <c r="BY1175" s="392"/>
    </row>
    <row r="1176" s="211" customFormat="true" ht="15" customHeight="true" x14ac:dyDescent="0.2">
      <c r="A1176" s="663"/>
      <c r="B1176" s="312"/>
      <c r="C1176" s="664"/>
      <c r="D1176" s="665"/>
      <c r="E1176" s="665"/>
      <c r="F1176" s="665"/>
      <c r="G1176" s="665"/>
      <c r="H1176" s="664"/>
      <c r="I1176" s="665"/>
      <c r="J1176" s="665"/>
      <c r="K1176" s="665"/>
      <c r="L1176" s="665"/>
      <c r="M1176" s="664"/>
      <c r="N1176" s="665"/>
      <c r="O1176" s="665"/>
      <c r="P1176" s="665"/>
      <c r="Q1176" s="665"/>
      <c r="R1176" s="664"/>
      <c r="S1176" s="665"/>
      <c r="T1176" s="665"/>
      <c r="U1176" s="665"/>
      <c r="BA1176" s="392"/>
      <c r="BB1176" s="238"/>
      <c r="BC1176" s="392"/>
      <c r="BD1176" s="392"/>
      <c r="BE1176" s="392"/>
      <c r="BF1176" s="392"/>
      <c r="BG1176" s="392"/>
      <c r="BH1176" s="392"/>
      <c r="BI1176" s="392"/>
      <c r="BJ1176" s="392"/>
      <c r="BK1176" s="392"/>
      <c r="BL1176" s="392"/>
      <c r="BM1176" s="392"/>
      <c r="BN1176" s="392"/>
      <c r="BO1176" s="392"/>
      <c r="BP1176" s="392"/>
      <c r="BQ1176" s="392"/>
      <c r="BR1176" s="392"/>
      <c r="BS1176" s="392"/>
      <c r="BT1176" s="392"/>
      <c r="BU1176" s="392"/>
      <c r="BV1176" s="392"/>
      <c r="BW1176" s="392"/>
      <c r="BX1176" s="392"/>
      <c r="BY1176" s="392"/>
    </row>
    <row r="1177" s="211" customFormat="true" ht="15" customHeight="true" x14ac:dyDescent="0.2">
      <c r="A1177" s="665"/>
      <c r="B1177" s="665"/>
      <c r="C1177" s="664"/>
      <c r="D1177" s="664"/>
      <c r="E1177" s="664"/>
      <c r="F1177" s="664"/>
      <c r="G1177" s="664"/>
      <c r="H1177" s="664"/>
      <c r="I1177" s="664"/>
      <c r="J1177" s="664"/>
      <c r="K1177" s="664"/>
      <c r="L1177" s="664"/>
      <c r="M1177" s="664"/>
      <c r="N1177" s="664"/>
      <c r="O1177" s="664"/>
      <c r="P1177" s="664"/>
      <c r="Q1177" s="664"/>
      <c r="R1177" s="664"/>
      <c r="S1177" s="664"/>
      <c r="T1177" s="664"/>
      <c r="U1177" s="664"/>
      <c r="BA1177" s="392"/>
      <c r="BB1177" s="238"/>
      <c r="BC1177" s="392"/>
      <c r="BD1177" s="392"/>
      <c r="BE1177" s="392"/>
      <c r="BF1177" s="392"/>
      <c r="BG1177" s="392"/>
      <c r="BH1177" s="392"/>
      <c r="BI1177" s="392"/>
      <c r="BJ1177" s="392"/>
      <c r="BK1177" s="392"/>
      <c r="BL1177" s="392"/>
      <c r="BM1177" s="392"/>
      <c r="BN1177" s="392"/>
      <c r="BO1177" s="392"/>
      <c r="BP1177" s="392"/>
      <c r="BQ1177" s="392"/>
      <c r="BR1177" s="392"/>
      <c r="BS1177" s="392"/>
      <c r="BT1177" s="392"/>
      <c r="BU1177" s="392"/>
      <c r="BV1177" s="392"/>
      <c r="BW1177" s="392"/>
      <c r="BX1177" s="392"/>
      <c r="BY1177" s="392"/>
    </row>
    <row r="1178" s="211" customFormat="true" ht="15" customHeight="true" x14ac:dyDescent="0.2">
      <c r="BA1178" s="392"/>
      <c r="BB1178" s="238"/>
      <c r="BC1178" s="392"/>
      <c r="BD1178" s="392"/>
      <c r="BE1178" s="392"/>
      <c r="BF1178" s="392"/>
      <c r="BG1178" s="392"/>
      <c r="BH1178" s="392"/>
      <c r="BI1178" s="392"/>
      <c r="BJ1178" s="392"/>
      <c r="BK1178" s="392"/>
      <c r="BL1178" s="392"/>
      <c r="BM1178" s="392"/>
      <c r="BN1178" s="392"/>
      <c r="BO1178" s="392"/>
      <c r="BP1178" s="392"/>
      <c r="BQ1178" s="392"/>
      <c r="BR1178" s="392"/>
      <c r="BS1178" s="392"/>
      <c r="BT1178" s="392"/>
      <c r="BU1178" s="392"/>
      <c r="BV1178" s="392"/>
      <c r="BW1178" s="392"/>
      <c r="BX1178" s="392"/>
      <c r="BY1178" s="392"/>
    </row>
    <row r="1179" s="211" customFormat="true" ht="15" customHeight="true" x14ac:dyDescent="0.2">
      <c r="BA1179" s="392"/>
      <c r="BB1179" s="238"/>
      <c r="BC1179" s="392"/>
      <c r="BD1179" s="392"/>
      <c r="BE1179" s="392"/>
      <c r="BF1179" s="392"/>
      <c r="BG1179" s="392"/>
      <c r="BH1179" s="392"/>
      <c r="BI1179" s="392"/>
      <c r="BJ1179" s="392"/>
      <c r="BK1179" s="392"/>
      <c r="BL1179" s="392"/>
      <c r="BM1179" s="392"/>
      <c r="BN1179" s="392"/>
      <c r="BO1179" s="392"/>
      <c r="BP1179" s="392"/>
      <c r="BQ1179" s="392"/>
      <c r="BR1179" s="392"/>
      <c r="BS1179" s="392"/>
      <c r="BT1179" s="392"/>
      <c r="BU1179" s="392"/>
      <c r="BV1179" s="392"/>
      <c r="BW1179" s="392"/>
      <c r="BX1179" s="392"/>
      <c r="BY1179" s="392"/>
    </row>
    <row r="1180" s="211" customFormat="true" ht="15" customHeight="true" x14ac:dyDescent="0.2">
      <c r="BA1180" s="392"/>
      <c r="BB1180" s="238"/>
      <c r="BC1180" s="392"/>
      <c r="BD1180" s="392"/>
      <c r="BE1180" s="392"/>
      <c r="BF1180" s="392"/>
      <c r="BG1180" s="392"/>
      <c r="BH1180" s="392"/>
      <c r="BI1180" s="392"/>
      <c r="BJ1180" s="392"/>
      <c r="BK1180" s="392"/>
      <c r="BL1180" s="392"/>
      <c r="BM1180" s="392"/>
      <c r="BN1180" s="392"/>
      <c r="BO1180" s="392"/>
      <c r="BP1180" s="392"/>
      <c r="BQ1180" s="392"/>
      <c r="BR1180" s="392"/>
      <c r="BS1180" s="392"/>
      <c r="BT1180" s="392"/>
      <c r="BU1180" s="392"/>
      <c r="BV1180" s="392"/>
      <c r="BW1180" s="392"/>
      <c r="BX1180" s="392"/>
      <c r="BY1180" s="392"/>
    </row>
    <row r="1181" s="211" customFormat="true" ht="15" customHeight="true" x14ac:dyDescent="0.2">
      <c r="BA1181" s="392"/>
      <c r="BB1181" s="238"/>
      <c r="BC1181" s="392"/>
      <c r="BD1181" s="392"/>
      <c r="BE1181" s="392"/>
      <c r="BF1181" s="392"/>
      <c r="BG1181" s="392"/>
      <c r="BH1181" s="392"/>
      <c r="BI1181" s="392"/>
      <c r="BJ1181" s="392"/>
      <c r="BK1181" s="392"/>
      <c r="BL1181" s="392"/>
      <c r="BM1181" s="392"/>
      <c r="BN1181" s="392"/>
      <c r="BO1181" s="392"/>
      <c r="BP1181" s="392"/>
      <c r="BQ1181" s="392"/>
      <c r="BR1181" s="392"/>
      <c r="BS1181" s="392"/>
      <c r="BT1181" s="392"/>
      <c r="BU1181" s="392"/>
      <c r="BV1181" s="392"/>
      <c r="BW1181" s="392"/>
      <c r="BX1181" s="392"/>
      <c r="BY1181" s="392"/>
    </row>
    <row r="1182" s="211" customFormat="true" ht="15" customHeight="true" x14ac:dyDescent="0.2">
      <c r="BA1182" s="392"/>
      <c r="BB1182" s="238"/>
      <c r="BC1182" s="392"/>
      <c r="BD1182" s="392"/>
      <c r="BE1182" s="392"/>
      <c r="BF1182" s="392"/>
      <c r="BG1182" s="392"/>
      <c r="BH1182" s="392"/>
      <c r="BI1182" s="392"/>
      <c r="BJ1182" s="392"/>
      <c r="BK1182" s="392"/>
      <c r="BL1182" s="392"/>
      <c r="BM1182" s="392"/>
      <c r="BN1182" s="392"/>
      <c r="BO1182" s="392"/>
      <c r="BP1182" s="392"/>
      <c r="BQ1182" s="392"/>
      <c r="BR1182" s="392"/>
      <c r="BS1182" s="392"/>
      <c r="BT1182" s="392"/>
      <c r="BU1182" s="392"/>
      <c r="BV1182" s="392"/>
      <c r="BW1182" s="392"/>
      <c r="BX1182" s="392"/>
      <c r="BY1182" s="392"/>
    </row>
    <row r="1183" s="211" customFormat="true" ht="15" customHeight="true" x14ac:dyDescent="0.2">
      <c r="BA1183" s="392"/>
      <c r="BB1183" s="238"/>
      <c r="BC1183" s="392"/>
      <c r="BD1183" s="392"/>
      <c r="BE1183" s="392"/>
      <c r="BF1183" s="392"/>
      <c r="BG1183" s="392"/>
      <c r="BH1183" s="392"/>
      <c r="BI1183" s="392"/>
      <c r="BJ1183" s="392"/>
      <c r="BK1183" s="392"/>
      <c r="BL1183" s="392"/>
      <c r="BM1183" s="392"/>
      <c r="BN1183" s="392"/>
      <c r="BO1183" s="392"/>
      <c r="BP1183" s="392"/>
      <c r="BQ1183" s="392"/>
      <c r="BR1183" s="392"/>
      <c r="BS1183" s="392"/>
      <c r="BT1183" s="392"/>
      <c r="BU1183" s="392"/>
      <c r="BV1183" s="392"/>
      <c r="BW1183" s="392"/>
      <c r="BX1183" s="392"/>
      <c r="BY1183" s="392"/>
    </row>
    <row r="1184" s="211" customFormat="true" ht="15" customHeight="true" x14ac:dyDescent="0.2">
      <c r="BA1184" s="392"/>
      <c r="BB1184" s="238"/>
      <c r="BC1184" s="392"/>
      <c r="BD1184" s="392"/>
      <c r="BE1184" s="392"/>
      <c r="BF1184" s="392"/>
      <c r="BG1184" s="392"/>
      <c r="BH1184" s="392"/>
      <c r="BI1184" s="392"/>
      <c r="BJ1184" s="392"/>
      <c r="BK1184" s="392"/>
      <c r="BL1184" s="392"/>
      <c r="BM1184" s="392"/>
      <c r="BN1184" s="392"/>
      <c r="BO1184" s="392"/>
      <c r="BP1184" s="392"/>
      <c r="BQ1184" s="392"/>
      <c r="BR1184" s="392"/>
      <c r="BS1184" s="392"/>
      <c r="BT1184" s="392"/>
      <c r="BU1184" s="392"/>
      <c r="BV1184" s="392"/>
      <c r="BW1184" s="392"/>
      <c r="BX1184" s="392"/>
      <c r="BY1184" s="392"/>
    </row>
    <row r="1185" s="211" customFormat="true" ht="15" customHeight="true" x14ac:dyDescent="0.2">
      <c r="BA1185" s="392"/>
      <c r="BB1185" s="238"/>
      <c r="BC1185" s="392"/>
      <c r="BD1185" s="392"/>
      <c r="BE1185" s="392"/>
      <c r="BF1185" s="392"/>
      <c r="BG1185" s="392"/>
      <c r="BH1185" s="392"/>
      <c r="BI1185" s="392"/>
      <c r="BJ1185" s="392"/>
      <c r="BK1185" s="392"/>
      <c r="BL1185" s="392"/>
      <c r="BM1185" s="392"/>
      <c r="BN1185" s="392"/>
      <c r="BO1185" s="392"/>
      <c r="BP1185" s="392"/>
      <c r="BQ1185" s="392"/>
      <c r="BR1185" s="392"/>
      <c r="BS1185" s="392"/>
      <c r="BT1185" s="392"/>
      <c r="BU1185" s="392"/>
      <c r="BV1185" s="392"/>
      <c r="BW1185" s="392"/>
      <c r="BX1185" s="392"/>
      <c r="BY1185" s="392"/>
    </row>
    <row r="1186" s="211" customFormat="true" ht="15" customHeight="true" x14ac:dyDescent="0.2">
      <c r="BA1186" s="392"/>
      <c r="BB1186" s="238"/>
      <c r="BC1186" s="392"/>
      <c r="BD1186" s="392"/>
      <c r="BE1186" s="392"/>
      <c r="BF1186" s="392"/>
      <c r="BG1186" s="392"/>
      <c r="BH1186" s="392"/>
      <c r="BI1186" s="392"/>
      <c r="BJ1186" s="392"/>
      <c r="BK1186" s="392"/>
      <c r="BL1186" s="392"/>
      <c r="BM1186" s="392"/>
      <c r="BN1186" s="392"/>
      <c r="BO1186" s="392"/>
      <c r="BP1186" s="392"/>
      <c r="BQ1186" s="392"/>
      <c r="BR1186" s="392"/>
      <c r="BS1186" s="392"/>
      <c r="BT1186" s="392"/>
      <c r="BU1186" s="392"/>
      <c r="BV1186" s="392"/>
      <c r="BW1186" s="392"/>
      <c r="BX1186" s="392"/>
      <c r="BY1186" s="392"/>
    </row>
    <row r="1187" s="211" customFormat="true" ht="15" customHeight="true" x14ac:dyDescent="0.2">
      <c r="BA1187" s="392"/>
      <c r="BB1187" s="238"/>
      <c r="BC1187" s="392"/>
      <c r="BD1187" s="392"/>
      <c r="BE1187" s="392"/>
      <c r="BF1187" s="392"/>
      <c r="BG1187" s="392"/>
      <c r="BH1187" s="392"/>
      <c r="BI1187" s="392"/>
      <c r="BJ1187" s="392"/>
      <c r="BK1187" s="392"/>
      <c r="BL1187" s="392"/>
      <c r="BM1187" s="392"/>
      <c r="BN1187" s="392"/>
      <c r="BO1187" s="392"/>
      <c r="BP1187" s="392"/>
      <c r="BQ1187" s="392"/>
      <c r="BR1187" s="392"/>
      <c r="BS1187" s="392"/>
      <c r="BT1187" s="392"/>
      <c r="BU1187" s="392"/>
      <c r="BV1187" s="392"/>
      <c r="BW1187" s="392"/>
      <c r="BX1187" s="392"/>
      <c r="BY1187" s="392"/>
    </row>
    <row r="1188" s="211" customFormat="true" ht="15" customHeight="true" x14ac:dyDescent="0.2">
      <c r="BA1188" s="392"/>
      <c r="BB1188" s="238"/>
      <c r="BC1188" s="392"/>
      <c r="BD1188" s="392"/>
      <c r="BE1188" s="392"/>
      <c r="BF1188" s="392"/>
      <c r="BG1188" s="392"/>
      <c r="BH1188" s="392"/>
      <c r="BI1188" s="392"/>
      <c r="BJ1188" s="392"/>
      <c r="BK1188" s="392"/>
      <c r="BL1188" s="392"/>
      <c r="BM1188" s="392"/>
      <c r="BN1188" s="392"/>
      <c r="BO1188" s="392"/>
      <c r="BP1188" s="392"/>
      <c r="BQ1188" s="392"/>
      <c r="BR1188" s="392"/>
      <c r="BS1188" s="392"/>
      <c r="BT1188" s="392"/>
      <c r="BU1188" s="392"/>
      <c r="BV1188" s="392"/>
      <c r="BW1188" s="392"/>
      <c r="BX1188" s="392"/>
      <c r="BY1188" s="392"/>
    </row>
    <row r="1189" s="211" customFormat="true" ht="15" customHeight="true" x14ac:dyDescent="0.2">
      <c r="BA1189" s="392"/>
      <c r="BB1189" s="238"/>
      <c r="BC1189" s="392"/>
      <c r="BD1189" s="392"/>
      <c r="BE1189" s="392"/>
      <c r="BF1189" s="392"/>
      <c r="BG1189" s="392"/>
      <c r="BH1189" s="392"/>
      <c r="BI1189" s="392"/>
      <c r="BJ1189" s="392"/>
      <c r="BK1189" s="392"/>
      <c r="BL1189" s="392"/>
      <c r="BM1189" s="392"/>
      <c r="BN1189" s="392"/>
      <c r="BO1189" s="392"/>
      <c r="BP1189" s="392"/>
      <c r="BQ1189" s="392"/>
      <c r="BR1189" s="392"/>
      <c r="BS1189" s="392"/>
      <c r="BT1189" s="392"/>
      <c r="BU1189" s="392"/>
      <c r="BV1189" s="392"/>
      <c r="BW1189" s="392"/>
      <c r="BX1189" s="392"/>
      <c r="BY1189" s="392"/>
    </row>
    <row r="1190" s="211" customFormat="true" ht="15" customHeight="true" x14ac:dyDescent="0.2">
      <c r="BA1190" s="392"/>
      <c r="BB1190" s="238"/>
      <c r="BC1190" s="392"/>
      <c r="BD1190" s="392"/>
      <c r="BE1190" s="392"/>
      <c r="BF1190" s="392"/>
      <c r="BG1190" s="392"/>
      <c r="BH1190" s="392"/>
      <c r="BI1190" s="392"/>
      <c r="BJ1190" s="392"/>
      <c r="BK1190" s="392"/>
      <c r="BL1190" s="392"/>
      <c r="BM1190" s="392"/>
      <c r="BN1190" s="392"/>
      <c r="BO1190" s="392"/>
      <c r="BP1190" s="392"/>
      <c r="BQ1190" s="392"/>
      <c r="BR1190" s="392"/>
      <c r="BS1190" s="392"/>
      <c r="BT1190" s="392"/>
      <c r="BU1190" s="392"/>
      <c r="BV1190" s="392"/>
      <c r="BW1190" s="392"/>
      <c r="BX1190" s="392"/>
      <c r="BY1190" s="392"/>
    </row>
    <row r="1191" s="211" customFormat="true" ht="15" customHeight="true" x14ac:dyDescent="0.2">
      <c r="BA1191" s="392"/>
      <c r="BB1191" s="238"/>
      <c r="BC1191" s="392"/>
      <c r="BD1191" s="392"/>
      <c r="BE1191" s="392"/>
      <c r="BF1191" s="392"/>
      <c r="BG1191" s="392"/>
      <c r="BH1191" s="392"/>
      <c r="BI1191" s="392"/>
      <c r="BJ1191" s="392"/>
      <c r="BK1191" s="392"/>
      <c r="BL1191" s="392"/>
      <c r="BM1191" s="392"/>
      <c r="BN1191" s="392"/>
      <c r="BO1191" s="392"/>
      <c r="BP1191" s="392"/>
      <c r="BQ1191" s="392"/>
      <c r="BR1191" s="392"/>
      <c r="BS1191" s="392"/>
      <c r="BT1191" s="392"/>
      <c r="BU1191" s="392"/>
      <c r="BV1191" s="392"/>
      <c r="BW1191" s="392"/>
      <c r="BX1191" s="392"/>
      <c r="BY1191" s="392"/>
    </row>
    <row r="1192" s="211" customFormat="true" ht="15" customHeight="true" x14ac:dyDescent="0.2">
      <c r="BA1192" s="392"/>
      <c r="BB1192" s="238"/>
      <c r="BC1192" s="392"/>
      <c r="BD1192" s="392"/>
      <c r="BE1192" s="392"/>
      <c r="BF1192" s="392"/>
      <c r="BG1192" s="392"/>
      <c r="BH1192" s="392"/>
      <c r="BI1192" s="392"/>
      <c r="BJ1192" s="392"/>
      <c r="BK1192" s="392"/>
      <c r="BL1192" s="392"/>
      <c r="BM1192" s="392"/>
      <c r="BN1192" s="392"/>
      <c r="BO1192" s="392"/>
      <c r="BP1192" s="392"/>
      <c r="BQ1192" s="392"/>
      <c r="BR1192" s="392"/>
      <c r="BS1192" s="392"/>
      <c r="BT1192" s="392"/>
      <c r="BU1192" s="392"/>
      <c r="BV1192" s="392"/>
      <c r="BW1192" s="392"/>
      <c r="BX1192" s="392"/>
      <c r="BY1192" s="392"/>
    </row>
    <row r="1193" s="211" customFormat="true" ht="15" customHeight="true" x14ac:dyDescent="0.2">
      <c r="BA1193" s="392"/>
      <c r="BB1193" s="238"/>
      <c r="BC1193" s="392"/>
      <c r="BD1193" s="392"/>
      <c r="BE1193" s="392"/>
      <c r="BF1193" s="392"/>
      <c r="BG1193" s="392"/>
      <c r="BH1193" s="392"/>
      <c r="BI1193" s="392"/>
      <c r="BJ1193" s="392"/>
      <c r="BK1193" s="392"/>
      <c r="BL1193" s="392"/>
      <c r="BM1193" s="392"/>
      <c r="BN1193" s="392"/>
      <c r="BO1193" s="392"/>
      <c r="BP1193" s="392"/>
      <c r="BQ1193" s="392"/>
      <c r="BR1193" s="392"/>
      <c r="BS1193" s="392"/>
      <c r="BT1193" s="392"/>
      <c r="BU1193" s="392"/>
      <c r="BV1193" s="392"/>
      <c r="BW1193" s="392"/>
      <c r="BX1193" s="392"/>
      <c r="BY1193" s="392"/>
    </row>
    <row r="1194" s="211" customFormat="true" ht="15" customHeight="true" x14ac:dyDescent="0.2">
      <c r="BA1194" s="392"/>
      <c r="BB1194" s="238"/>
      <c r="BC1194" s="392"/>
      <c r="BD1194" s="392"/>
      <c r="BE1194" s="392"/>
      <c r="BF1194" s="392"/>
      <c r="BG1194" s="392"/>
      <c r="BH1194" s="392"/>
      <c r="BI1194" s="392"/>
      <c r="BJ1194" s="392"/>
      <c r="BK1194" s="392"/>
      <c r="BL1194" s="392"/>
      <c r="BM1194" s="392"/>
      <c r="BN1194" s="392"/>
      <c r="BO1194" s="392"/>
      <c r="BP1194" s="392"/>
      <c r="BQ1194" s="392"/>
      <c r="BR1194" s="392"/>
      <c r="BS1194" s="392"/>
      <c r="BT1194" s="392"/>
      <c r="BU1194" s="392"/>
      <c r="BV1194" s="392"/>
      <c r="BW1194" s="392"/>
      <c r="BX1194" s="392"/>
      <c r="BY1194" s="392"/>
    </row>
    <row r="1195" s="211" customFormat="true" ht="15" customHeight="true" x14ac:dyDescent="0.2">
      <c r="BA1195" s="392"/>
      <c r="BB1195" s="238"/>
      <c r="BC1195" s="392"/>
      <c r="BD1195" s="392"/>
      <c r="BE1195" s="392"/>
      <c r="BF1195" s="392"/>
      <c r="BG1195" s="392"/>
      <c r="BH1195" s="392"/>
      <c r="BI1195" s="392"/>
      <c r="BJ1195" s="392"/>
      <c r="BK1195" s="392"/>
      <c r="BL1195" s="392"/>
      <c r="BM1195" s="392"/>
      <c r="BN1195" s="392"/>
      <c r="BO1195" s="392"/>
      <c r="BP1195" s="392"/>
      <c r="BQ1195" s="392"/>
      <c r="BR1195" s="392"/>
      <c r="BS1195" s="392"/>
      <c r="BT1195" s="392"/>
      <c r="BU1195" s="392"/>
      <c r="BV1195" s="392"/>
      <c r="BW1195" s="392"/>
      <c r="BX1195" s="392"/>
      <c r="BY1195" s="392"/>
    </row>
    <row r="1196" s="211" customFormat="true" ht="15" customHeight="true" x14ac:dyDescent="0.2">
      <c r="BA1196" s="392"/>
      <c r="BB1196" s="238"/>
      <c r="BC1196" s="392"/>
      <c r="BD1196" s="392"/>
      <c r="BE1196" s="392"/>
      <c r="BF1196" s="392"/>
      <c r="BG1196" s="392"/>
      <c r="BH1196" s="392"/>
      <c r="BI1196" s="392"/>
      <c r="BJ1196" s="392"/>
      <c r="BK1196" s="392"/>
      <c r="BL1196" s="392"/>
      <c r="BM1196" s="392"/>
      <c r="BN1196" s="392"/>
      <c r="BO1196" s="392"/>
      <c r="BP1196" s="392"/>
      <c r="BQ1196" s="392"/>
      <c r="BR1196" s="392"/>
      <c r="BS1196" s="392"/>
      <c r="BT1196" s="392"/>
      <c r="BU1196" s="392"/>
      <c r="BV1196" s="392"/>
      <c r="BW1196" s="392"/>
      <c r="BX1196" s="392"/>
      <c r="BY1196" s="392"/>
    </row>
    <row r="1197" s="211" customFormat="true" ht="15" customHeight="true" x14ac:dyDescent="0.2">
      <c r="BA1197" s="392"/>
      <c r="BB1197" s="238"/>
      <c r="BC1197" s="392"/>
      <c r="BD1197" s="392"/>
      <c r="BE1197" s="392"/>
      <c r="BF1197" s="392"/>
      <c r="BG1197" s="392"/>
      <c r="BH1197" s="392"/>
      <c r="BI1197" s="392"/>
      <c r="BJ1197" s="392"/>
      <c r="BK1197" s="392"/>
      <c r="BL1197" s="392"/>
      <c r="BM1197" s="392"/>
      <c r="BN1197" s="392"/>
      <c r="BO1197" s="392"/>
      <c r="BP1197" s="392"/>
      <c r="BQ1197" s="392"/>
      <c r="BR1197" s="392"/>
      <c r="BS1197" s="392"/>
      <c r="BT1197" s="392"/>
      <c r="BU1197" s="392"/>
      <c r="BV1197" s="392"/>
      <c r="BW1197" s="392"/>
      <c r="BX1197" s="392"/>
      <c r="BY1197" s="392"/>
    </row>
    <row r="1198" s="211" customFormat="true" ht="15" customHeight="true" x14ac:dyDescent="0.2">
      <c r="BA1198" s="392"/>
      <c r="BB1198" s="238"/>
      <c r="BC1198" s="392"/>
      <c r="BD1198" s="392"/>
      <c r="BE1198" s="392"/>
      <c r="BF1198" s="392"/>
      <c r="BG1198" s="392"/>
      <c r="BH1198" s="392"/>
      <c r="BI1198" s="392"/>
      <c r="BJ1198" s="392"/>
      <c r="BK1198" s="392"/>
      <c r="BL1198" s="392"/>
      <c r="BM1198" s="392"/>
      <c r="BN1198" s="392"/>
      <c r="BO1198" s="392"/>
      <c r="BP1198" s="392"/>
      <c r="BQ1198" s="392"/>
      <c r="BR1198" s="392"/>
      <c r="BS1198" s="392"/>
      <c r="BT1198" s="392"/>
      <c r="BU1198" s="392"/>
      <c r="BV1198" s="392"/>
      <c r="BW1198" s="392"/>
      <c r="BX1198" s="392"/>
      <c r="BY1198" s="392"/>
    </row>
    <row r="1199" s="211" customFormat="true" ht="15" customHeight="true" x14ac:dyDescent="0.2">
      <c r="BA1199" s="392"/>
      <c r="BB1199" s="238"/>
      <c r="BC1199" s="392"/>
      <c r="BD1199" s="392"/>
      <c r="BE1199" s="392"/>
      <c r="BF1199" s="392"/>
      <c r="BG1199" s="392"/>
      <c r="BH1199" s="392"/>
      <c r="BI1199" s="392"/>
      <c r="BJ1199" s="392"/>
      <c r="BK1199" s="392"/>
      <c r="BL1199" s="392"/>
      <c r="BM1199" s="392"/>
      <c r="BN1199" s="392"/>
      <c r="BO1199" s="392"/>
      <c r="BP1199" s="392"/>
      <c r="BQ1199" s="392"/>
      <c r="BR1199" s="392"/>
      <c r="BS1199" s="392"/>
      <c r="BT1199" s="392"/>
      <c r="BU1199" s="392"/>
      <c r="BV1199" s="392"/>
      <c r="BW1199" s="392"/>
      <c r="BX1199" s="392"/>
      <c r="BY1199" s="392"/>
    </row>
    <row r="1200" s="211" customFormat="true" ht="15" customHeight="true" x14ac:dyDescent="0.2">
      <c r="BA1200" s="392"/>
      <c r="BB1200" s="238"/>
      <c r="BC1200" s="392"/>
      <c r="BD1200" s="392"/>
      <c r="BE1200" s="392"/>
      <c r="BF1200" s="392"/>
      <c r="BG1200" s="392"/>
      <c r="BH1200" s="392"/>
      <c r="BI1200" s="392"/>
      <c r="BJ1200" s="392"/>
      <c r="BK1200" s="392"/>
      <c r="BL1200" s="392"/>
      <c r="BM1200" s="392"/>
      <c r="BN1200" s="392"/>
      <c r="BO1200" s="392"/>
      <c r="BP1200" s="392"/>
      <c r="BQ1200" s="392"/>
      <c r="BR1200" s="392"/>
      <c r="BS1200" s="392"/>
      <c r="BT1200" s="392"/>
      <c r="BU1200" s="392"/>
      <c r="BV1200" s="392"/>
      <c r="BW1200" s="392"/>
      <c r="BX1200" s="392"/>
      <c r="BY1200" s="392"/>
    </row>
  </sheetData>
  <mergeCells count="1314">
    <mergeCell ref="BA341:BA342"/>
    <mergeCell ref="BA343:BA344"/>
    <mergeCell ref="BA345:BA346"/>
    <mergeCell ref="BA347:BA348"/>
    <mergeCell ref="BA349:BA350"/>
    <mergeCell ref="BA351:BA352"/>
    <mergeCell ref="BA353:BA354"/>
    <mergeCell ref="BA153:BA163"/>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72"/>
    <mergeCell ref="A208:B208"/>
    <mergeCell ref="A153:A162"/>
    <mergeCell ref="C133:G133"/>
    <mergeCell ref="H133:L133"/>
    <mergeCell ref="M133:Q133"/>
    <mergeCell ref="A135:A139"/>
    <mergeCell ref="A1025:C1025"/>
    <mergeCell ref="A1026:B1026"/>
    <mergeCell ref="A1031:A1033"/>
    <mergeCell ref="A1034:C1034"/>
    <mergeCell ref="C399:F399"/>
    <mergeCell ref="A222:A224"/>
    <mergeCell ref="C220:G220"/>
    <mergeCell ref="H220:L220"/>
    <mergeCell ref="M220:Q220"/>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4:D454"/>
    <mergeCell ref="H454:I454"/>
    <mergeCell ref="M454:N454"/>
    <mergeCell ref="C455:D455"/>
    <mergeCell ref="H455:I455"/>
    <mergeCell ref="M455:N455"/>
    <mergeCell ref="C452:D452"/>
    <mergeCell ref="H452:I452"/>
    <mergeCell ref="M452:N452"/>
    <mergeCell ref="C453:E453"/>
    <mergeCell ref="H453:J453"/>
    <mergeCell ref="M453:O453"/>
    <mergeCell ref="C450:D450"/>
    <mergeCell ref="H450:I450"/>
    <mergeCell ref="M450:N450"/>
    <mergeCell ref="C451:D451"/>
    <mergeCell ref="H451:I451"/>
    <mergeCell ref="M451:N451"/>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09:D509"/>
    <mergeCell ref="H509:I509"/>
    <mergeCell ref="M509:N509"/>
    <mergeCell ref="C510:E510"/>
    <mergeCell ref="H510:J510"/>
    <mergeCell ref="M510:O510"/>
    <mergeCell ref="C507:D507"/>
    <mergeCell ref="H507:I507"/>
    <mergeCell ref="M507:N507"/>
    <mergeCell ref="C508:D508"/>
    <mergeCell ref="H508:I508"/>
    <mergeCell ref="M508:N508"/>
    <mergeCell ref="C504:G504"/>
    <mergeCell ref="H504:L504"/>
    <mergeCell ref="M504:Q504"/>
    <mergeCell ref="C505:D506"/>
    <mergeCell ref="E505:G505"/>
    <mergeCell ref="H505:I506"/>
    <mergeCell ref="J505:L505"/>
    <mergeCell ref="M505:N506"/>
    <mergeCell ref="O505:Q505"/>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1:D512"/>
    <mergeCell ref="H511:I512"/>
    <mergeCell ref="M511:N512"/>
    <mergeCell ref="C513:D513"/>
    <mergeCell ref="H513:I513"/>
    <mergeCell ref="M513:N513"/>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4:D564"/>
    <mergeCell ref="H564:I564"/>
    <mergeCell ref="M564:N564"/>
    <mergeCell ref="C565:D565"/>
    <mergeCell ref="H565:I565"/>
    <mergeCell ref="M565:N565"/>
    <mergeCell ref="C562:E562"/>
    <mergeCell ref="H562:J562"/>
    <mergeCell ref="M562:O562"/>
    <mergeCell ref="C563:D563"/>
    <mergeCell ref="H563:I563"/>
    <mergeCell ref="M563:N563"/>
    <mergeCell ref="C560:D560"/>
    <mergeCell ref="H560:I560"/>
    <mergeCell ref="M560:N560"/>
    <mergeCell ref="C561:D561"/>
    <mergeCell ref="H561:I561"/>
    <mergeCell ref="M561:N561"/>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180975</xdr:rowOff>
                  </from>
                  <to>
                    <xdr:col>1</xdr:col>
                    <xdr:colOff>1704975</xdr:colOff>
                    <xdr:row>400</xdr:row>
                    <xdr:rowOff>180975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6960EA-A35E-495A-BDAD-2B56B2AC1987}">
  <sheetPr codeName="Feuil4"/>
  <dimension ref="A1:CZ1200"/>
  <sheetViews>
    <sheetView showGridLines="false" workbookViewId="0"/>
  </sheetViews>
  <sheetFormatPr defaultColWidth="9.5703125" defaultRowHeight="15" customHeight="true" x14ac:dyDescent="0.2"/>
  <cols>
    <col min="1" max="1" width="31.5703125" style="391" customWidth="true"/>
    <col min="2" max="2" width="41.5703125" style="391" customWidth="true"/>
    <col min="3" max="17" width="10.7109375" style="391" customWidth="true"/>
    <col min="18" max="29" width="12.5703125" style="391" customWidth="true"/>
    <col min="30" max="52" width="12.5703125" style="211" customWidth="true"/>
    <col min="53" max="53" width="31.5703125" style="392" customWidth="true"/>
    <col min="54" max="54" width="41.5703125" style="238" customWidth="true"/>
    <col min="55" max="69" width="9.140625" style="392" customWidth="true"/>
    <col min="70" max="77" width="12.5703125" style="392" customWidth="true"/>
    <col min="78" max="104" width="12.5703125" style="211" customWidth="true"/>
    <col min="105" max="16384" width="9.5703125" style="391"/>
  </cols>
  <sheetData>
    <row r="1" s="111" customFormat="true" ht="18" customHeight="true" x14ac:dyDescent="0.2">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Mauritania</v>
      </c>
      <c r="B2" s="226"/>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2011</v>
      </c>
      <c r="B3" s="228"/>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94</v>
      </c>
      <c r="B4" s="228"/>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95</v>
      </c>
      <c r="B5" s="228"/>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96</v>
      </c>
      <c r="B6" s="230"/>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132</v>
      </c>
      <c r="B9" s="233" t="str">
        <f>A1025</f>
        <v>MICS11</v>
      </c>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710" t="str">
        <f>B1028</f>
        <v/>
      </c>
      <c r="B10" s="7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710" t="str">
        <f>B1027</f>
        <v/>
      </c>
      <c r="B11" s="712"/>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713"/>
      <c r="B12" s="7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714"/>
      <c r="B13" s="715"/>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438" customFormat="true" ht="15" customHeight="true" x14ac:dyDescent="0.2">
      <c r="A14" s="115" t="s">
        <v>94</v>
      </c>
      <c r="B14" s="208"/>
      <c r="C14" s="2451" t="s">
        <v>113</v>
      </c>
      <c r="D14" s="2452"/>
      <c r="E14" s="2452"/>
      <c r="F14" s="2452"/>
      <c r="G14" s="2453"/>
      <c r="H14" s="2670" t="s">
        <v>38</v>
      </c>
      <c r="I14" s="2671"/>
      <c r="J14" s="2671"/>
      <c r="K14" s="2671"/>
      <c r="L14" s="2672"/>
      <c r="M14" s="2677" t="s">
        <v>37</v>
      </c>
      <c r="N14" s="2678"/>
      <c r="O14" s="2678"/>
      <c r="P14" s="2678"/>
      <c r="Q14" s="2679"/>
      <c r="R14" s="2146" t="s">
        <v>136</v>
      </c>
      <c r="S14" s="2152"/>
      <c r="T14" s="2152"/>
      <c r="U14" s="2152"/>
      <c r="V14" s="2152"/>
      <c r="W14" s="2152"/>
      <c r="X14" s="2152"/>
      <c r="Y14" s="2152"/>
      <c r="Z14" s="2152"/>
      <c r="AA14" s="2152"/>
      <c r="AB14" s="2152"/>
      <c r="AC14" s="2153"/>
      <c r="AD14" s="312"/>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707"/>
      <c r="BA14" s="217" t="s">
        <v>127</v>
      </c>
      <c r="BB14" s="115" t="s">
        <v>94</v>
      </c>
      <c r="BC14" s="2463" t="s">
        <v>113</v>
      </c>
      <c r="BD14" s="2464"/>
      <c r="BE14" s="2464"/>
      <c r="BF14" s="2464"/>
      <c r="BG14" s="2465"/>
      <c r="BH14" s="2466" t="s">
        <v>38</v>
      </c>
      <c r="BI14" s="2464"/>
      <c r="BJ14" s="2464"/>
      <c r="BK14" s="2464"/>
      <c r="BL14" s="2465"/>
      <c r="BM14" s="2466" t="s">
        <v>37</v>
      </c>
      <c r="BN14" s="2464"/>
      <c r="BO14" s="2464"/>
      <c r="BP14" s="2464"/>
      <c r="BQ14" s="2467"/>
      <c r="BR14" s="2028" t="s">
        <v>136</v>
      </c>
      <c r="BS14" s="2029"/>
      <c r="BT14" s="2029"/>
      <c r="BU14" s="2029"/>
      <c r="BV14" s="2029"/>
      <c r="BW14" s="2029"/>
      <c r="BX14" s="2029"/>
      <c r="BY14" s="2030"/>
      <c r="BZ14" s="313"/>
      <c r="CA14" s="313"/>
      <c r="CB14" s="313"/>
      <c r="CC14" s="313"/>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438" customFormat="true" ht="24" x14ac:dyDescent="0.2">
      <c r="A15" s="182" t="s">
        <v>86</v>
      </c>
      <c r="B15" s="242"/>
      <c r="C15" s="269" t="s">
        <v>0</v>
      </c>
      <c r="D15" s="270" t="s">
        <v>1</v>
      </c>
      <c r="E15" s="270" t="s">
        <v>2</v>
      </c>
      <c r="F15" s="270" t="s">
        <v>3</v>
      </c>
      <c r="G15" s="271" t="s">
        <v>4</v>
      </c>
      <c r="H15" s="1536" t="s">
        <v>0</v>
      </c>
      <c r="I15" s="1496" t="s">
        <v>1</v>
      </c>
      <c r="J15" s="1496" t="s">
        <v>2</v>
      </c>
      <c r="K15" s="1496" t="s">
        <v>3</v>
      </c>
      <c r="L15" s="1497" t="s">
        <v>4</v>
      </c>
      <c r="M15" s="1526" t="s">
        <v>0</v>
      </c>
      <c r="N15" s="1496" t="s">
        <v>1</v>
      </c>
      <c r="O15" s="1496" t="s">
        <v>2</v>
      </c>
      <c r="P15" s="1496" t="s">
        <v>3</v>
      </c>
      <c r="Q15" s="1546" t="s">
        <v>4</v>
      </c>
      <c r="R15" s="1536" t="s">
        <v>246</v>
      </c>
      <c r="S15" s="1496" t="s">
        <v>247</v>
      </c>
      <c r="T15" s="1496" t="s">
        <v>248</v>
      </c>
      <c r="U15" s="1496" t="s">
        <v>335</v>
      </c>
      <c r="V15" s="1496" t="s">
        <v>249</v>
      </c>
      <c r="W15" s="1496" t="s">
        <v>250</v>
      </c>
      <c r="X15" s="1496" t="s">
        <v>336</v>
      </c>
      <c r="Y15" s="1496" t="s">
        <v>337</v>
      </c>
      <c r="Z15" s="1496" t="s">
        <v>255</v>
      </c>
      <c r="AA15" s="1496" t="s">
        <v>256</v>
      </c>
      <c r="AB15" s="1496" t="s">
        <v>338</v>
      </c>
      <c r="AC15" s="1498" t="s">
        <v>258</v>
      </c>
      <c r="AD15" s="312"/>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707"/>
      <c r="BA15" s="192" t="s">
        <v>118</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246</v>
      </c>
      <c r="BS15" s="166" t="s">
        <v>247</v>
      </c>
      <c r="BT15" s="166" t="s">
        <v>248</v>
      </c>
      <c r="BU15" s="166" t="s">
        <v>335</v>
      </c>
      <c r="BV15" s="166" t="s">
        <v>249</v>
      </c>
      <c r="BW15" s="166" t="s">
        <v>250</v>
      </c>
      <c r="BX15" s="166" t="s">
        <v>336</v>
      </c>
      <c r="BY15" s="167" t="s">
        <v>337</v>
      </c>
      <c r="BZ15" s="167" t="s">
        <v>255</v>
      </c>
      <c r="CA15" s="167" t="s">
        <v>256</v>
      </c>
      <c r="CB15" s="167" t="s">
        <v>338</v>
      </c>
      <c r="CC15" s="167" t="s">
        <v>258</v>
      </c>
      <c r="CD15" s="2109"/>
      <c r="CE15" s="2109"/>
      <c r="CF15" s="2109"/>
      <c r="CG15" s="2109"/>
      <c r="CH15" s="2109"/>
      <c r="CI15" s="2109"/>
      <c r="CJ15" s="2109"/>
      <c r="CK15" s="2109"/>
      <c r="CL15" s="2109"/>
      <c r="CM15" s="2109"/>
      <c r="CN15" s="2109"/>
      <c r="CO15" s="2109"/>
      <c r="CP15" s="2109"/>
      <c r="CQ15" s="2109"/>
      <c r="CR15" s="2109"/>
      <c r="CS15" s="2109"/>
      <c r="CT15" s="2109"/>
      <c r="CU15" s="2109"/>
      <c r="CV15" s="2109"/>
      <c r="CW15" s="2109"/>
      <c r="CX15" s="2109"/>
      <c r="CY15" s="2109"/>
      <c r="CZ15" s="2109"/>
    </row>
    <row r="16" s="438" customFormat="true" ht="15" customHeight="true" x14ac:dyDescent="0.2">
      <c r="A16" s="2680" t="s">
        <v>13</v>
      </c>
      <c r="B16" s="1724" t="s">
        <v>14</v>
      </c>
      <c r="C16" s="1571">
        <v>42.923346455763252</v>
      </c>
      <c r="D16" s="1572">
        <v>52.2059479017013</v>
      </c>
      <c r="E16" s="1572">
        <v>75.778353549338178</v>
      </c>
      <c r="F16" s="1572">
        <v>95.740461736125866</v>
      </c>
      <c r="G16" s="1573">
        <v>99.278876211200057</v>
      </c>
      <c r="H16" s="1574">
        <v>90.374013829606696</v>
      </c>
      <c r="I16" s="1572">
        <v>98.11776528452539</v>
      </c>
      <c r="J16" s="1572">
        <v>99.380638968767983</v>
      </c>
      <c r="K16" s="1572">
        <v>99.844371120105762</v>
      </c>
      <c r="L16" s="1575">
        <v>99.984247932256139</v>
      </c>
      <c r="M16" s="1576">
        <v>40.015370943754377</v>
      </c>
      <c r="N16" s="1572">
        <v>41.009826006805419</v>
      </c>
      <c r="O16" s="1572">
        <v>48.319984740886376</v>
      </c>
      <c r="P16" s="1572">
        <v>61.598706733306607</v>
      </c>
      <c r="Q16" s="1573">
        <v>85.218540959550623</v>
      </c>
      <c r="R16" s="1574">
        <v>73.120660173095459</v>
      </c>
      <c r="S16" s="1572">
        <v>69.58355349836593</v>
      </c>
      <c r="T16" s="1572">
        <v>72.810787948169647</v>
      </c>
      <c r="U16" s="1572">
        <v>99.29489172948027</v>
      </c>
      <c r="V16" s="1572">
        <v>56.457616919515822</v>
      </c>
      <c r="W16" s="1572">
        <v>36.859251300429101</v>
      </c>
      <c r="X16" s="1572">
        <v>56.969555993587896</v>
      </c>
      <c r="Y16" s="1572">
        <v>37.018369941794091</v>
      </c>
      <c r="Z16" s="1572">
        <v>99.561453945275105</v>
      </c>
      <c r="AA16" s="1572">
        <v>54.348850533297281</v>
      </c>
      <c r="AB16" s="1572">
        <v>99.775634822324363</v>
      </c>
      <c r="AC16" s="2164">
        <v>88.391795185791594</v>
      </c>
      <c r="AD16" s="312"/>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707"/>
      <c r="BA16" s="2468" t="s">
        <v>13</v>
      </c>
      <c r="BB16" s="147" t="s">
        <v>14</v>
      </c>
      <c r="BC16" s="1139" t="s">
        <v>35</v>
      </c>
      <c r="BD16" s="1158" t="s">
        <v>35</v>
      </c>
      <c r="BE16" s="1158" t="s">
        <v>35</v>
      </c>
      <c r="BF16" s="1158" t="s">
        <v>35</v>
      </c>
      <c r="BG16" s="1178" t="s">
        <v>35</v>
      </c>
      <c r="BH16" s="1198" t="s">
        <v>35</v>
      </c>
      <c r="BI16" s="1158" t="s">
        <v>35</v>
      </c>
      <c r="BJ16" s="1158" t="s">
        <v>35</v>
      </c>
      <c r="BK16" s="1158" t="s">
        <v>35</v>
      </c>
      <c r="BL16" s="1178" t="s">
        <v>35</v>
      </c>
      <c r="BM16" s="1198" t="s">
        <v>35</v>
      </c>
      <c r="BN16" s="1158" t="s">
        <v>35</v>
      </c>
      <c r="BO16" s="1158" t="s">
        <v>35</v>
      </c>
      <c r="BP16" s="1158" t="s">
        <v>35</v>
      </c>
      <c r="BQ16" s="1178" t="s">
        <v>35</v>
      </c>
      <c r="BR16" s="1198" t="s">
        <v>35</v>
      </c>
      <c r="BS16" s="1158" t="s">
        <v>35</v>
      </c>
      <c r="BT16" s="1158" t="s">
        <v>35</v>
      </c>
      <c r="BU16" s="1158" t="s">
        <v>35</v>
      </c>
      <c r="BV16" s="1158" t="s">
        <v>35</v>
      </c>
      <c r="BW16" s="1158" t="s">
        <v>35</v>
      </c>
      <c r="BX16" s="1158" t="s">
        <v>35</v>
      </c>
      <c r="BY16" s="1217" t="s">
        <v>35</v>
      </c>
      <c r="BZ16" s="1217" t="s">
        <v>35</v>
      </c>
      <c r="CA16" s="1217" t="s">
        <v>35</v>
      </c>
      <c r="CB16" s="1217" t="s">
        <v>35</v>
      </c>
      <c r="CC16" s="1217" t="s">
        <v>35</v>
      </c>
      <c r="CD16" s="2110"/>
      <c r="CE16" s="2110"/>
      <c r="CF16" s="2110"/>
      <c r="CG16" s="2110"/>
      <c r="CH16" s="2110"/>
      <c r="CI16" s="2110"/>
      <c r="CJ16" s="2110"/>
      <c r="CK16" s="2110"/>
      <c r="CL16" s="2110"/>
      <c r="CM16" s="2110"/>
      <c r="CN16" s="2110"/>
      <c r="CO16" s="2110"/>
      <c r="CP16" s="2110"/>
      <c r="CQ16" s="2110"/>
      <c r="CR16" s="2110"/>
      <c r="CS16" s="2110"/>
      <c r="CT16" s="2110"/>
      <c r="CU16" s="2110"/>
      <c r="CV16" s="2110"/>
      <c r="CW16" s="2110"/>
      <c r="CX16" s="2110"/>
      <c r="CY16" s="2110"/>
      <c r="CZ16" s="2110"/>
    </row>
    <row r="17" s="438" customFormat="true" ht="15" customHeight="true" x14ac:dyDescent="0.2">
      <c r="A17" s="2681"/>
      <c r="B17" s="1725" t="s">
        <v>51</v>
      </c>
      <c r="C17" s="1577">
        <v>57.076653544236898</v>
      </c>
      <c r="D17" s="1578">
        <v>47.79405209829887</v>
      </c>
      <c r="E17" s="1578">
        <v>24.221646450661918</v>
      </c>
      <c r="F17" s="1578">
        <v>4.2595382638741128</v>
      </c>
      <c r="G17" s="1579">
        <v>0.72112378879993322</v>
      </c>
      <c r="H17" s="1580">
        <v>9.6259861703932597</v>
      </c>
      <c r="I17" s="1578">
        <v>1.882234715474574</v>
      </c>
      <c r="J17" s="1578">
        <v>0.61936103123199382</v>
      </c>
      <c r="K17" s="1578">
        <v>0.15562887989425622</v>
      </c>
      <c r="L17" s="1581">
        <v>1.5752067743836973E-2</v>
      </c>
      <c r="M17" s="1582">
        <v>59.984629056245666</v>
      </c>
      <c r="N17" s="1578">
        <v>58.990173993194695</v>
      </c>
      <c r="O17" s="1578">
        <v>51.680015259113588</v>
      </c>
      <c r="P17" s="1578">
        <v>38.401293266693408</v>
      </c>
      <c r="Q17" s="1579">
        <v>14.781459040449402</v>
      </c>
      <c r="R17" s="1580">
        <v>26.879339826904602</v>
      </c>
      <c r="S17" s="1578">
        <v>30.416446501634088</v>
      </c>
      <c r="T17" s="1578">
        <v>27.189212051830442</v>
      </c>
      <c r="U17" s="1578">
        <v>0.70510827051972724</v>
      </c>
      <c r="V17" s="1578">
        <v>43.542383080484193</v>
      </c>
      <c r="W17" s="1578">
        <v>63.140748699570835</v>
      </c>
      <c r="X17" s="1578">
        <v>43.030444006412132</v>
      </c>
      <c r="Y17" s="1578">
        <v>62.981630058205965</v>
      </c>
      <c r="Z17" s="1578">
        <v>0.43854605472489017</v>
      </c>
      <c r="AA17" s="1578">
        <v>45.651149466702719</v>
      </c>
      <c r="AB17" s="1578">
        <v>0.22436517767564201</v>
      </c>
      <c r="AC17" s="2165">
        <v>11.608204814208444</v>
      </c>
      <c r="AD17" s="312"/>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707"/>
      <c r="BA17" s="2469"/>
      <c r="BB17" s="148" t="s">
        <v>51</v>
      </c>
      <c r="BC17" s="1140" t="s">
        <v>35</v>
      </c>
      <c r="BD17" s="1159" t="s">
        <v>35</v>
      </c>
      <c r="BE17" s="1159" t="s">
        <v>35</v>
      </c>
      <c r="BF17" s="1159" t="s">
        <v>35</v>
      </c>
      <c r="BG17" s="1179" t="s">
        <v>35</v>
      </c>
      <c r="BH17" s="1199" t="s">
        <v>35</v>
      </c>
      <c r="BI17" s="1159" t="s">
        <v>35</v>
      </c>
      <c r="BJ17" s="1159" t="s">
        <v>35</v>
      </c>
      <c r="BK17" s="1159" t="s">
        <v>35</v>
      </c>
      <c r="BL17" s="1179" t="s">
        <v>35</v>
      </c>
      <c r="BM17" s="1199" t="s">
        <v>35</v>
      </c>
      <c r="BN17" s="1159" t="s">
        <v>35</v>
      </c>
      <c r="BO17" s="1159" t="s">
        <v>35</v>
      </c>
      <c r="BP17" s="1159" t="s">
        <v>35</v>
      </c>
      <c r="BQ17" s="1179" t="s">
        <v>35</v>
      </c>
      <c r="BR17" s="1199" t="s">
        <v>35</v>
      </c>
      <c r="BS17" s="1159" t="s">
        <v>35</v>
      </c>
      <c r="BT17" s="1159" t="s">
        <v>35</v>
      </c>
      <c r="BU17" s="1159" t="s">
        <v>35</v>
      </c>
      <c r="BV17" s="1159" t="s">
        <v>35</v>
      </c>
      <c r="BW17" s="1159" t="s">
        <v>35</v>
      </c>
      <c r="BX17" s="1159" t="s">
        <v>35</v>
      </c>
      <c r="BY17" s="1218" t="s">
        <v>35</v>
      </c>
      <c r="BZ17" s="1218" t="s">
        <v>35</v>
      </c>
      <c r="CA17" s="1218" t="s">
        <v>35</v>
      </c>
      <c r="CB17" s="1218" t="s">
        <v>35</v>
      </c>
      <c r="CC17" s="1218" t="s">
        <v>35</v>
      </c>
      <c r="CD17" s="2111"/>
      <c r="CE17" s="2111"/>
      <c r="CF17" s="2111"/>
      <c r="CG17" s="2111"/>
      <c r="CH17" s="2111"/>
      <c r="CI17" s="2111"/>
      <c r="CJ17" s="2111"/>
      <c r="CK17" s="2111"/>
      <c r="CL17" s="2111"/>
      <c r="CM17" s="2111"/>
      <c r="CN17" s="2111"/>
      <c r="CO17" s="2111"/>
      <c r="CP17" s="2111"/>
      <c r="CQ17" s="2111"/>
      <c r="CR17" s="2111"/>
      <c r="CS17" s="2111"/>
      <c r="CT17" s="2111"/>
      <c r="CU17" s="2111"/>
      <c r="CV17" s="2111"/>
      <c r="CW17" s="2111"/>
      <c r="CX17" s="2111"/>
      <c r="CY17" s="2111"/>
      <c r="CZ17" s="2111"/>
    </row>
    <row r="18" s="438" customFormat="true" ht="15" customHeight="true" x14ac:dyDescent="0.2">
      <c r="A18" s="2681" t="s">
        <v>60</v>
      </c>
      <c r="B18" s="1725" t="s">
        <v>15</v>
      </c>
      <c r="C18" s="881">
        <f>C16*C23/100</f>
        <v>24.411950436469041</v>
      </c>
      <c r="D18" s="882">
        <f>D16*D23/100</f>
        <v>39.096632470300513</v>
      </c>
      <c r="E18" s="882">
        <f t="shared" ref="E18:AC18" si="0">E16*E23/100</f>
        <v>63.156344707257624</v>
      </c>
      <c r="F18" s="882">
        <f t="shared" si="0"/>
        <v>83.158770315369935</v>
      </c>
      <c r="G18" s="883">
        <f t="shared" si="0"/>
        <v>91.252210802387182</v>
      </c>
      <c r="H18" s="884">
        <f t="shared" si="0"/>
        <v>67.545864527389284</v>
      </c>
      <c r="I18" s="882">
        <f t="shared" si="0"/>
        <v>81.517093164121619</v>
      </c>
      <c r="J18" s="882">
        <f t="shared" si="0"/>
        <v>86.221021876906704</v>
      </c>
      <c r="K18" s="882">
        <f t="shared" si="0"/>
        <v>89.037652607448038</v>
      </c>
      <c r="L18" s="885">
        <f t="shared" si="0"/>
        <v>94.311330195257099</v>
      </c>
      <c r="M18" s="881">
        <f t="shared" si="0"/>
        <v>19.664968322983935</v>
      </c>
      <c r="N18" s="882">
        <f t="shared" si="0"/>
        <v>28.217583585591104</v>
      </c>
      <c r="O18" s="882">
        <f t="shared" si="0"/>
        <v>36.03939441058214</v>
      </c>
      <c r="P18" s="882">
        <f t="shared" si="0"/>
        <v>52.283261694109449</v>
      </c>
      <c r="Q18" s="883">
        <f t="shared" si="0"/>
        <v>76.803337184302478</v>
      </c>
      <c r="R18" s="884">
        <f t="shared" si="0"/>
        <v>53.023446565484328</v>
      </c>
      <c r="S18" s="882">
        <f t="shared" si="0"/>
        <v>43.761589397046336</v>
      </c>
      <c r="T18" s="882">
        <f t="shared" si="0"/>
        <v>61.828516748493669</v>
      </c>
      <c r="U18" s="882">
        <f t="shared" si="0"/>
        <v>96.725960937663288</v>
      </c>
      <c r="V18" s="882">
        <f t="shared" si="0"/>
        <v>43.29089500371596</v>
      </c>
      <c r="W18" s="882">
        <f t="shared" si="0"/>
        <v>29.102773212945444</v>
      </c>
      <c r="X18" s="882">
        <f t="shared" si="0"/>
        <v>45.761370331359828</v>
      </c>
      <c r="Y18" s="882">
        <f t="shared" si="0"/>
        <v>30.308820473652805</v>
      </c>
      <c r="Z18" s="882">
        <f t="shared" si="0"/>
        <v>87.379237385483009</v>
      </c>
      <c r="AA18" s="882">
        <f t="shared" si="0"/>
        <v>50.230559523927496</v>
      </c>
      <c r="AB18" s="882">
        <f t="shared" si="0"/>
        <v>32.874715204983474</v>
      </c>
      <c r="AC18" s="885">
        <f t="shared" si="0"/>
        <v>82.215585146367118</v>
      </c>
      <c r="AD18" s="312"/>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707"/>
      <c r="BA18" s="2469" t="s">
        <v>60</v>
      </c>
      <c r="BB18" s="148" t="s">
        <v>15</v>
      </c>
      <c r="BC18" s="1140" t="s">
        <v>35</v>
      </c>
      <c r="BD18" s="1159" t="s">
        <v>35</v>
      </c>
      <c r="BE18" s="1159" t="s">
        <v>35</v>
      </c>
      <c r="BF18" s="1159" t="s">
        <v>35</v>
      </c>
      <c r="BG18" s="1179" t="s">
        <v>35</v>
      </c>
      <c r="BH18" s="1199" t="s">
        <v>35</v>
      </c>
      <c r="BI18" s="1159" t="s">
        <v>35</v>
      </c>
      <c r="BJ18" s="1159" t="s">
        <v>35</v>
      </c>
      <c r="BK18" s="1159" t="s">
        <v>35</v>
      </c>
      <c r="BL18" s="1179" t="s">
        <v>35</v>
      </c>
      <c r="BM18" s="1199" t="s">
        <v>35</v>
      </c>
      <c r="BN18" s="1159" t="s">
        <v>35</v>
      </c>
      <c r="BO18" s="1159" t="s">
        <v>35</v>
      </c>
      <c r="BP18" s="1159" t="s">
        <v>35</v>
      </c>
      <c r="BQ18" s="1179" t="s">
        <v>35</v>
      </c>
      <c r="BR18" s="1199" t="s">
        <v>35</v>
      </c>
      <c r="BS18" s="1159" t="s">
        <v>35</v>
      </c>
      <c r="BT18" s="1159" t="s">
        <v>35</v>
      </c>
      <c r="BU18" s="1159" t="s">
        <v>35</v>
      </c>
      <c r="BV18" s="1159" t="s">
        <v>35</v>
      </c>
      <c r="BW18" s="1159" t="s">
        <v>35</v>
      </c>
      <c r="BX18" s="1159" t="s">
        <v>35</v>
      </c>
      <c r="BY18" s="1218" t="s">
        <v>35</v>
      </c>
      <c r="BZ18" s="1218" t="s">
        <v>35</v>
      </c>
      <c r="CA18" s="1218" t="s">
        <v>35</v>
      </c>
      <c r="CB18" s="1218" t="s">
        <v>35</v>
      </c>
      <c r="CC18" s="1218" t="s">
        <v>35</v>
      </c>
      <c r="CD18" s="2111"/>
      <c r="CE18" s="2111"/>
      <c r="CF18" s="2111"/>
      <c r="CG18" s="2111"/>
      <c r="CH18" s="2111"/>
      <c r="CI18" s="2111"/>
      <c r="CJ18" s="2111"/>
      <c r="CK18" s="2111"/>
      <c r="CL18" s="2111"/>
      <c r="CM18" s="2111"/>
      <c r="CN18" s="2111"/>
      <c r="CO18" s="2111"/>
      <c r="CP18" s="2111"/>
      <c r="CQ18" s="2111"/>
      <c r="CR18" s="2111"/>
      <c r="CS18" s="2111"/>
      <c r="CT18" s="2111"/>
      <c r="CU18" s="2111"/>
      <c r="CV18" s="2111"/>
      <c r="CW18" s="2111"/>
      <c r="CX18" s="2111"/>
      <c r="CY18" s="2111"/>
      <c r="CZ18" s="2111"/>
    </row>
    <row r="19" s="438" customFormat="true" ht="15" customHeight="true" x14ac:dyDescent="0.2">
      <c r="A19" s="2681"/>
      <c r="B19" s="1725" t="s">
        <v>16</v>
      </c>
      <c r="C19" s="881">
        <f>C16*C22/100</f>
        <v>18.511396019294189</v>
      </c>
      <c r="D19" s="882">
        <f>D16*D22/100</f>
        <v>13.10931543140078</v>
      </c>
      <c r="E19" s="882">
        <f t="shared" ref="E19:AC19" si="1">E16*E22/100</f>
        <v>12.622008842080538</v>
      </c>
      <c r="F19" s="882">
        <f t="shared" si="1"/>
        <v>12.581691420756115</v>
      </c>
      <c r="G19" s="883">
        <f t="shared" si="1"/>
        <v>8.026665408812848</v>
      </c>
      <c r="H19" s="884">
        <f t="shared" si="1"/>
        <v>22.828149302217415</v>
      </c>
      <c r="I19" s="882">
        <f t="shared" si="1"/>
        <v>16.60067212040375</v>
      </c>
      <c r="J19" s="882">
        <f t="shared" si="1"/>
        <v>13.15961709186125</v>
      </c>
      <c r="K19" s="882">
        <f t="shared" si="1"/>
        <v>10.806718512657708</v>
      </c>
      <c r="L19" s="885">
        <f t="shared" si="1"/>
        <v>5.6729177369989934</v>
      </c>
      <c r="M19" s="881">
        <f t="shared" si="1"/>
        <v>20.350402620770403</v>
      </c>
      <c r="N19" s="882">
        <f t="shared" si="1"/>
        <v>12.792242421214274</v>
      </c>
      <c r="O19" s="882">
        <f t="shared" si="1"/>
        <v>12.280590330304179</v>
      </c>
      <c r="P19" s="882">
        <f t="shared" si="1"/>
        <v>9.315445039197197</v>
      </c>
      <c r="Q19" s="883">
        <f t="shared" si="1"/>
        <v>8.4152037752481679</v>
      </c>
      <c r="R19" s="884">
        <f t="shared" si="1"/>
        <v>20.097213607611096</v>
      </c>
      <c r="S19" s="882">
        <f t="shared" si="1"/>
        <v>25.821964101319544</v>
      </c>
      <c r="T19" s="882">
        <f t="shared" si="1"/>
        <v>10.982271199676015</v>
      </c>
      <c r="U19" s="882">
        <f t="shared" si="1"/>
        <v>2.5689307918169573</v>
      </c>
      <c r="V19" s="882">
        <f t="shared" si="1"/>
        <v>13.166721915799888</v>
      </c>
      <c r="W19" s="882">
        <f t="shared" si="1"/>
        <v>7.7564780874836607</v>
      </c>
      <c r="X19" s="882">
        <f t="shared" si="1"/>
        <v>11.208185662228104</v>
      </c>
      <c r="Y19" s="882">
        <f t="shared" si="1"/>
        <v>6.7095494681412688</v>
      </c>
      <c r="Z19" s="882">
        <f t="shared" si="1"/>
        <v>12.182216559792129</v>
      </c>
      <c r="AA19" s="882">
        <f t="shared" si="1"/>
        <v>4.1182910093697593</v>
      </c>
      <c r="AB19" s="882">
        <f t="shared" si="1"/>
        <v>66.90091961734089</v>
      </c>
      <c r="AC19" s="885">
        <f t="shared" si="1"/>
        <v>6.1762100394244985</v>
      </c>
      <c r="AD19" s="312"/>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707"/>
      <c r="BA19" s="2469"/>
      <c r="BB19" s="148" t="s">
        <v>16</v>
      </c>
      <c r="BC19" s="1140" t="s">
        <v>35</v>
      </c>
      <c r="BD19" s="1159" t="s">
        <v>35</v>
      </c>
      <c r="BE19" s="1159" t="s">
        <v>35</v>
      </c>
      <c r="BF19" s="1159" t="s">
        <v>35</v>
      </c>
      <c r="BG19" s="1179" t="s">
        <v>35</v>
      </c>
      <c r="BH19" s="1199" t="s">
        <v>35</v>
      </c>
      <c r="BI19" s="1159" t="s">
        <v>35</v>
      </c>
      <c r="BJ19" s="1159" t="s">
        <v>35</v>
      </c>
      <c r="BK19" s="1159" t="s">
        <v>35</v>
      </c>
      <c r="BL19" s="1179" t="s">
        <v>35</v>
      </c>
      <c r="BM19" s="1199" t="s">
        <v>35</v>
      </c>
      <c r="BN19" s="1159" t="s">
        <v>35</v>
      </c>
      <c r="BO19" s="1159" t="s">
        <v>35</v>
      </c>
      <c r="BP19" s="1159" t="s">
        <v>35</v>
      </c>
      <c r="BQ19" s="1179" t="s">
        <v>35</v>
      </c>
      <c r="BR19" s="1199" t="s">
        <v>35</v>
      </c>
      <c r="BS19" s="1159" t="s">
        <v>35</v>
      </c>
      <c r="BT19" s="1159" t="s">
        <v>35</v>
      </c>
      <c r="BU19" s="1159" t="s">
        <v>35</v>
      </c>
      <c r="BV19" s="1159" t="s">
        <v>35</v>
      </c>
      <c r="BW19" s="1159" t="s">
        <v>35</v>
      </c>
      <c r="BX19" s="1159" t="s">
        <v>35</v>
      </c>
      <c r="BY19" s="1218" t="s">
        <v>35</v>
      </c>
      <c r="BZ19" s="1218" t="s">
        <v>35</v>
      </c>
      <c r="CA19" s="1218" t="s">
        <v>35</v>
      </c>
      <c r="CB19" s="1218" t="s">
        <v>35</v>
      </c>
      <c r="CC19" s="1218" t="s">
        <v>35</v>
      </c>
      <c r="CD19" s="2111"/>
      <c r="CE19" s="2111"/>
      <c r="CF19" s="2111"/>
      <c r="CG19" s="2111"/>
      <c r="CH19" s="2111"/>
      <c r="CI19" s="2111"/>
      <c r="CJ19" s="2111"/>
      <c r="CK19" s="2111"/>
      <c r="CL19" s="2111"/>
      <c r="CM19" s="2111"/>
      <c r="CN19" s="2111"/>
      <c r="CO19" s="2111"/>
      <c r="CP19" s="2111"/>
      <c r="CQ19" s="2111"/>
      <c r="CR19" s="2111"/>
      <c r="CS19" s="2111"/>
      <c r="CT19" s="2111"/>
      <c r="CU19" s="2111"/>
      <c r="CV19" s="2111"/>
      <c r="CW19" s="2111"/>
      <c r="CX19" s="2111"/>
      <c r="CY19" s="2111"/>
      <c r="CZ19" s="2111"/>
    </row>
    <row r="20" s="438" customFormat="true" ht="15" customHeight="true" x14ac:dyDescent="0.2">
      <c r="A20" s="2681"/>
      <c r="B20" s="1725" t="s">
        <v>22</v>
      </c>
      <c r="C20" s="881">
        <f>100-C18-C19-C21</f>
        <v>54.380065969479276</v>
      </c>
      <c r="D20" s="882">
        <f>100-D18-D19-D21</f>
        <v>44.932414517130908</v>
      </c>
      <c r="E20" s="882">
        <f t="shared" ref="E20:AC20" si="2">100-E18-E19-E21</f>
        <v>23.161756184354072</v>
      </c>
      <c r="F20" s="882">
        <f t="shared" si="2"/>
        <v>4.2429156221649142</v>
      </c>
      <c r="G20" s="883">
        <f t="shared" si="2"/>
        <v>0.72112378879996974</v>
      </c>
      <c r="H20" s="884">
        <f t="shared" si="2"/>
        <v>9.6259861703933005</v>
      </c>
      <c r="I20" s="882">
        <f t="shared" si="2"/>
        <v>1.8822347154746311</v>
      </c>
      <c r="J20" s="882">
        <f t="shared" si="2"/>
        <v>0.61936103123204589</v>
      </c>
      <c r="K20" s="882">
        <f t="shared" si="2"/>
        <v>0.15562887989425356</v>
      </c>
      <c r="L20" s="885">
        <f t="shared" si="2"/>
        <v>1.5752067743907361E-2</v>
      </c>
      <c r="M20" s="881">
        <f t="shared" si="2"/>
        <v>56.948137960555201</v>
      </c>
      <c r="N20" s="882">
        <f t="shared" si="2"/>
        <v>55.474660017226853</v>
      </c>
      <c r="O20" s="882">
        <f t="shared" si="2"/>
        <v>48.961803332335222</v>
      </c>
      <c r="P20" s="882">
        <f t="shared" si="2"/>
        <v>36.538432618405814</v>
      </c>
      <c r="Q20" s="883">
        <f t="shared" si="2"/>
        <v>14.663000595424345</v>
      </c>
      <c r="R20" s="884">
        <f t="shared" si="2"/>
        <v>26.779718824469548</v>
      </c>
      <c r="S20" s="882">
        <f t="shared" si="2"/>
        <v>29.997456029323526</v>
      </c>
      <c r="T20" s="882">
        <f t="shared" si="2"/>
        <v>25.065807058493775</v>
      </c>
      <c r="U20" s="882">
        <f t="shared" si="2"/>
        <v>0.70510827051975467</v>
      </c>
      <c r="V20" s="882">
        <f t="shared" si="2"/>
        <v>40.590543416418541</v>
      </c>
      <c r="W20" s="882">
        <f t="shared" si="2"/>
        <v>57.637516375431446</v>
      </c>
      <c r="X20" s="882">
        <f t="shared" si="2"/>
        <v>43.030444006412068</v>
      </c>
      <c r="Y20" s="882">
        <f t="shared" si="2"/>
        <v>62.793845527724713</v>
      </c>
      <c r="Z20" s="882">
        <f t="shared" si="2"/>
        <v>0.43854605472486163</v>
      </c>
      <c r="AA20" s="882">
        <f t="shared" si="2"/>
        <v>42.235329804564245</v>
      </c>
      <c r="AB20" s="882">
        <f t="shared" si="2"/>
        <v>0.22436517767563657</v>
      </c>
      <c r="AC20" s="885">
        <f t="shared" si="2"/>
        <v>8.2428698395292166</v>
      </c>
      <c r="AD20" s="312"/>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707"/>
      <c r="BA20" s="2469"/>
      <c r="BB20" s="148" t="s">
        <v>22</v>
      </c>
      <c r="BC20" s="1140" t="s">
        <v>35</v>
      </c>
      <c r="BD20" s="1159" t="s">
        <v>35</v>
      </c>
      <c r="BE20" s="1159" t="s">
        <v>35</v>
      </c>
      <c r="BF20" s="1159" t="s">
        <v>35</v>
      </c>
      <c r="BG20" s="1179" t="s">
        <v>35</v>
      </c>
      <c r="BH20" s="1199" t="s">
        <v>35</v>
      </c>
      <c r="BI20" s="1159" t="s">
        <v>35</v>
      </c>
      <c r="BJ20" s="1159" t="s">
        <v>35</v>
      </c>
      <c r="BK20" s="1159" t="s">
        <v>35</v>
      </c>
      <c r="BL20" s="1179" t="s">
        <v>35</v>
      </c>
      <c r="BM20" s="1199" t="s">
        <v>35</v>
      </c>
      <c r="BN20" s="1159" t="s">
        <v>35</v>
      </c>
      <c r="BO20" s="1159" t="s">
        <v>35</v>
      </c>
      <c r="BP20" s="1159" t="s">
        <v>35</v>
      </c>
      <c r="BQ20" s="1179" t="s">
        <v>35</v>
      </c>
      <c r="BR20" s="1199" t="s">
        <v>35</v>
      </c>
      <c r="BS20" s="1159" t="s">
        <v>35</v>
      </c>
      <c r="BT20" s="1159" t="s">
        <v>35</v>
      </c>
      <c r="BU20" s="1159" t="s">
        <v>35</v>
      </c>
      <c r="BV20" s="1159" t="s">
        <v>35</v>
      </c>
      <c r="BW20" s="1159" t="s">
        <v>35</v>
      </c>
      <c r="BX20" s="1159" t="s">
        <v>35</v>
      </c>
      <c r="BY20" s="1218" t="s">
        <v>35</v>
      </c>
      <c r="BZ20" s="1218" t="s">
        <v>35</v>
      </c>
      <c r="CA20" s="1218" t="s">
        <v>35</v>
      </c>
      <c r="CB20" s="1218" t="s">
        <v>35</v>
      </c>
      <c r="CC20" s="1218" t="s">
        <v>35</v>
      </c>
      <c r="CD20" s="2111"/>
      <c r="CE20" s="2111"/>
      <c r="CF20" s="2111"/>
      <c r="CG20" s="2111"/>
      <c r="CH20" s="2111"/>
      <c r="CI20" s="2111"/>
      <c r="CJ20" s="2111"/>
      <c r="CK20" s="2111"/>
      <c r="CL20" s="2111"/>
      <c r="CM20" s="2111"/>
      <c r="CN20" s="2111"/>
      <c r="CO20" s="2111"/>
      <c r="CP20" s="2111"/>
      <c r="CQ20" s="2111"/>
      <c r="CR20" s="2111"/>
      <c r="CS20" s="2111"/>
      <c r="CT20" s="2111"/>
      <c r="CU20" s="2111"/>
      <c r="CV20" s="2111"/>
      <c r="CW20" s="2111"/>
      <c r="CX20" s="2111"/>
      <c r="CY20" s="2111"/>
      <c r="CZ20" s="2111"/>
    </row>
    <row r="21" s="438" customFormat="true" ht="15" customHeight="true" x14ac:dyDescent="0.2">
      <c r="A21" s="2681"/>
      <c r="B21" s="1725" t="s">
        <v>17</v>
      </c>
      <c r="C21" s="1577">
        <v>2.6965875747574937</v>
      </c>
      <c r="D21" s="1578">
        <v>2.8616375811677979</v>
      </c>
      <c r="E21" s="1578">
        <v>1.0598902663077636</v>
      </c>
      <c r="F21" s="1578">
        <v>1.662264170903538E-2</v>
      </c>
      <c r="G21" s="1579">
        <v>0</v>
      </c>
      <c r="H21" s="1580">
        <v>0</v>
      </c>
      <c r="I21" s="1578">
        <v>0</v>
      </c>
      <c r="J21" s="1578">
        <v>0</v>
      </c>
      <c r="K21" s="1578">
        <v>0</v>
      </c>
      <c r="L21" s="1581">
        <v>0</v>
      </c>
      <c r="M21" s="1582">
        <v>3.0364910956904589</v>
      </c>
      <c r="N21" s="1578">
        <v>3.515513975967774</v>
      </c>
      <c r="O21" s="1578">
        <v>2.7182119267784621</v>
      </c>
      <c r="P21" s="1578">
        <v>1.8628606482875443</v>
      </c>
      <c r="Q21" s="1579">
        <v>0.118458445025009</v>
      </c>
      <c r="R21" s="1580">
        <v>9.9621002435028833E-2</v>
      </c>
      <c r="S21" s="1578">
        <v>0.41899047231059255</v>
      </c>
      <c r="T21" s="1578">
        <v>2.1234049933365426</v>
      </c>
      <c r="U21" s="1578">
        <v>0</v>
      </c>
      <c r="V21" s="1578">
        <v>2.9518396640656088</v>
      </c>
      <c r="W21" s="1578">
        <v>5.5032323241394616</v>
      </c>
      <c r="X21" s="1578">
        <v>0</v>
      </c>
      <c r="Y21" s="1578">
        <v>0.1877845304812204</v>
      </c>
      <c r="Z21" s="1578">
        <v>0</v>
      </c>
      <c r="AA21" s="1578">
        <v>3.4158196621385031</v>
      </c>
      <c r="AB21" s="1578">
        <v>0</v>
      </c>
      <c r="AC21" s="2165">
        <v>3.3653349746791656</v>
      </c>
      <c r="AD21" s="312"/>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707"/>
      <c r="BA21" s="2469"/>
      <c r="BB21" s="148" t="s">
        <v>17</v>
      </c>
      <c r="BC21" s="1140" t="s">
        <v>35</v>
      </c>
      <c r="BD21" s="1159" t="s">
        <v>35</v>
      </c>
      <c r="BE21" s="1159" t="s">
        <v>35</v>
      </c>
      <c r="BF21" s="1159" t="s">
        <v>35</v>
      </c>
      <c r="BG21" s="1179" t="s">
        <v>35</v>
      </c>
      <c r="BH21" s="1199" t="s">
        <v>35</v>
      </c>
      <c r="BI21" s="1159" t="s">
        <v>35</v>
      </c>
      <c r="BJ21" s="1159" t="s">
        <v>35</v>
      </c>
      <c r="BK21" s="1159" t="s">
        <v>35</v>
      </c>
      <c r="BL21" s="1179" t="s">
        <v>35</v>
      </c>
      <c r="BM21" s="1199" t="s">
        <v>35</v>
      </c>
      <c r="BN21" s="1159" t="s">
        <v>35</v>
      </c>
      <c r="BO21" s="1159" t="s">
        <v>35</v>
      </c>
      <c r="BP21" s="1159" t="s">
        <v>35</v>
      </c>
      <c r="BQ21" s="1179" t="s">
        <v>35</v>
      </c>
      <c r="BR21" s="1199" t="s">
        <v>35</v>
      </c>
      <c r="BS21" s="1159" t="s">
        <v>35</v>
      </c>
      <c r="BT21" s="1159" t="s">
        <v>35</v>
      </c>
      <c r="BU21" s="1159" t="s">
        <v>35</v>
      </c>
      <c r="BV21" s="1159" t="s">
        <v>35</v>
      </c>
      <c r="BW21" s="1159" t="s">
        <v>35</v>
      </c>
      <c r="BX21" s="1159" t="s">
        <v>35</v>
      </c>
      <c r="BY21" s="1218" t="s">
        <v>35</v>
      </c>
      <c r="BZ21" s="1218" t="s">
        <v>35</v>
      </c>
      <c r="CA21" s="1218" t="s">
        <v>35</v>
      </c>
      <c r="CB21" s="1218" t="s">
        <v>35</v>
      </c>
      <c r="CC21" s="1218" t="s">
        <v>35</v>
      </c>
      <c r="CD21" s="2111"/>
      <c r="CE21" s="2111"/>
      <c r="CF21" s="2111"/>
      <c r="CG21" s="2111"/>
      <c r="CH21" s="2111"/>
      <c r="CI21" s="2111"/>
      <c r="CJ21" s="2111"/>
      <c r="CK21" s="2111"/>
      <c r="CL21" s="2111"/>
      <c r="CM21" s="2111"/>
      <c r="CN21" s="2111"/>
      <c r="CO21" s="2111"/>
      <c r="CP21" s="2111"/>
      <c r="CQ21" s="2111"/>
      <c r="CR21" s="2111"/>
      <c r="CS21" s="2111"/>
      <c r="CT21" s="2111"/>
      <c r="CU21" s="2111"/>
      <c r="CV21" s="2111"/>
      <c r="CW21" s="2111"/>
      <c r="CX21" s="2111"/>
      <c r="CY21" s="2111"/>
      <c r="CZ21" s="2111"/>
    </row>
    <row r="22" s="438" customFormat="true" ht="15" customHeight="true" x14ac:dyDescent="0.2">
      <c r="A22" s="2681" t="s">
        <v>54</v>
      </c>
      <c r="B22" s="1725" t="s">
        <v>49</v>
      </c>
      <c r="C22" s="1577">
        <v>43.126637477746549</v>
      </c>
      <c r="D22" s="1578">
        <v>25.110769861097705</v>
      </c>
      <c r="E22" s="1578">
        <v>16.656483350304693</v>
      </c>
      <c r="F22" s="1578">
        <v>13.141456801653014</v>
      </c>
      <c r="G22" s="1579">
        <v>8.0849680366419445</v>
      </c>
      <c r="H22" s="1580">
        <v>25.259638622733021</v>
      </c>
      <c r="I22" s="1578">
        <v>16.919129856111716</v>
      </c>
      <c r="J22" s="1578">
        <v>13.241630591645601</v>
      </c>
      <c r="K22" s="1578">
        <v>10.823563102679053</v>
      </c>
      <c r="L22" s="1581">
        <v>5.6738114796269228</v>
      </c>
      <c r="M22" s="1582">
        <v>50.856463755827576</v>
      </c>
      <c r="N22" s="1578">
        <v>31.193115569647752</v>
      </c>
      <c r="O22" s="1578">
        <v>25.415137020754997</v>
      </c>
      <c r="P22" s="1578">
        <v>15.122793209813135</v>
      </c>
      <c r="Q22" s="1579">
        <v>9.8748508018254899</v>
      </c>
      <c r="R22" s="1580">
        <v>27.485000217497774</v>
      </c>
      <c r="S22" s="1578">
        <v>37.109292071331105</v>
      </c>
      <c r="T22" s="1578">
        <v>15.083302226441697</v>
      </c>
      <c r="U22" s="1578">
        <v>2.5871731637673481</v>
      </c>
      <c r="V22" s="1578">
        <v>23.321426999956351</v>
      </c>
      <c r="W22" s="1578">
        <v>21.043504178266808</v>
      </c>
      <c r="X22" s="1578">
        <v>19.673991602619513</v>
      </c>
      <c r="Y22" s="1578">
        <v>18.12491873275631</v>
      </c>
      <c r="Z22" s="1578">
        <v>12.235876513503108</v>
      </c>
      <c r="AA22" s="1578">
        <v>7.5775126225469185</v>
      </c>
      <c r="AB22" s="1578">
        <v>67.051359519260203</v>
      </c>
      <c r="AC22" s="2165">
        <v>6.9873114653262345</v>
      </c>
      <c r="AD22" s="312"/>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707"/>
      <c r="BA22" s="2469" t="s">
        <v>54</v>
      </c>
      <c r="BB22" s="148" t="s">
        <v>49</v>
      </c>
      <c r="BC22" s="1140" t="s">
        <v>35</v>
      </c>
      <c r="BD22" s="1159" t="s">
        <v>35</v>
      </c>
      <c r="BE22" s="1159" t="s">
        <v>35</v>
      </c>
      <c r="BF22" s="1159" t="s">
        <v>35</v>
      </c>
      <c r="BG22" s="1179" t="s">
        <v>35</v>
      </c>
      <c r="BH22" s="1199" t="s">
        <v>35</v>
      </c>
      <c r="BI22" s="1159" t="s">
        <v>35</v>
      </c>
      <c r="BJ22" s="1159" t="s">
        <v>35</v>
      </c>
      <c r="BK22" s="1159" t="s">
        <v>35</v>
      </c>
      <c r="BL22" s="1179" t="s">
        <v>35</v>
      </c>
      <c r="BM22" s="1199" t="s">
        <v>35</v>
      </c>
      <c r="BN22" s="1159" t="s">
        <v>35</v>
      </c>
      <c r="BO22" s="1159" t="s">
        <v>35</v>
      </c>
      <c r="BP22" s="1159" t="s">
        <v>35</v>
      </c>
      <c r="BQ22" s="1179" t="s">
        <v>35</v>
      </c>
      <c r="BR22" s="1199" t="s">
        <v>35</v>
      </c>
      <c r="BS22" s="1159" t="s">
        <v>35</v>
      </c>
      <c r="BT22" s="1159" t="s">
        <v>35</v>
      </c>
      <c r="BU22" s="1159" t="s">
        <v>35</v>
      </c>
      <c r="BV22" s="1159" t="s">
        <v>35</v>
      </c>
      <c r="BW22" s="1159" t="s">
        <v>35</v>
      </c>
      <c r="BX22" s="1159" t="s">
        <v>35</v>
      </c>
      <c r="BY22" s="1218" t="s">
        <v>35</v>
      </c>
      <c r="BZ22" s="1218" t="s">
        <v>35</v>
      </c>
      <c r="CA22" s="1218" t="s">
        <v>35</v>
      </c>
      <c r="CB22" s="1218" t="s">
        <v>35</v>
      </c>
      <c r="CC22" s="1218" t="s">
        <v>35</v>
      </c>
      <c r="CD22" s="2111"/>
      <c r="CE22" s="2111"/>
      <c r="CF22" s="2111"/>
      <c r="CG22" s="2111"/>
      <c r="CH22" s="2111"/>
      <c r="CI22" s="2111"/>
      <c r="CJ22" s="2111"/>
      <c r="CK22" s="2111"/>
      <c r="CL22" s="2111"/>
      <c r="CM22" s="2111"/>
      <c r="CN22" s="2111"/>
      <c r="CO22" s="2111"/>
      <c r="CP22" s="2111"/>
      <c r="CQ22" s="2111"/>
      <c r="CR22" s="2111"/>
      <c r="CS22" s="2111"/>
      <c r="CT22" s="2111"/>
      <c r="CU22" s="2111"/>
      <c r="CV22" s="2111"/>
      <c r="CW22" s="2111"/>
      <c r="CX22" s="2111"/>
      <c r="CY22" s="2111"/>
      <c r="CZ22" s="2111"/>
    </row>
    <row r="23" s="438" customFormat="true" ht="15" customHeight="true" x14ac:dyDescent="0.2">
      <c r="A23" s="2682"/>
      <c r="B23" s="1726" t="s">
        <v>48</v>
      </c>
      <c r="C23" s="1583">
        <v>56.873362522253402</v>
      </c>
      <c r="D23" s="1584">
        <v>74.889230138902278</v>
      </c>
      <c r="E23" s="1584">
        <v>83.343516649695289</v>
      </c>
      <c r="F23" s="1584">
        <v>86.858543198347178</v>
      </c>
      <c r="G23" s="1585">
        <v>91.915031963358018</v>
      </c>
      <c r="H23" s="1586">
        <v>74.740361377266979</v>
      </c>
      <c r="I23" s="1584">
        <v>83.080870143888262</v>
      </c>
      <c r="J23" s="1584">
        <v>86.758369408354369</v>
      </c>
      <c r="K23" s="1584">
        <v>89.176436897320926</v>
      </c>
      <c r="L23" s="1587">
        <v>94.326188520373037</v>
      </c>
      <c r="M23" s="1588">
        <v>49.143536244172324</v>
      </c>
      <c r="N23" s="1584">
        <v>68.806884430352156</v>
      </c>
      <c r="O23" s="1584">
        <v>74.584862979244889</v>
      </c>
      <c r="P23" s="1584">
        <v>84.877206790186932</v>
      </c>
      <c r="Q23" s="1585">
        <v>90.125149198174526</v>
      </c>
      <c r="R23" s="1586">
        <v>72.514999782502173</v>
      </c>
      <c r="S23" s="1584">
        <v>62.890707928668832</v>
      </c>
      <c r="T23" s="1584">
        <v>84.916697773558354</v>
      </c>
      <c r="U23" s="1584">
        <v>97.412826836232639</v>
      </c>
      <c r="V23" s="1584">
        <v>76.678573000043698</v>
      </c>
      <c r="W23" s="1584">
        <v>78.956495821733199</v>
      </c>
      <c r="X23" s="1584">
        <v>80.326008397380548</v>
      </c>
      <c r="Y23" s="1584">
        <v>81.875081267243644</v>
      </c>
      <c r="Z23" s="1584">
        <v>87.764123486496928</v>
      </c>
      <c r="AA23" s="1584">
        <v>92.422487377453038</v>
      </c>
      <c r="AB23" s="1584">
        <v>32.94864048073979</v>
      </c>
      <c r="AC23" s="2166">
        <v>93.012688534673785</v>
      </c>
      <c r="AD23" s="312"/>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707"/>
      <c r="BA23" s="2470"/>
      <c r="BB23" s="149" t="s">
        <v>48</v>
      </c>
      <c r="BC23" s="1141" t="s">
        <v>35</v>
      </c>
      <c r="BD23" s="1160" t="s">
        <v>35</v>
      </c>
      <c r="BE23" s="1160" t="s">
        <v>35</v>
      </c>
      <c r="BF23" s="1160" t="s">
        <v>35</v>
      </c>
      <c r="BG23" s="1180" t="s">
        <v>35</v>
      </c>
      <c r="BH23" s="1200" t="s">
        <v>35</v>
      </c>
      <c r="BI23" s="1160" t="s">
        <v>35</v>
      </c>
      <c r="BJ23" s="1160" t="s">
        <v>35</v>
      </c>
      <c r="BK23" s="1160" t="s">
        <v>35</v>
      </c>
      <c r="BL23" s="1180" t="s">
        <v>35</v>
      </c>
      <c r="BM23" s="1200" t="s">
        <v>35</v>
      </c>
      <c r="BN23" s="1160" t="s">
        <v>35</v>
      </c>
      <c r="BO23" s="1160" t="s">
        <v>35</v>
      </c>
      <c r="BP23" s="1160" t="s">
        <v>35</v>
      </c>
      <c r="BQ23" s="1180" t="s">
        <v>35</v>
      </c>
      <c r="BR23" s="1200" t="s">
        <v>35</v>
      </c>
      <c r="BS23" s="1160" t="s">
        <v>35</v>
      </c>
      <c r="BT23" s="1160" t="s">
        <v>35</v>
      </c>
      <c r="BU23" s="1160" t="s">
        <v>35</v>
      </c>
      <c r="BV23" s="1160" t="s">
        <v>35</v>
      </c>
      <c r="BW23" s="1160" t="s">
        <v>35</v>
      </c>
      <c r="BX23" s="1160" t="s">
        <v>35</v>
      </c>
      <c r="BY23" s="1219" t="s">
        <v>35</v>
      </c>
      <c r="BZ23" s="1219" t="s">
        <v>35</v>
      </c>
      <c r="CA23" s="1219" t="s">
        <v>35</v>
      </c>
      <c r="CB23" s="1219" t="s">
        <v>35</v>
      </c>
      <c r="CC23" s="1219" t="s">
        <v>35</v>
      </c>
      <c r="CD23" s="2112"/>
      <c r="CE23" s="2112"/>
      <c r="CF23" s="2112"/>
      <c r="CG23" s="2112"/>
      <c r="CH23" s="2112"/>
      <c r="CI23" s="2112"/>
      <c r="CJ23" s="2112"/>
      <c r="CK23" s="2112"/>
      <c r="CL23" s="2112"/>
      <c r="CM23" s="2112"/>
      <c r="CN23" s="2112"/>
      <c r="CO23" s="2112"/>
      <c r="CP23" s="2112"/>
      <c r="CQ23" s="2112"/>
      <c r="CR23" s="2112"/>
      <c r="CS23" s="2112"/>
      <c r="CT23" s="2112"/>
      <c r="CU23" s="2112"/>
      <c r="CV23" s="2112"/>
      <c r="CW23" s="2112"/>
      <c r="CX23" s="2112"/>
      <c r="CY23" s="2112"/>
      <c r="CZ23" s="2112"/>
    </row>
    <row r="24" s="131" customFormat="true" ht="15" hidden="true" customHeight="true" x14ac:dyDescent="0.2">
      <c r="A24" s="2417" t="s">
        <v>47</v>
      </c>
      <c r="B24" s="248" t="s">
        <v>59</v>
      </c>
      <c r="C24" s="254"/>
      <c r="D24" s="255"/>
      <c r="E24" s="255"/>
      <c r="F24" s="255"/>
      <c r="G24" s="256"/>
      <c r="H24" s="257"/>
      <c r="I24" s="255"/>
      <c r="J24" s="255"/>
      <c r="K24" s="255"/>
      <c r="L24" s="258"/>
      <c r="M24" s="254"/>
      <c r="N24" s="255"/>
      <c r="O24" s="255"/>
      <c r="P24" s="255"/>
      <c r="Q24" s="256"/>
      <c r="R24" s="257"/>
      <c r="S24" s="255"/>
      <c r="T24" s="255"/>
      <c r="U24" s="255"/>
      <c r="V24" s="255"/>
      <c r="W24" s="255"/>
      <c r="X24" s="255"/>
      <c r="Y24" s="255"/>
      <c r="Z24" s="255"/>
      <c r="AA24" s="255"/>
      <c r="AB24" s="258"/>
      <c r="AC24" s="258"/>
      <c r="AD24" s="665"/>
      <c r="AE24" s="665"/>
      <c r="AF24" s="665"/>
      <c r="AG24" s="665"/>
      <c r="AH24" s="665"/>
      <c r="AI24" s="665"/>
      <c r="AJ24" s="665"/>
      <c r="AK24" s="665"/>
      <c r="AL24" s="665"/>
      <c r="AM24" s="665"/>
      <c r="AN24" s="665"/>
      <c r="AO24" s="665"/>
      <c r="AP24" s="665"/>
      <c r="AQ24" s="665"/>
      <c r="AR24" s="665"/>
      <c r="AS24" s="665"/>
      <c r="AT24" s="665"/>
      <c r="AU24" s="665"/>
      <c r="AV24" s="665"/>
      <c r="AW24" s="665"/>
      <c r="AX24" s="665"/>
      <c r="AY24" s="665"/>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418"/>
      <c r="B25" s="240" t="s">
        <v>58</v>
      </c>
      <c r="C25" s="259"/>
      <c r="D25" s="260"/>
      <c r="E25" s="260"/>
      <c r="F25" s="260"/>
      <c r="G25" s="261"/>
      <c r="H25" s="262"/>
      <c r="I25" s="260"/>
      <c r="J25" s="260"/>
      <c r="K25" s="260"/>
      <c r="L25" s="263"/>
      <c r="M25" s="259"/>
      <c r="N25" s="260"/>
      <c r="O25" s="260"/>
      <c r="P25" s="260"/>
      <c r="Q25" s="261"/>
      <c r="R25" s="262"/>
      <c r="S25" s="260"/>
      <c r="T25" s="260"/>
      <c r="U25" s="260"/>
      <c r="V25" s="260"/>
      <c r="W25" s="260"/>
      <c r="X25" s="260"/>
      <c r="Y25" s="260"/>
      <c r="Z25" s="260"/>
      <c r="AA25" s="260"/>
      <c r="AB25" s="263"/>
      <c r="AC25" s="263"/>
      <c r="AD25" s="665"/>
      <c r="AE25" s="665"/>
      <c r="AF25" s="665"/>
      <c r="AG25" s="665"/>
      <c r="AH25" s="665"/>
      <c r="AI25" s="665"/>
      <c r="AJ25" s="665"/>
      <c r="AK25" s="665"/>
      <c r="AL25" s="665"/>
      <c r="AM25" s="665"/>
      <c r="AN25" s="665"/>
      <c r="AO25" s="665"/>
      <c r="AP25" s="665"/>
      <c r="AQ25" s="665"/>
      <c r="AR25" s="665"/>
      <c r="AS25" s="665"/>
      <c r="AT25" s="665"/>
      <c r="AU25" s="665"/>
      <c r="AV25" s="665"/>
      <c r="AW25" s="665"/>
      <c r="AX25" s="665"/>
      <c r="AY25" s="665"/>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419"/>
      <c r="B26" s="241" t="s">
        <v>46</v>
      </c>
      <c r="C26" s="264"/>
      <c r="D26" s="265"/>
      <c r="E26" s="265"/>
      <c r="F26" s="265"/>
      <c r="G26" s="266"/>
      <c r="H26" s="267"/>
      <c r="I26" s="265"/>
      <c r="J26" s="265"/>
      <c r="K26" s="265"/>
      <c r="L26" s="268"/>
      <c r="M26" s="264"/>
      <c r="N26" s="265"/>
      <c r="O26" s="265"/>
      <c r="P26" s="265"/>
      <c r="Q26" s="266"/>
      <c r="R26" s="2055"/>
      <c r="S26" s="2056"/>
      <c r="T26" s="2056"/>
      <c r="U26" s="2056"/>
      <c r="V26" s="2056"/>
      <c r="W26" s="2056"/>
      <c r="X26" s="2056"/>
      <c r="Y26" s="2056"/>
      <c r="Z26" s="2056"/>
      <c r="AA26" s="2056"/>
      <c r="AB26" s="2057"/>
      <c r="AC26" s="2057"/>
      <c r="AD26" s="665"/>
      <c r="AE26" s="665"/>
      <c r="AF26" s="665"/>
      <c r="AG26" s="665"/>
      <c r="AH26" s="665"/>
      <c r="AI26" s="665"/>
      <c r="AJ26" s="665"/>
      <c r="AK26" s="665"/>
      <c r="AL26" s="665"/>
      <c r="AM26" s="665"/>
      <c r="AN26" s="665"/>
      <c r="AO26" s="665"/>
      <c r="AP26" s="665"/>
      <c r="AQ26" s="665"/>
      <c r="AR26" s="665"/>
      <c r="AS26" s="665"/>
      <c r="AT26" s="665"/>
      <c r="AU26" s="665"/>
      <c r="AV26" s="665"/>
      <c r="AW26" s="665"/>
      <c r="AX26" s="665"/>
      <c r="AY26" s="665"/>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439" customFormat="true" ht="15" customHeight="true" x14ac:dyDescent="0.2">
      <c r="A27" s="130"/>
      <c r="B27" s="183"/>
      <c r="C27" s="2443" t="s">
        <v>113</v>
      </c>
      <c r="D27" s="2444"/>
      <c r="E27" s="2444"/>
      <c r="F27" s="2444"/>
      <c r="G27" s="2445"/>
      <c r="H27" s="2673" t="s">
        <v>38</v>
      </c>
      <c r="I27" s="2674"/>
      <c r="J27" s="2674"/>
      <c r="K27" s="2674"/>
      <c r="L27" s="2675"/>
      <c r="M27" s="2676" t="s">
        <v>37</v>
      </c>
      <c r="N27" s="2674"/>
      <c r="O27" s="2674"/>
      <c r="P27" s="2674"/>
      <c r="Q27" s="2675"/>
      <c r="R27" s="2147" t="s">
        <v>136</v>
      </c>
      <c r="S27" s="2154"/>
      <c r="T27" s="2154"/>
      <c r="U27" s="2154"/>
      <c r="V27" s="2154"/>
      <c r="W27" s="2154"/>
      <c r="X27" s="2154"/>
      <c r="Y27" s="2154"/>
      <c r="Z27" s="2154"/>
      <c r="AA27" s="2154"/>
      <c r="AB27" s="2154"/>
      <c r="AC27" s="2155"/>
      <c r="AD27" s="665"/>
      <c r="AE27" s="665"/>
      <c r="AF27" s="665"/>
      <c r="AG27" s="665"/>
      <c r="AH27" s="665"/>
      <c r="AI27" s="665"/>
      <c r="AJ27" s="665"/>
      <c r="AK27" s="665"/>
      <c r="AL27" s="665"/>
      <c r="AM27" s="665"/>
      <c r="AN27" s="665"/>
      <c r="AO27" s="665"/>
      <c r="AP27" s="665"/>
      <c r="AQ27" s="665"/>
      <c r="AR27" s="665"/>
      <c r="AS27" s="665"/>
      <c r="AT27" s="665"/>
      <c r="AU27" s="665"/>
      <c r="AV27" s="665"/>
      <c r="AW27" s="665"/>
      <c r="AX27" s="665"/>
      <c r="AY27" s="665"/>
      <c r="AZ27" s="216"/>
      <c r="BA27" s="217" t="s">
        <v>127</v>
      </c>
      <c r="BB27" s="115" t="s">
        <v>94</v>
      </c>
      <c r="BC27" s="2471" t="s">
        <v>113</v>
      </c>
      <c r="BD27" s="2472"/>
      <c r="BE27" s="2472"/>
      <c r="BF27" s="2472"/>
      <c r="BG27" s="2473"/>
      <c r="BH27" s="2474" t="s">
        <v>38</v>
      </c>
      <c r="BI27" s="2472"/>
      <c r="BJ27" s="2472"/>
      <c r="BK27" s="2472"/>
      <c r="BL27" s="2473"/>
      <c r="BM27" s="2474" t="s">
        <v>37</v>
      </c>
      <c r="BN27" s="2472"/>
      <c r="BO27" s="2472"/>
      <c r="BP27" s="2472"/>
      <c r="BQ27" s="2475"/>
      <c r="BR27" s="2031" t="s">
        <v>136</v>
      </c>
      <c r="BS27" s="2032"/>
      <c r="BT27" s="2032"/>
      <c r="BU27" s="2032"/>
      <c r="BV27" s="2032"/>
      <c r="BW27" s="2032"/>
      <c r="BX27" s="2032"/>
      <c r="BY27" s="2033"/>
      <c r="BZ27" s="313"/>
      <c r="CA27" s="313"/>
      <c r="CB27" s="313"/>
      <c r="CC27" s="313"/>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439" customFormat="true" ht="24" x14ac:dyDescent="0.2">
      <c r="A28" s="184" t="s">
        <v>68</v>
      </c>
      <c r="B28" s="243"/>
      <c r="C28" s="272" t="s">
        <v>0</v>
      </c>
      <c r="D28" s="273" t="s">
        <v>1</v>
      </c>
      <c r="E28" s="273" t="s">
        <v>2</v>
      </c>
      <c r="F28" s="273" t="s">
        <v>3</v>
      </c>
      <c r="G28" s="274" t="s">
        <v>4</v>
      </c>
      <c r="H28" s="1537" t="s">
        <v>0</v>
      </c>
      <c r="I28" s="1499" t="s">
        <v>1</v>
      </c>
      <c r="J28" s="1499" t="s">
        <v>2</v>
      </c>
      <c r="K28" s="1499" t="s">
        <v>3</v>
      </c>
      <c r="L28" s="1500" t="s">
        <v>4</v>
      </c>
      <c r="M28" s="1527" t="s">
        <v>0</v>
      </c>
      <c r="N28" s="1499" t="s">
        <v>1</v>
      </c>
      <c r="O28" s="1499" t="s">
        <v>2</v>
      </c>
      <c r="P28" s="1499" t="s">
        <v>3</v>
      </c>
      <c r="Q28" s="1547" t="s">
        <v>4</v>
      </c>
      <c r="R28" s="1537" t="s">
        <v>246</v>
      </c>
      <c r="S28" s="1499" t="s">
        <v>247</v>
      </c>
      <c r="T28" s="1499" t="s">
        <v>248</v>
      </c>
      <c r="U28" s="1499" t="s">
        <v>335</v>
      </c>
      <c r="V28" s="1499" t="s">
        <v>249</v>
      </c>
      <c r="W28" s="1499" t="s">
        <v>250</v>
      </c>
      <c r="X28" s="1499" t="s">
        <v>336</v>
      </c>
      <c r="Y28" s="1499" t="s">
        <v>337</v>
      </c>
      <c r="Z28" s="1499" t="s">
        <v>255</v>
      </c>
      <c r="AA28" s="1499" t="s">
        <v>256</v>
      </c>
      <c r="AB28" s="1499" t="s">
        <v>338</v>
      </c>
      <c r="AC28" s="1501" t="s">
        <v>258</v>
      </c>
      <c r="AD28" s="665"/>
      <c r="AE28" s="665"/>
      <c r="AF28" s="665"/>
      <c r="AG28" s="665"/>
      <c r="AH28" s="665"/>
      <c r="AI28" s="665"/>
      <c r="AJ28" s="665"/>
      <c r="AK28" s="665"/>
      <c r="AL28" s="665"/>
      <c r="AM28" s="665"/>
      <c r="AN28" s="665"/>
      <c r="AO28" s="665"/>
      <c r="AP28" s="665"/>
      <c r="AQ28" s="665"/>
      <c r="AR28" s="665"/>
      <c r="AS28" s="665"/>
      <c r="AT28" s="665"/>
      <c r="AU28" s="665"/>
      <c r="AV28" s="665"/>
      <c r="AW28" s="665"/>
      <c r="AX28" s="665"/>
      <c r="AY28" s="665"/>
      <c r="AZ28" s="216"/>
      <c r="BA28" s="194" t="s">
        <v>118</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246</v>
      </c>
      <c r="BS28" s="168" t="s">
        <v>247</v>
      </c>
      <c r="BT28" s="168" t="s">
        <v>248</v>
      </c>
      <c r="BU28" s="168" t="s">
        <v>335</v>
      </c>
      <c r="BV28" s="168" t="s">
        <v>249</v>
      </c>
      <c r="BW28" s="168" t="s">
        <v>250</v>
      </c>
      <c r="BX28" s="168" t="s">
        <v>336</v>
      </c>
      <c r="BY28" s="169" t="s">
        <v>337</v>
      </c>
      <c r="BZ28" s="169" t="s">
        <v>255</v>
      </c>
      <c r="CA28" s="169" t="s">
        <v>256</v>
      </c>
      <c r="CB28" s="169" t="s">
        <v>338</v>
      </c>
      <c r="CC28" s="169" t="s">
        <v>258</v>
      </c>
      <c r="CD28" s="2113"/>
      <c r="CE28" s="2113"/>
      <c r="CF28" s="2113"/>
      <c r="CG28" s="2113"/>
      <c r="CH28" s="2113"/>
      <c r="CI28" s="2113"/>
      <c r="CJ28" s="2113"/>
      <c r="CK28" s="2113"/>
      <c r="CL28" s="2113"/>
      <c r="CM28" s="2113"/>
      <c r="CN28" s="2113"/>
      <c r="CO28" s="2113"/>
      <c r="CP28" s="2113"/>
      <c r="CQ28" s="2113"/>
      <c r="CR28" s="2113"/>
      <c r="CS28" s="2113"/>
      <c r="CT28" s="2113"/>
      <c r="CU28" s="2113"/>
      <c r="CV28" s="2113"/>
      <c r="CW28" s="2113"/>
      <c r="CX28" s="2113"/>
      <c r="CY28" s="2113"/>
      <c r="CZ28" s="2113"/>
    </row>
    <row r="29" s="439" customFormat="true" ht="15" customHeight="true" x14ac:dyDescent="0.2">
      <c r="A29" s="2668" t="s">
        <v>57</v>
      </c>
      <c r="B29" s="1727" t="s">
        <v>49</v>
      </c>
      <c r="C29" s="1589">
        <v>14.370860193387824</v>
      </c>
      <c r="D29" s="1590">
        <v>25.912968225466486</v>
      </c>
      <c r="E29" s="1590">
        <v>50.630683685666497</v>
      </c>
      <c r="F29" s="1590">
        <v>56.215786801606924</v>
      </c>
      <c r="G29" s="1591">
        <v>68.965909769917573</v>
      </c>
      <c r="H29" s="1592">
        <v>53.039200745798809</v>
      </c>
      <c r="I29" s="1590">
        <v>48.542968555598797</v>
      </c>
      <c r="J29" s="1590">
        <v>50.09579374472689</v>
      </c>
      <c r="K29" s="1590">
        <v>60.109377517084972</v>
      </c>
      <c r="L29" s="1593">
        <v>78.413455244737889</v>
      </c>
      <c r="M29" s="1594">
        <v>9.5324205308747434</v>
      </c>
      <c r="N29" s="1590">
        <v>14.609552927838676</v>
      </c>
      <c r="O29" s="1590">
        <v>24.104164948892041</v>
      </c>
      <c r="P29" s="1590">
        <v>42.078276691652249</v>
      </c>
      <c r="Q29" s="1591">
        <v>71.163482814817826</v>
      </c>
      <c r="R29" s="1592">
        <v>48.141072538879747</v>
      </c>
      <c r="S29" s="1590">
        <v>38.17209694787207</v>
      </c>
      <c r="T29" s="1590">
        <v>55.816129997183296</v>
      </c>
      <c r="U29" s="1590">
        <v>95.503678300243706</v>
      </c>
      <c r="V29" s="1590">
        <v>24.942402867682571</v>
      </c>
      <c r="W29" s="1590">
        <v>23.342327908481877</v>
      </c>
      <c r="X29" s="1590">
        <v>30.563915861677245</v>
      </c>
      <c r="Y29" s="1590">
        <v>18.264874889435067</v>
      </c>
      <c r="Z29" s="1590">
        <v>45.599724664700176</v>
      </c>
      <c r="AA29" s="1590">
        <v>44.084377155546754</v>
      </c>
      <c r="AB29" s="1590">
        <v>35.330686152643963</v>
      </c>
      <c r="AC29" s="2167">
        <v>78.802099780478031</v>
      </c>
      <c r="AD29" s="665"/>
      <c r="AE29" s="665"/>
      <c r="AF29" s="665"/>
      <c r="AG29" s="665"/>
      <c r="AH29" s="665"/>
      <c r="AI29" s="665"/>
      <c r="AJ29" s="665"/>
      <c r="AK29" s="665"/>
      <c r="AL29" s="665"/>
      <c r="AM29" s="665"/>
      <c r="AN29" s="665"/>
      <c r="AO29" s="665"/>
      <c r="AP29" s="665"/>
      <c r="AQ29" s="665"/>
      <c r="AR29" s="665"/>
      <c r="AS29" s="665"/>
      <c r="AT29" s="665"/>
      <c r="AU29" s="665"/>
      <c r="AV29" s="665"/>
      <c r="AW29" s="665"/>
      <c r="AX29" s="665"/>
      <c r="AY29" s="665"/>
      <c r="AZ29" s="216"/>
      <c r="BA29" s="2476" t="s">
        <v>57</v>
      </c>
      <c r="BB29" s="150" t="s">
        <v>49</v>
      </c>
      <c r="BC29" s="1142" t="s">
        <v>35</v>
      </c>
      <c r="BD29" s="1161" t="s">
        <v>35</v>
      </c>
      <c r="BE29" s="1161" t="s">
        <v>35</v>
      </c>
      <c r="BF29" s="1161" t="s">
        <v>35</v>
      </c>
      <c r="BG29" s="1181" t="s">
        <v>35</v>
      </c>
      <c r="BH29" s="1201" t="s">
        <v>35</v>
      </c>
      <c r="BI29" s="1161" t="s">
        <v>35</v>
      </c>
      <c r="BJ29" s="1161" t="s">
        <v>35</v>
      </c>
      <c r="BK29" s="1161" t="s">
        <v>35</v>
      </c>
      <c r="BL29" s="1181" t="s">
        <v>35</v>
      </c>
      <c r="BM29" s="1201" t="s">
        <v>35</v>
      </c>
      <c r="BN29" s="1161" t="s">
        <v>35</v>
      </c>
      <c r="BO29" s="1161" t="s">
        <v>35</v>
      </c>
      <c r="BP29" s="1161" t="s">
        <v>35</v>
      </c>
      <c r="BQ29" s="1181" t="s">
        <v>35</v>
      </c>
      <c r="BR29" s="1201" t="s">
        <v>35</v>
      </c>
      <c r="BS29" s="1161" t="s">
        <v>35</v>
      </c>
      <c r="BT29" s="1161" t="s">
        <v>35</v>
      </c>
      <c r="BU29" s="1161" t="s">
        <v>35</v>
      </c>
      <c r="BV29" s="1161" t="s">
        <v>35</v>
      </c>
      <c r="BW29" s="1161" t="s">
        <v>35</v>
      </c>
      <c r="BX29" s="1161" t="s">
        <v>35</v>
      </c>
      <c r="BY29" s="1220" t="s">
        <v>35</v>
      </c>
      <c r="BZ29" s="1220" t="s">
        <v>35</v>
      </c>
      <c r="CA29" s="1220" t="s">
        <v>35</v>
      </c>
      <c r="CB29" s="1220" t="s">
        <v>35</v>
      </c>
      <c r="CC29" s="1220" t="s">
        <v>35</v>
      </c>
      <c r="CD29" s="2114"/>
      <c r="CE29" s="2114"/>
      <c r="CF29" s="2114"/>
      <c r="CG29" s="2114"/>
      <c r="CH29" s="2114"/>
      <c r="CI29" s="2114"/>
      <c r="CJ29" s="2114"/>
      <c r="CK29" s="2114"/>
      <c r="CL29" s="2114"/>
      <c r="CM29" s="2114"/>
      <c r="CN29" s="2114"/>
      <c r="CO29" s="2114"/>
      <c r="CP29" s="2114"/>
      <c r="CQ29" s="2114"/>
      <c r="CR29" s="2114"/>
      <c r="CS29" s="2114"/>
      <c r="CT29" s="2114"/>
      <c r="CU29" s="2114"/>
      <c r="CV29" s="2114"/>
      <c r="CW29" s="2114"/>
      <c r="CX29" s="2114"/>
      <c r="CY29" s="2114"/>
      <c r="CZ29" s="2114"/>
    </row>
    <row r="30" s="439" customFormat="true" ht="15" customHeight="true" x14ac:dyDescent="0.2">
      <c r="A30" s="2669"/>
      <c r="B30" s="1728" t="s">
        <v>48</v>
      </c>
      <c r="C30" s="1595">
        <v>85.629139806612187</v>
      </c>
      <c r="D30" s="1596">
        <v>74.087031774533614</v>
      </c>
      <c r="E30" s="1596">
        <v>49.369316314333531</v>
      </c>
      <c r="F30" s="1596">
        <v>43.784213198393083</v>
      </c>
      <c r="G30" s="1597">
        <v>31.034090230082185</v>
      </c>
      <c r="H30" s="1598">
        <v>46.960799254201021</v>
      </c>
      <c r="I30" s="1596">
        <v>51.457031444401181</v>
      </c>
      <c r="J30" s="1596">
        <v>49.904206255273145</v>
      </c>
      <c r="K30" s="1596">
        <v>39.890622482915063</v>
      </c>
      <c r="L30" s="1599">
        <v>21.5865447552621</v>
      </c>
      <c r="M30" s="1600">
        <v>90.467579469125255</v>
      </c>
      <c r="N30" s="1596">
        <v>85.390447072161436</v>
      </c>
      <c r="O30" s="1596">
        <v>75.895835051107824</v>
      </c>
      <c r="P30" s="1596">
        <v>57.921723308347758</v>
      </c>
      <c r="Q30" s="1597">
        <v>28.83651718518216</v>
      </c>
      <c r="R30" s="1598">
        <v>51.85892746112026</v>
      </c>
      <c r="S30" s="1596">
        <v>61.827903052127844</v>
      </c>
      <c r="T30" s="1596">
        <v>44.183870002816874</v>
      </c>
      <c r="U30" s="1596">
        <v>4.4963216997563098</v>
      </c>
      <c r="V30" s="1596">
        <v>75.057597132317397</v>
      </c>
      <c r="W30" s="1596">
        <v>76.657672091518066</v>
      </c>
      <c r="X30" s="1596">
        <v>69.436084138322769</v>
      </c>
      <c r="Y30" s="1596">
        <v>81.735125110564979</v>
      </c>
      <c r="Z30" s="1596">
        <v>54.400275335299632</v>
      </c>
      <c r="AA30" s="1596">
        <v>55.915622844453239</v>
      </c>
      <c r="AB30" s="1596">
        <v>64.669313847356065</v>
      </c>
      <c r="AC30" s="2168">
        <v>21.197900219522005</v>
      </c>
      <c r="AD30" s="665"/>
      <c r="AE30" s="665"/>
      <c r="AF30" s="665"/>
      <c r="AG30" s="665"/>
      <c r="AH30" s="665"/>
      <c r="AI30" s="665"/>
      <c r="AJ30" s="665"/>
      <c r="AK30" s="665"/>
      <c r="AL30" s="665"/>
      <c r="AM30" s="665"/>
      <c r="AN30" s="665"/>
      <c r="AO30" s="665"/>
      <c r="AP30" s="665"/>
      <c r="AQ30" s="665"/>
      <c r="AR30" s="665"/>
      <c r="AS30" s="665"/>
      <c r="AT30" s="665"/>
      <c r="AU30" s="665"/>
      <c r="AV30" s="665"/>
      <c r="AW30" s="665"/>
      <c r="AX30" s="665"/>
      <c r="AY30" s="665"/>
      <c r="AZ30" s="216"/>
      <c r="BA30" s="2436"/>
      <c r="BB30" s="151" t="s">
        <v>48</v>
      </c>
      <c r="BC30" s="1143" t="s">
        <v>35</v>
      </c>
      <c r="BD30" s="1162" t="s">
        <v>35</v>
      </c>
      <c r="BE30" s="1162" t="s">
        <v>35</v>
      </c>
      <c r="BF30" s="1162" t="s">
        <v>35</v>
      </c>
      <c r="BG30" s="1182" t="s">
        <v>35</v>
      </c>
      <c r="BH30" s="1202" t="s">
        <v>35</v>
      </c>
      <c r="BI30" s="1162" t="s">
        <v>35</v>
      </c>
      <c r="BJ30" s="1162" t="s">
        <v>35</v>
      </c>
      <c r="BK30" s="1162" t="s">
        <v>35</v>
      </c>
      <c r="BL30" s="1182" t="s">
        <v>35</v>
      </c>
      <c r="BM30" s="1202" t="s">
        <v>35</v>
      </c>
      <c r="BN30" s="1162" t="s">
        <v>35</v>
      </c>
      <c r="BO30" s="1162" t="s">
        <v>35</v>
      </c>
      <c r="BP30" s="1162" t="s">
        <v>35</v>
      </c>
      <c r="BQ30" s="1182" t="s">
        <v>35</v>
      </c>
      <c r="BR30" s="1202" t="s">
        <v>35</v>
      </c>
      <c r="BS30" s="1162" t="s">
        <v>35</v>
      </c>
      <c r="BT30" s="1162" t="s">
        <v>35</v>
      </c>
      <c r="BU30" s="1162" t="s">
        <v>35</v>
      </c>
      <c r="BV30" s="1162" t="s">
        <v>35</v>
      </c>
      <c r="BW30" s="1162" t="s">
        <v>35</v>
      </c>
      <c r="BX30" s="1162" t="s">
        <v>35</v>
      </c>
      <c r="BY30" s="1221" t="s">
        <v>35</v>
      </c>
      <c r="BZ30" s="1221" t="s">
        <v>35</v>
      </c>
      <c r="CA30" s="1221" t="s">
        <v>35</v>
      </c>
      <c r="CB30" s="1221" t="s">
        <v>35</v>
      </c>
      <c r="CC30" s="1221" t="s">
        <v>35</v>
      </c>
      <c r="CD30" s="2115"/>
      <c r="CE30" s="2115"/>
      <c r="CF30" s="2115"/>
      <c r="CG30" s="2115"/>
      <c r="CH30" s="2115"/>
      <c r="CI30" s="2115"/>
      <c r="CJ30" s="2115"/>
      <c r="CK30" s="2115"/>
      <c r="CL30" s="2115"/>
      <c r="CM30" s="2115"/>
      <c r="CN30" s="2115"/>
      <c r="CO30" s="2115"/>
      <c r="CP30" s="2115"/>
      <c r="CQ30" s="2115"/>
      <c r="CR30" s="2115"/>
      <c r="CS30" s="2115"/>
      <c r="CT30" s="2115"/>
      <c r="CU30" s="2115"/>
      <c r="CV30" s="2115"/>
      <c r="CW30" s="2115"/>
      <c r="CX30" s="2115"/>
      <c r="CY30" s="2115"/>
      <c r="CZ30" s="2115"/>
    </row>
    <row r="31" s="130" customFormat="true" ht="15" customHeight="true" x14ac:dyDescent="0.2">
      <c r="A31" s="2435" t="s">
        <v>102</v>
      </c>
      <c r="B31" s="249" t="s">
        <v>49</v>
      </c>
      <c r="C31" s="1601">
        <v>5.2682769860866392</v>
      </c>
      <c r="D31" s="1602">
        <v>16.058720882991892</v>
      </c>
      <c r="E31" s="1602">
        <v>35.645569606187827</v>
      </c>
      <c r="F31" s="1602">
        <v>38.871978581110348</v>
      </c>
      <c r="G31" s="1603">
        <v>57.090688317660629</v>
      </c>
      <c r="H31" s="1604">
        <v>21.010664787001176</v>
      </c>
      <c r="I31" s="1602">
        <v>26.400150308670028</v>
      </c>
      <c r="J31" s="1602">
        <v>32.480563885674009</v>
      </c>
      <c r="K31" s="1602">
        <v>43.563100709793517</v>
      </c>
      <c r="L31" s="1605">
        <v>71.908976207295055</v>
      </c>
      <c r="M31" s="1606">
        <v>3.1642701864873835</v>
      </c>
      <c r="N31" s="1602">
        <v>7.7445388776475426</v>
      </c>
      <c r="O31" s="1602">
        <v>15.950966053448859</v>
      </c>
      <c r="P31" s="1602">
        <v>33.552789244058374</v>
      </c>
      <c r="Q31" s="1603">
        <v>61.268666335441324</v>
      </c>
      <c r="R31" s="1604">
        <v>40.135884787780043</v>
      </c>
      <c r="S31" s="1602">
        <v>30.688823298531986</v>
      </c>
      <c r="T31" s="1602">
        <v>43.177618094720174</v>
      </c>
      <c r="U31" s="1602">
        <v>69.414890179978471</v>
      </c>
      <c r="V31" s="1602">
        <v>18.054059377789663</v>
      </c>
      <c r="W31" s="1602">
        <v>8.8970475833996456</v>
      </c>
      <c r="X31" s="1602">
        <v>18.779699670817333</v>
      </c>
      <c r="Y31" s="1602">
        <v>13.838354893019766</v>
      </c>
      <c r="Z31" s="1602">
        <v>27.635909166237006</v>
      </c>
      <c r="AA31" s="1602">
        <v>37.280145488488046</v>
      </c>
      <c r="AB31" s="1602">
        <v>23.847353452656705</v>
      </c>
      <c r="AC31" s="2169">
        <v>64.903122738321343</v>
      </c>
      <c r="AD31" s="665"/>
      <c r="AE31" s="665"/>
      <c r="AF31" s="665"/>
      <c r="AG31" s="665"/>
      <c r="AH31" s="665"/>
      <c r="AI31" s="665"/>
      <c r="AJ31" s="665"/>
      <c r="AK31" s="665"/>
      <c r="AL31" s="665"/>
      <c r="AM31" s="665"/>
      <c r="AN31" s="665"/>
      <c r="AO31" s="665"/>
      <c r="AP31" s="665"/>
      <c r="AQ31" s="665"/>
      <c r="AR31" s="665"/>
      <c r="AS31" s="665"/>
      <c r="AT31" s="665"/>
      <c r="AU31" s="665"/>
      <c r="AV31" s="665"/>
      <c r="AW31" s="665"/>
      <c r="AX31" s="665"/>
      <c r="AY31" s="665"/>
      <c r="AZ31" s="216"/>
      <c r="BA31" s="2436" t="s">
        <v>102</v>
      </c>
      <c r="BB31" s="151" t="s">
        <v>49</v>
      </c>
      <c r="BC31" s="1143" t="s">
        <v>35</v>
      </c>
      <c r="BD31" s="1162" t="s">
        <v>35</v>
      </c>
      <c r="BE31" s="1162" t="s">
        <v>35</v>
      </c>
      <c r="BF31" s="1162" t="s">
        <v>35</v>
      </c>
      <c r="BG31" s="1182" t="s">
        <v>35</v>
      </c>
      <c r="BH31" s="1202" t="s">
        <v>35</v>
      </c>
      <c r="BI31" s="1162" t="s">
        <v>35</v>
      </c>
      <c r="BJ31" s="1162" t="s">
        <v>35</v>
      </c>
      <c r="BK31" s="1162" t="s">
        <v>35</v>
      </c>
      <c r="BL31" s="1182" t="s">
        <v>35</v>
      </c>
      <c r="BM31" s="1202" t="s">
        <v>35</v>
      </c>
      <c r="BN31" s="1162" t="s">
        <v>35</v>
      </c>
      <c r="BO31" s="1162" t="s">
        <v>35</v>
      </c>
      <c r="BP31" s="1162" t="s">
        <v>35</v>
      </c>
      <c r="BQ31" s="1182" t="s">
        <v>35</v>
      </c>
      <c r="BR31" s="1202" t="s">
        <v>35</v>
      </c>
      <c r="BS31" s="1162" t="s">
        <v>35</v>
      </c>
      <c r="BT31" s="1162" t="s">
        <v>35</v>
      </c>
      <c r="BU31" s="1162" t="s">
        <v>35</v>
      </c>
      <c r="BV31" s="1162" t="s">
        <v>35</v>
      </c>
      <c r="BW31" s="1162" t="s">
        <v>35</v>
      </c>
      <c r="BX31" s="1162" t="s">
        <v>35</v>
      </c>
      <c r="BY31" s="1221" t="s">
        <v>35</v>
      </c>
      <c r="BZ31" s="1221" t="s">
        <v>35</v>
      </c>
      <c r="CA31" s="1221" t="s">
        <v>35</v>
      </c>
      <c r="CB31" s="1221" t="s">
        <v>35</v>
      </c>
      <c r="CC31" s="1221" t="s">
        <v>35</v>
      </c>
      <c r="CD31" s="2115"/>
      <c r="CE31" s="2115"/>
      <c r="CF31" s="2115"/>
      <c r="CG31" s="2115"/>
      <c r="CH31" s="2115"/>
      <c r="CI31" s="2115"/>
      <c r="CJ31" s="2115"/>
      <c r="CK31" s="2115"/>
      <c r="CL31" s="2115"/>
      <c r="CM31" s="2115"/>
      <c r="CN31" s="2115"/>
      <c r="CO31" s="2115"/>
      <c r="CP31" s="2115"/>
      <c r="CQ31" s="2115"/>
      <c r="CR31" s="2115"/>
      <c r="CS31" s="2115"/>
      <c r="CT31" s="2115"/>
      <c r="CU31" s="2115"/>
      <c r="CV31" s="2115"/>
      <c r="CW31" s="2115"/>
      <c r="CX31" s="2115"/>
      <c r="CY31" s="2115"/>
      <c r="CZ31" s="2115"/>
    </row>
    <row r="32" s="130" customFormat="true" ht="15" customHeight="true" x14ac:dyDescent="0.2">
      <c r="A32" s="2435"/>
      <c r="B32" s="249" t="s">
        <v>48</v>
      </c>
      <c r="C32" s="1595">
        <v>94.731723013913495</v>
      </c>
      <c r="D32" s="1596">
        <v>83.941279117008122</v>
      </c>
      <c r="E32" s="1596">
        <v>64.354430393812279</v>
      </c>
      <c r="F32" s="1596">
        <v>61.12802141888961</v>
      </c>
      <c r="G32" s="1597">
        <v>42.909311682339187</v>
      </c>
      <c r="H32" s="1598">
        <v>78.989335212998625</v>
      </c>
      <c r="I32" s="1596">
        <v>73.599849691329979</v>
      </c>
      <c r="J32" s="1596">
        <v>67.519436114326055</v>
      </c>
      <c r="K32" s="1596">
        <v>56.436899290206576</v>
      </c>
      <c r="L32" s="1599">
        <v>28.091023792704959</v>
      </c>
      <c r="M32" s="1600">
        <v>96.835729813512614</v>
      </c>
      <c r="N32" s="1596">
        <v>92.2554611223525</v>
      </c>
      <c r="O32" s="1596">
        <v>84.049033946551006</v>
      </c>
      <c r="P32" s="1596">
        <v>66.447210755941569</v>
      </c>
      <c r="Q32" s="1597">
        <v>38.731333664558626</v>
      </c>
      <c r="R32" s="1598">
        <v>59.864115212219978</v>
      </c>
      <c r="S32" s="1596">
        <v>69.311176701468</v>
      </c>
      <c r="T32" s="1596">
        <v>56.822381905280025</v>
      </c>
      <c r="U32" s="1596">
        <v>30.58510982002165</v>
      </c>
      <c r="V32" s="1596">
        <v>81.945940622210372</v>
      </c>
      <c r="W32" s="1596">
        <v>91.102952416600374</v>
      </c>
      <c r="X32" s="1596">
        <v>81.220300329182635</v>
      </c>
      <c r="Y32" s="1596">
        <v>86.161645106980274</v>
      </c>
      <c r="Z32" s="1596">
        <v>72.364090833762745</v>
      </c>
      <c r="AA32" s="1596">
        <v>62.71985451151194</v>
      </c>
      <c r="AB32" s="1596">
        <v>76.152646547343267</v>
      </c>
      <c r="AC32" s="2168">
        <v>35.096877261678664</v>
      </c>
      <c r="AD32" s="665"/>
      <c r="AE32" s="665"/>
      <c r="AF32" s="665"/>
      <c r="AG32" s="665"/>
      <c r="AH32" s="665"/>
      <c r="AI32" s="665"/>
      <c r="AJ32" s="665"/>
      <c r="AK32" s="665"/>
      <c r="AL32" s="665"/>
      <c r="AM32" s="665"/>
      <c r="AN32" s="665"/>
      <c r="AO32" s="665"/>
      <c r="AP32" s="665"/>
      <c r="AQ32" s="665"/>
      <c r="AR32" s="665"/>
      <c r="AS32" s="665"/>
      <c r="AT32" s="665"/>
      <c r="AU32" s="665"/>
      <c r="AV32" s="665"/>
      <c r="AW32" s="665"/>
      <c r="AX32" s="665"/>
      <c r="AY32" s="665"/>
      <c r="AZ32" s="216"/>
      <c r="BA32" s="2436"/>
      <c r="BB32" s="151" t="s">
        <v>48</v>
      </c>
      <c r="BC32" s="1143" t="s">
        <v>35</v>
      </c>
      <c r="BD32" s="1162" t="s">
        <v>35</v>
      </c>
      <c r="BE32" s="1162" t="s">
        <v>35</v>
      </c>
      <c r="BF32" s="1162" t="s">
        <v>35</v>
      </c>
      <c r="BG32" s="1182" t="s">
        <v>35</v>
      </c>
      <c r="BH32" s="1202" t="s">
        <v>35</v>
      </c>
      <c r="BI32" s="1162" t="s">
        <v>35</v>
      </c>
      <c r="BJ32" s="1162" t="s">
        <v>35</v>
      </c>
      <c r="BK32" s="1162" t="s">
        <v>35</v>
      </c>
      <c r="BL32" s="1182" t="s">
        <v>35</v>
      </c>
      <c r="BM32" s="1202" t="s">
        <v>35</v>
      </c>
      <c r="BN32" s="1162" t="s">
        <v>35</v>
      </c>
      <c r="BO32" s="1162" t="s">
        <v>35</v>
      </c>
      <c r="BP32" s="1162" t="s">
        <v>35</v>
      </c>
      <c r="BQ32" s="1182" t="s">
        <v>35</v>
      </c>
      <c r="BR32" s="1202" t="s">
        <v>35</v>
      </c>
      <c r="BS32" s="1162" t="s">
        <v>35</v>
      </c>
      <c r="BT32" s="1162" t="s">
        <v>35</v>
      </c>
      <c r="BU32" s="1162" t="s">
        <v>35</v>
      </c>
      <c r="BV32" s="1162" t="s">
        <v>35</v>
      </c>
      <c r="BW32" s="1162" t="s">
        <v>35</v>
      </c>
      <c r="BX32" s="1162" t="s">
        <v>35</v>
      </c>
      <c r="BY32" s="1221" t="s">
        <v>35</v>
      </c>
      <c r="BZ32" s="1221" t="s">
        <v>35</v>
      </c>
      <c r="CA32" s="1221" t="s">
        <v>35</v>
      </c>
      <c r="CB32" s="1221" t="s">
        <v>35</v>
      </c>
      <c r="CC32" s="1221" t="s">
        <v>35</v>
      </c>
      <c r="CD32" s="2115"/>
      <c r="CE32" s="2115"/>
      <c r="CF32" s="2115"/>
      <c r="CG32" s="2115"/>
      <c r="CH32" s="2115"/>
      <c r="CI32" s="2115"/>
      <c r="CJ32" s="2115"/>
      <c r="CK32" s="2115"/>
      <c r="CL32" s="2115"/>
      <c r="CM32" s="2115"/>
      <c r="CN32" s="2115"/>
      <c r="CO32" s="2115"/>
      <c r="CP32" s="2115"/>
      <c r="CQ32" s="2115"/>
      <c r="CR32" s="2115"/>
      <c r="CS32" s="2115"/>
      <c r="CT32" s="2115"/>
      <c r="CU32" s="2115"/>
      <c r="CV32" s="2115"/>
      <c r="CW32" s="2115"/>
      <c r="CX32" s="2115"/>
      <c r="CY32" s="2115"/>
      <c r="CZ32" s="2115"/>
    </row>
    <row r="33" s="130" customFormat="true" ht="15" customHeight="true" x14ac:dyDescent="0.2">
      <c r="A33" s="2435" t="s">
        <v>103</v>
      </c>
      <c r="B33" s="249" t="s">
        <v>49</v>
      </c>
      <c r="C33" s="1095" t="s">
        <v>35</v>
      </c>
      <c r="D33" s="1102" t="s">
        <v>35</v>
      </c>
      <c r="E33" s="1102" t="s">
        <v>35</v>
      </c>
      <c r="F33" s="1102" t="s">
        <v>35</v>
      </c>
      <c r="G33" s="1109" t="s">
        <v>35</v>
      </c>
      <c r="H33" s="1116" t="s">
        <v>35</v>
      </c>
      <c r="I33" s="1102" t="s">
        <v>35</v>
      </c>
      <c r="J33" s="1102" t="s">
        <v>35</v>
      </c>
      <c r="K33" s="1102" t="s">
        <v>35</v>
      </c>
      <c r="L33" s="1123" t="s">
        <v>35</v>
      </c>
      <c r="M33" s="1130" t="s">
        <v>35</v>
      </c>
      <c r="N33" s="1102" t="s">
        <v>35</v>
      </c>
      <c r="O33" s="1102" t="s">
        <v>35</v>
      </c>
      <c r="P33" s="1102" t="s">
        <v>35</v>
      </c>
      <c r="Q33" s="1109" t="s">
        <v>35</v>
      </c>
      <c r="R33" s="1116" t="s">
        <v>35</v>
      </c>
      <c r="S33" s="1102" t="s">
        <v>35</v>
      </c>
      <c r="T33" s="1102" t="s">
        <v>35</v>
      </c>
      <c r="U33" s="1102" t="s">
        <v>35</v>
      </c>
      <c r="V33" s="1102" t="s">
        <v>35</v>
      </c>
      <c r="W33" s="1102" t="s">
        <v>35</v>
      </c>
      <c r="X33" s="1102" t="s">
        <v>35</v>
      </c>
      <c r="Y33" s="1137" t="s">
        <v>35</v>
      </c>
      <c r="Z33" s="1137" t="s">
        <v>35</v>
      </c>
      <c r="AA33" s="1137" t="s">
        <v>35</v>
      </c>
      <c r="AB33" s="1137" t="s">
        <v>35</v>
      </c>
      <c r="AC33" s="2076" t="s">
        <v>35</v>
      </c>
      <c r="AD33" s="2104"/>
      <c r="AE33" s="2104"/>
      <c r="AF33" s="2104"/>
      <c r="AG33" s="2104"/>
      <c r="AH33" s="2104"/>
      <c r="AI33" s="2104"/>
      <c r="AJ33" s="2104"/>
      <c r="AK33" s="2104"/>
      <c r="AL33" s="2104"/>
      <c r="AM33" s="2104"/>
      <c r="AN33" s="2104"/>
      <c r="AO33" s="2104"/>
      <c r="AP33" s="2104"/>
      <c r="AQ33" s="2104"/>
      <c r="AR33" s="2104"/>
      <c r="AS33" s="2104"/>
      <c r="AT33" s="2104"/>
      <c r="AU33" s="2104"/>
      <c r="AV33" s="2104"/>
      <c r="AW33" s="2104"/>
      <c r="AX33" s="2104"/>
      <c r="AY33" s="2104"/>
      <c r="AZ33" s="215"/>
      <c r="BA33" s="2436" t="s">
        <v>103</v>
      </c>
      <c r="BB33" s="151" t="s">
        <v>49</v>
      </c>
      <c r="BC33" s="1143" t="s">
        <v>35</v>
      </c>
      <c r="BD33" s="1162" t="s">
        <v>35</v>
      </c>
      <c r="BE33" s="1162" t="s">
        <v>35</v>
      </c>
      <c r="BF33" s="1162" t="s">
        <v>35</v>
      </c>
      <c r="BG33" s="1182" t="s">
        <v>35</v>
      </c>
      <c r="BH33" s="1202" t="s">
        <v>35</v>
      </c>
      <c r="BI33" s="1162" t="s">
        <v>35</v>
      </c>
      <c r="BJ33" s="1162" t="s">
        <v>35</v>
      </c>
      <c r="BK33" s="1162" t="s">
        <v>35</v>
      </c>
      <c r="BL33" s="1182" t="s">
        <v>35</v>
      </c>
      <c r="BM33" s="1202" t="s">
        <v>35</v>
      </c>
      <c r="BN33" s="1162" t="s">
        <v>35</v>
      </c>
      <c r="BO33" s="1162" t="s">
        <v>35</v>
      </c>
      <c r="BP33" s="1162" t="s">
        <v>35</v>
      </c>
      <c r="BQ33" s="1182" t="s">
        <v>35</v>
      </c>
      <c r="BR33" s="1202" t="s">
        <v>35</v>
      </c>
      <c r="BS33" s="1162" t="s">
        <v>35</v>
      </c>
      <c r="BT33" s="1162" t="s">
        <v>35</v>
      </c>
      <c r="BU33" s="1162" t="s">
        <v>35</v>
      </c>
      <c r="BV33" s="1162" t="s">
        <v>35</v>
      </c>
      <c r="BW33" s="1162" t="s">
        <v>35</v>
      </c>
      <c r="BX33" s="1162" t="s">
        <v>35</v>
      </c>
      <c r="BY33" s="1221" t="s">
        <v>35</v>
      </c>
      <c r="BZ33" s="1221" t="s">
        <v>35</v>
      </c>
      <c r="CA33" s="1221" t="s">
        <v>35</v>
      </c>
      <c r="CB33" s="1221" t="s">
        <v>35</v>
      </c>
      <c r="CC33" s="1221" t="s">
        <v>35</v>
      </c>
      <c r="CD33" s="2115"/>
      <c r="CE33" s="2115"/>
      <c r="CF33" s="2115"/>
      <c r="CG33" s="2115"/>
      <c r="CH33" s="2115"/>
      <c r="CI33" s="2115"/>
      <c r="CJ33" s="2115"/>
      <c r="CK33" s="2115"/>
      <c r="CL33" s="2115"/>
      <c r="CM33" s="2115"/>
      <c r="CN33" s="2115"/>
      <c r="CO33" s="2115"/>
      <c r="CP33" s="2115"/>
      <c r="CQ33" s="2115"/>
      <c r="CR33" s="2115"/>
      <c r="CS33" s="2115"/>
      <c r="CT33" s="2115"/>
      <c r="CU33" s="2115"/>
      <c r="CV33" s="2115"/>
      <c r="CW33" s="2115"/>
      <c r="CX33" s="2115"/>
      <c r="CY33" s="2115"/>
      <c r="CZ33" s="2115"/>
    </row>
    <row r="34" s="130" customFormat="true" ht="15" customHeight="true" x14ac:dyDescent="0.2">
      <c r="A34" s="2435"/>
      <c r="B34" s="249" t="s">
        <v>48</v>
      </c>
      <c r="C34" s="1095" t="s">
        <v>35</v>
      </c>
      <c r="D34" s="1102" t="s">
        <v>35</v>
      </c>
      <c r="E34" s="1102" t="s">
        <v>35</v>
      </c>
      <c r="F34" s="1102" t="s">
        <v>35</v>
      </c>
      <c r="G34" s="1109" t="s">
        <v>35</v>
      </c>
      <c r="H34" s="1116" t="s">
        <v>35</v>
      </c>
      <c r="I34" s="1102" t="s">
        <v>35</v>
      </c>
      <c r="J34" s="1102" t="s">
        <v>35</v>
      </c>
      <c r="K34" s="1102" t="s">
        <v>35</v>
      </c>
      <c r="L34" s="1123" t="s">
        <v>35</v>
      </c>
      <c r="M34" s="1130" t="s">
        <v>35</v>
      </c>
      <c r="N34" s="1102" t="s">
        <v>35</v>
      </c>
      <c r="O34" s="1102" t="s">
        <v>35</v>
      </c>
      <c r="P34" s="1102" t="s">
        <v>35</v>
      </c>
      <c r="Q34" s="1109" t="s">
        <v>35</v>
      </c>
      <c r="R34" s="1116" t="s">
        <v>35</v>
      </c>
      <c r="S34" s="1102" t="s">
        <v>35</v>
      </c>
      <c r="T34" s="1102" t="s">
        <v>35</v>
      </c>
      <c r="U34" s="1102" t="s">
        <v>35</v>
      </c>
      <c r="V34" s="1102" t="s">
        <v>35</v>
      </c>
      <c r="W34" s="1102" t="s">
        <v>35</v>
      </c>
      <c r="X34" s="1102" t="s">
        <v>35</v>
      </c>
      <c r="Y34" s="1137" t="s">
        <v>35</v>
      </c>
      <c r="Z34" s="1137" t="s">
        <v>35</v>
      </c>
      <c r="AA34" s="1137" t="s">
        <v>35</v>
      </c>
      <c r="AB34" s="1137" t="s">
        <v>35</v>
      </c>
      <c r="AC34" s="2076" t="s">
        <v>35</v>
      </c>
      <c r="AD34" s="2104"/>
      <c r="AE34" s="2104"/>
      <c r="AF34" s="2104"/>
      <c r="AG34" s="2104"/>
      <c r="AH34" s="2104"/>
      <c r="AI34" s="2104"/>
      <c r="AJ34" s="2104"/>
      <c r="AK34" s="2104"/>
      <c r="AL34" s="2104"/>
      <c r="AM34" s="2104"/>
      <c r="AN34" s="2104"/>
      <c r="AO34" s="2104"/>
      <c r="AP34" s="2104"/>
      <c r="AQ34" s="2104"/>
      <c r="AR34" s="2104"/>
      <c r="AS34" s="2104"/>
      <c r="AT34" s="2104"/>
      <c r="AU34" s="2104"/>
      <c r="AV34" s="2104"/>
      <c r="AW34" s="2104"/>
      <c r="AX34" s="2104"/>
      <c r="AY34" s="2104"/>
      <c r="AZ34" s="215"/>
      <c r="BA34" s="2436"/>
      <c r="BB34" s="151" t="s">
        <v>48</v>
      </c>
      <c r="BC34" s="1143" t="s">
        <v>35</v>
      </c>
      <c r="BD34" s="1162" t="s">
        <v>35</v>
      </c>
      <c r="BE34" s="1162" t="s">
        <v>35</v>
      </c>
      <c r="BF34" s="1162" t="s">
        <v>35</v>
      </c>
      <c r="BG34" s="1182" t="s">
        <v>35</v>
      </c>
      <c r="BH34" s="1202" t="s">
        <v>35</v>
      </c>
      <c r="BI34" s="1162" t="s">
        <v>35</v>
      </c>
      <c r="BJ34" s="1162" t="s">
        <v>35</v>
      </c>
      <c r="BK34" s="1162" t="s">
        <v>35</v>
      </c>
      <c r="BL34" s="1182" t="s">
        <v>35</v>
      </c>
      <c r="BM34" s="1202" t="s">
        <v>35</v>
      </c>
      <c r="BN34" s="1162" t="s">
        <v>35</v>
      </c>
      <c r="BO34" s="1162" t="s">
        <v>35</v>
      </c>
      <c r="BP34" s="1162" t="s">
        <v>35</v>
      </c>
      <c r="BQ34" s="1182" t="s">
        <v>35</v>
      </c>
      <c r="BR34" s="1202" t="s">
        <v>35</v>
      </c>
      <c r="BS34" s="1162" t="s">
        <v>35</v>
      </c>
      <c r="BT34" s="1162" t="s">
        <v>35</v>
      </c>
      <c r="BU34" s="1162" t="s">
        <v>35</v>
      </c>
      <c r="BV34" s="1162" t="s">
        <v>35</v>
      </c>
      <c r="BW34" s="1162" t="s">
        <v>35</v>
      </c>
      <c r="BX34" s="1162" t="s">
        <v>35</v>
      </c>
      <c r="BY34" s="1221" t="s">
        <v>35</v>
      </c>
      <c r="BZ34" s="1221" t="s">
        <v>35</v>
      </c>
      <c r="CA34" s="1221" t="s">
        <v>35</v>
      </c>
      <c r="CB34" s="1221" t="s">
        <v>35</v>
      </c>
      <c r="CC34" s="1221" t="s">
        <v>35</v>
      </c>
      <c r="CD34" s="2115"/>
      <c r="CE34" s="2115"/>
      <c r="CF34" s="2115"/>
      <c r="CG34" s="2115"/>
      <c r="CH34" s="2115"/>
      <c r="CI34" s="2115"/>
      <c r="CJ34" s="2115"/>
      <c r="CK34" s="2115"/>
      <c r="CL34" s="2115"/>
      <c r="CM34" s="2115"/>
      <c r="CN34" s="2115"/>
      <c r="CO34" s="2115"/>
      <c r="CP34" s="2115"/>
      <c r="CQ34" s="2115"/>
      <c r="CR34" s="2115"/>
      <c r="CS34" s="2115"/>
      <c r="CT34" s="2115"/>
      <c r="CU34" s="2115"/>
      <c r="CV34" s="2115"/>
      <c r="CW34" s="2115"/>
      <c r="CX34" s="2115"/>
      <c r="CY34" s="2115"/>
      <c r="CZ34" s="2115"/>
    </row>
    <row r="35" s="439" customFormat="true" ht="15" customHeight="true" x14ac:dyDescent="0.2">
      <c r="A35" s="2669" t="s">
        <v>55</v>
      </c>
      <c r="B35" s="1728" t="s">
        <v>49</v>
      </c>
      <c r="C35" s="1595">
        <v>6.4198381603350976</v>
      </c>
      <c r="D35" s="1596">
        <v>19.054487334980056</v>
      </c>
      <c r="E35" s="1596">
        <v>39.650496058769122</v>
      </c>
      <c r="F35" s="1596">
        <v>42.306922264057995</v>
      </c>
      <c r="G35" s="1597">
        <v>59.645265221350016</v>
      </c>
      <c r="H35" s="1598">
        <v>24.423741932308946</v>
      </c>
      <c r="I35" s="1596">
        <v>28.602658724242414</v>
      </c>
      <c r="J35" s="1596">
        <v>36.491150160813262</v>
      </c>
      <c r="K35" s="1596">
        <v>45.488122702988285</v>
      </c>
      <c r="L35" s="1599">
        <v>74.672283195754162</v>
      </c>
      <c r="M35" s="1600">
        <v>4.1801393512908502</v>
      </c>
      <c r="N35" s="1596">
        <v>9.384595685612112</v>
      </c>
      <c r="O35" s="1596">
        <v>19.153367730186993</v>
      </c>
      <c r="P35" s="1596">
        <v>37.413052986448982</v>
      </c>
      <c r="Q35" s="1597">
        <v>65.568591853772546</v>
      </c>
      <c r="R35" s="1598">
        <v>41.726303144134789</v>
      </c>
      <c r="S35" s="1596">
        <v>32.016176399931624</v>
      </c>
      <c r="T35" s="1596">
        <v>44.411457404845912</v>
      </c>
      <c r="U35" s="1596">
        <v>73.228771425327196</v>
      </c>
      <c r="V35" s="1596">
        <v>29.095587936671407</v>
      </c>
      <c r="W35" s="1596">
        <v>12.499089016960689</v>
      </c>
      <c r="X35" s="1596">
        <v>20.445354270628886</v>
      </c>
      <c r="Y35" s="1596">
        <v>15.521750166967497</v>
      </c>
      <c r="Z35" s="1596">
        <v>30.743613001373554</v>
      </c>
      <c r="AA35" s="1596">
        <v>37.853356086411708</v>
      </c>
      <c r="AB35" s="1596">
        <v>24.710558380833383</v>
      </c>
      <c r="AC35" s="2168">
        <v>65.180232416660402</v>
      </c>
      <c r="AD35" s="665"/>
      <c r="AE35" s="665"/>
      <c r="AF35" s="665"/>
      <c r="AG35" s="665"/>
      <c r="AH35" s="665"/>
      <c r="AI35" s="665"/>
      <c r="AJ35" s="665"/>
      <c r="AK35" s="665"/>
      <c r="AL35" s="665"/>
      <c r="AM35" s="665"/>
      <c r="AN35" s="665"/>
      <c r="AO35" s="665"/>
      <c r="AP35" s="665"/>
      <c r="AQ35" s="665"/>
      <c r="AR35" s="665"/>
      <c r="AS35" s="665"/>
      <c r="AT35" s="665"/>
      <c r="AU35" s="665"/>
      <c r="AV35" s="665"/>
      <c r="AW35" s="665"/>
      <c r="AX35" s="665"/>
      <c r="AY35" s="665"/>
      <c r="AZ35" s="216"/>
      <c r="BA35" s="2436" t="s">
        <v>55</v>
      </c>
      <c r="BB35" s="151" t="s">
        <v>49</v>
      </c>
      <c r="BC35" s="1143" t="s">
        <v>35</v>
      </c>
      <c r="BD35" s="1162" t="s">
        <v>35</v>
      </c>
      <c r="BE35" s="1162" t="s">
        <v>35</v>
      </c>
      <c r="BF35" s="1162" t="s">
        <v>35</v>
      </c>
      <c r="BG35" s="1182" t="s">
        <v>35</v>
      </c>
      <c r="BH35" s="1202" t="s">
        <v>35</v>
      </c>
      <c r="BI35" s="1162" t="s">
        <v>35</v>
      </c>
      <c r="BJ35" s="1162" t="s">
        <v>35</v>
      </c>
      <c r="BK35" s="1162" t="s">
        <v>35</v>
      </c>
      <c r="BL35" s="1182" t="s">
        <v>35</v>
      </c>
      <c r="BM35" s="1202" t="s">
        <v>35</v>
      </c>
      <c r="BN35" s="1162" t="s">
        <v>35</v>
      </c>
      <c r="BO35" s="1162" t="s">
        <v>35</v>
      </c>
      <c r="BP35" s="1162" t="s">
        <v>35</v>
      </c>
      <c r="BQ35" s="1182" t="s">
        <v>35</v>
      </c>
      <c r="BR35" s="1202" t="s">
        <v>35</v>
      </c>
      <c r="BS35" s="1162" t="s">
        <v>35</v>
      </c>
      <c r="BT35" s="1162" t="s">
        <v>35</v>
      </c>
      <c r="BU35" s="1162" t="s">
        <v>35</v>
      </c>
      <c r="BV35" s="1162" t="s">
        <v>35</v>
      </c>
      <c r="BW35" s="1162" t="s">
        <v>35</v>
      </c>
      <c r="BX35" s="1162" t="s">
        <v>35</v>
      </c>
      <c r="BY35" s="1221" t="s">
        <v>35</v>
      </c>
      <c r="BZ35" s="1221" t="s">
        <v>35</v>
      </c>
      <c r="CA35" s="1221" t="s">
        <v>35</v>
      </c>
      <c r="CB35" s="1221" t="s">
        <v>35</v>
      </c>
      <c r="CC35" s="1221" t="s">
        <v>35</v>
      </c>
      <c r="CD35" s="2115"/>
      <c r="CE35" s="2115"/>
      <c r="CF35" s="2115"/>
      <c r="CG35" s="2115"/>
      <c r="CH35" s="2115"/>
      <c r="CI35" s="2115"/>
      <c r="CJ35" s="2115"/>
      <c r="CK35" s="2115"/>
      <c r="CL35" s="2115"/>
      <c r="CM35" s="2115"/>
      <c r="CN35" s="2115"/>
      <c r="CO35" s="2115"/>
      <c r="CP35" s="2115"/>
      <c r="CQ35" s="2115"/>
      <c r="CR35" s="2115"/>
      <c r="CS35" s="2115"/>
      <c r="CT35" s="2115"/>
      <c r="CU35" s="2115"/>
      <c r="CV35" s="2115"/>
      <c r="CW35" s="2115"/>
      <c r="CX35" s="2115"/>
      <c r="CY35" s="2115"/>
      <c r="CZ35" s="2115"/>
    </row>
    <row r="36" s="439" customFormat="true" ht="15" customHeight="true" x14ac:dyDescent="0.2">
      <c r="A36" s="2669"/>
      <c r="B36" s="1728" t="s">
        <v>48</v>
      </c>
      <c r="C36" s="1595">
        <v>93.580161839665038</v>
      </c>
      <c r="D36" s="1596">
        <v>80.945512665019962</v>
      </c>
      <c r="E36" s="1596">
        <v>60.349503941231006</v>
      </c>
      <c r="F36" s="1596">
        <v>57.693077735941934</v>
      </c>
      <c r="G36" s="1597">
        <v>40.354734778649785</v>
      </c>
      <c r="H36" s="1598">
        <v>75.576258067690887</v>
      </c>
      <c r="I36" s="1596">
        <v>71.397341275757569</v>
      </c>
      <c r="J36" s="1596">
        <v>63.508849839186766</v>
      </c>
      <c r="K36" s="1596">
        <v>54.5118772970118</v>
      </c>
      <c r="L36" s="1599">
        <v>25.327716804245853</v>
      </c>
      <c r="M36" s="1600">
        <v>95.819860648709138</v>
      </c>
      <c r="N36" s="1596">
        <v>90.615404314387902</v>
      </c>
      <c r="O36" s="1596">
        <v>80.846632269812886</v>
      </c>
      <c r="P36" s="1596">
        <v>62.586947013550997</v>
      </c>
      <c r="Q36" s="1597">
        <v>34.431408146227334</v>
      </c>
      <c r="R36" s="1598">
        <v>58.273696855865218</v>
      </c>
      <c r="S36" s="1596">
        <v>67.983823600068334</v>
      </c>
      <c r="T36" s="1596">
        <v>55.588542595154287</v>
      </c>
      <c r="U36" s="1596">
        <v>26.771228574672882</v>
      </c>
      <c r="V36" s="1596">
        <v>70.904412063328579</v>
      </c>
      <c r="W36" s="1596">
        <v>87.500910983039333</v>
      </c>
      <c r="X36" s="1596">
        <v>79.554645729371074</v>
      </c>
      <c r="Y36" s="1596">
        <v>84.478249833032564</v>
      </c>
      <c r="Z36" s="1596">
        <v>69.256386998626226</v>
      </c>
      <c r="AA36" s="1596">
        <v>62.146643913588271</v>
      </c>
      <c r="AB36" s="1596">
        <v>75.289441619166581</v>
      </c>
      <c r="AC36" s="2168">
        <v>34.819767583339583</v>
      </c>
      <c r="AD36" s="665"/>
      <c r="AE36" s="665"/>
      <c r="AF36" s="665"/>
      <c r="AG36" s="665"/>
      <c r="AH36" s="665"/>
      <c r="AI36" s="665"/>
      <c r="AJ36" s="665"/>
      <c r="AK36" s="665"/>
      <c r="AL36" s="665"/>
      <c r="AM36" s="665"/>
      <c r="AN36" s="665"/>
      <c r="AO36" s="665"/>
      <c r="AP36" s="665"/>
      <c r="AQ36" s="665"/>
      <c r="AR36" s="665"/>
      <c r="AS36" s="665"/>
      <c r="AT36" s="665"/>
      <c r="AU36" s="665"/>
      <c r="AV36" s="665"/>
      <c r="AW36" s="665"/>
      <c r="AX36" s="665"/>
      <c r="AY36" s="665"/>
      <c r="AZ36" s="216"/>
      <c r="BA36" s="2436"/>
      <c r="BB36" s="151" t="s">
        <v>48</v>
      </c>
      <c r="BC36" s="1143" t="s">
        <v>35</v>
      </c>
      <c r="BD36" s="1162" t="s">
        <v>35</v>
      </c>
      <c r="BE36" s="1162" t="s">
        <v>35</v>
      </c>
      <c r="BF36" s="1162" t="s">
        <v>35</v>
      </c>
      <c r="BG36" s="1182" t="s">
        <v>35</v>
      </c>
      <c r="BH36" s="1202" t="s">
        <v>35</v>
      </c>
      <c r="BI36" s="1162" t="s">
        <v>35</v>
      </c>
      <c r="BJ36" s="1162" t="s">
        <v>35</v>
      </c>
      <c r="BK36" s="1162" t="s">
        <v>35</v>
      </c>
      <c r="BL36" s="1182" t="s">
        <v>35</v>
      </c>
      <c r="BM36" s="1202" t="s">
        <v>35</v>
      </c>
      <c r="BN36" s="1162" t="s">
        <v>35</v>
      </c>
      <c r="BO36" s="1162" t="s">
        <v>35</v>
      </c>
      <c r="BP36" s="1162" t="s">
        <v>35</v>
      </c>
      <c r="BQ36" s="1182" t="s">
        <v>35</v>
      </c>
      <c r="BR36" s="1202" t="s">
        <v>35</v>
      </c>
      <c r="BS36" s="1162" t="s">
        <v>35</v>
      </c>
      <c r="BT36" s="1162" t="s">
        <v>35</v>
      </c>
      <c r="BU36" s="1162" t="s">
        <v>35</v>
      </c>
      <c r="BV36" s="1162" t="s">
        <v>35</v>
      </c>
      <c r="BW36" s="1162" t="s">
        <v>35</v>
      </c>
      <c r="BX36" s="1162" t="s">
        <v>35</v>
      </c>
      <c r="BY36" s="1221" t="s">
        <v>35</v>
      </c>
      <c r="BZ36" s="1221" t="s">
        <v>35</v>
      </c>
      <c r="CA36" s="1221" t="s">
        <v>35</v>
      </c>
      <c r="CB36" s="1221" t="s">
        <v>35</v>
      </c>
      <c r="CC36" s="1221" t="s">
        <v>35</v>
      </c>
      <c r="CD36" s="2115"/>
      <c r="CE36" s="2115"/>
      <c r="CF36" s="2115"/>
      <c r="CG36" s="2115"/>
      <c r="CH36" s="2115"/>
      <c r="CI36" s="2115"/>
      <c r="CJ36" s="2115"/>
      <c r="CK36" s="2115"/>
      <c r="CL36" s="2115"/>
      <c r="CM36" s="2115"/>
      <c r="CN36" s="2115"/>
      <c r="CO36" s="2115"/>
      <c r="CP36" s="2115"/>
      <c r="CQ36" s="2115"/>
      <c r="CR36" s="2115"/>
      <c r="CS36" s="2115"/>
      <c r="CT36" s="2115"/>
      <c r="CU36" s="2115"/>
      <c r="CV36" s="2115"/>
      <c r="CW36" s="2115"/>
      <c r="CX36" s="2115"/>
      <c r="CY36" s="2115"/>
      <c r="CZ36" s="2115"/>
    </row>
    <row r="37" s="439" customFormat="true" ht="15" customHeight="true" x14ac:dyDescent="0.2">
      <c r="A37" s="2669" t="s">
        <v>147</v>
      </c>
      <c r="B37" s="1728" t="s">
        <v>49</v>
      </c>
      <c r="C37" s="1595">
        <v>5.5763035335780993</v>
      </c>
      <c r="D37" s="1596">
        <v>17.751103832283608</v>
      </c>
      <c r="E37" s="1596">
        <v>37.799193683915611</v>
      </c>
      <c r="F37" s="1596">
        <v>41.761046550623924</v>
      </c>
      <c r="G37" s="1597">
        <v>59.555804093074308</v>
      </c>
      <c r="H37" s="1598">
        <v>22.900309699419179</v>
      </c>
      <c r="I37" s="1596">
        <v>28.436810567729548</v>
      </c>
      <c r="J37" s="1596">
        <v>36.280023788339449</v>
      </c>
      <c r="K37" s="1596">
        <v>45.488122702988285</v>
      </c>
      <c r="L37" s="1599">
        <v>74.672283195754162</v>
      </c>
      <c r="M37" s="1600">
        <v>3.2934863077072221</v>
      </c>
      <c r="N37" s="1596">
        <v>8.6159137157919634</v>
      </c>
      <c r="O37" s="1596">
        <v>17.920194252897577</v>
      </c>
      <c r="P37" s="1596">
        <v>35.320357485761541</v>
      </c>
      <c r="Q37" s="1597">
        <v>63.90032475632205</v>
      </c>
      <c r="R37" s="1598">
        <v>41.726303144134789</v>
      </c>
      <c r="S37" s="1596">
        <v>31.049303161165327</v>
      </c>
      <c r="T37" s="1596">
        <v>43.666611466753039</v>
      </c>
      <c r="U37" s="1596">
        <v>73.079575795733717</v>
      </c>
      <c r="V37" s="1596">
        <v>24.489906045396399</v>
      </c>
      <c r="W37" s="1596">
        <v>10.748192917063704</v>
      </c>
      <c r="X37" s="1596">
        <v>19.181495149670948</v>
      </c>
      <c r="Y37" s="1596">
        <v>14.626377849126401</v>
      </c>
      <c r="Z37" s="1596">
        <v>30.743613001373554</v>
      </c>
      <c r="AA37" s="1596">
        <v>37.52038373158252</v>
      </c>
      <c r="AB37" s="1596">
        <v>24.710558380833383</v>
      </c>
      <c r="AC37" s="2168">
        <v>65.180232416660402</v>
      </c>
      <c r="AD37" s="665"/>
      <c r="AE37" s="665"/>
      <c r="AF37" s="665"/>
      <c r="AG37" s="665"/>
      <c r="AH37" s="665"/>
      <c r="AI37" s="665"/>
      <c r="AJ37" s="665"/>
      <c r="AK37" s="665"/>
      <c r="AL37" s="665"/>
      <c r="AM37" s="665"/>
      <c r="AN37" s="665"/>
      <c r="AO37" s="665"/>
      <c r="AP37" s="665"/>
      <c r="AQ37" s="665"/>
      <c r="AR37" s="665"/>
      <c r="AS37" s="665"/>
      <c r="AT37" s="665"/>
      <c r="AU37" s="665"/>
      <c r="AV37" s="665"/>
      <c r="AW37" s="665"/>
      <c r="AX37" s="665"/>
      <c r="AY37" s="665"/>
      <c r="AZ37" s="216"/>
      <c r="BA37" s="2436" t="s">
        <v>124</v>
      </c>
      <c r="BB37" s="151" t="s">
        <v>49</v>
      </c>
      <c r="BC37" s="1143" t="s">
        <v>35</v>
      </c>
      <c r="BD37" s="1162" t="s">
        <v>35</v>
      </c>
      <c r="BE37" s="1162" t="s">
        <v>35</v>
      </c>
      <c r="BF37" s="1162" t="s">
        <v>35</v>
      </c>
      <c r="BG37" s="1182" t="s">
        <v>35</v>
      </c>
      <c r="BH37" s="1202" t="s">
        <v>35</v>
      </c>
      <c r="BI37" s="1162" t="s">
        <v>35</v>
      </c>
      <c r="BJ37" s="1162" t="s">
        <v>35</v>
      </c>
      <c r="BK37" s="1162" t="s">
        <v>35</v>
      </c>
      <c r="BL37" s="1182" t="s">
        <v>35</v>
      </c>
      <c r="BM37" s="1202" t="s">
        <v>35</v>
      </c>
      <c r="BN37" s="1162" t="s">
        <v>35</v>
      </c>
      <c r="BO37" s="1162" t="s">
        <v>35</v>
      </c>
      <c r="BP37" s="1162" t="s">
        <v>35</v>
      </c>
      <c r="BQ37" s="1182" t="s">
        <v>35</v>
      </c>
      <c r="BR37" s="1202" t="s">
        <v>35</v>
      </c>
      <c r="BS37" s="1162" t="s">
        <v>35</v>
      </c>
      <c r="BT37" s="1162" t="s">
        <v>35</v>
      </c>
      <c r="BU37" s="1162" t="s">
        <v>35</v>
      </c>
      <c r="BV37" s="1162" t="s">
        <v>35</v>
      </c>
      <c r="BW37" s="1162" t="s">
        <v>35</v>
      </c>
      <c r="BX37" s="1162" t="s">
        <v>35</v>
      </c>
      <c r="BY37" s="1221" t="s">
        <v>35</v>
      </c>
      <c r="BZ37" s="1221" t="s">
        <v>35</v>
      </c>
      <c r="CA37" s="1221" t="s">
        <v>35</v>
      </c>
      <c r="CB37" s="1221" t="s">
        <v>35</v>
      </c>
      <c r="CC37" s="1221" t="s">
        <v>35</v>
      </c>
      <c r="CD37" s="2115"/>
      <c r="CE37" s="2115"/>
      <c r="CF37" s="2115"/>
      <c r="CG37" s="2115"/>
      <c r="CH37" s="2115"/>
      <c r="CI37" s="2115"/>
      <c r="CJ37" s="2115"/>
      <c r="CK37" s="2115"/>
      <c r="CL37" s="2115"/>
      <c r="CM37" s="2115"/>
      <c r="CN37" s="2115"/>
      <c r="CO37" s="2115"/>
      <c r="CP37" s="2115"/>
      <c r="CQ37" s="2115"/>
      <c r="CR37" s="2115"/>
      <c r="CS37" s="2115"/>
      <c r="CT37" s="2115"/>
      <c r="CU37" s="2115"/>
      <c r="CV37" s="2115"/>
      <c r="CW37" s="2115"/>
      <c r="CX37" s="2115"/>
      <c r="CY37" s="2115"/>
      <c r="CZ37" s="2115"/>
    </row>
    <row r="38" s="439" customFormat="true" ht="15" customHeight="true" x14ac:dyDescent="0.2">
      <c r="A38" s="2669"/>
      <c r="B38" s="1728" t="s">
        <v>48</v>
      </c>
      <c r="C38" s="1595">
        <v>94.42369646642203</v>
      </c>
      <c r="D38" s="1596">
        <v>82.248896167716424</v>
      </c>
      <c r="E38" s="1596">
        <v>62.200806316084481</v>
      </c>
      <c r="F38" s="1596">
        <v>58.238953449376005</v>
      </c>
      <c r="G38" s="1597">
        <v>40.444195906925515</v>
      </c>
      <c r="H38" s="1598">
        <v>77.099690300580633</v>
      </c>
      <c r="I38" s="1596">
        <v>71.563189432270434</v>
      </c>
      <c r="J38" s="1596">
        <v>63.71997621166058</v>
      </c>
      <c r="K38" s="1596">
        <v>54.5118772970118</v>
      </c>
      <c r="L38" s="1599">
        <v>25.327716804245853</v>
      </c>
      <c r="M38" s="1600">
        <v>96.706513692292773</v>
      </c>
      <c r="N38" s="1596">
        <v>91.384086284208053</v>
      </c>
      <c r="O38" s="1596">
        <v>82.079805747102299</v>
      </c>
      <c r="P38" s="1596">
        <v>64.679642514238409</v>
      </c>
      <c r="Q38" s="1597">
        <v>36.099675243677879</v>
      </c>
      <c r="R38" s="1598">
        <v>58.273696855865218</v>
      </c>
      <c r="S38" s="1596">
        <v>68.950696838834631</v>
      </c>
      <c r="T38" s="1596">
        <v>56.333388533247167</v>
      </c>
      <c r="U38" s="1596">
        <v>26.920424204266357</v>
      </c>
      <c r="V38" s="1596">
        <v>75.510093954603576</v>
      </c>
      <c r="W38" s="1596">
        <v>89.251807082936324</v>
      </c>
      <c r="X38" s="1596">
        <v>80.818504850329006</v>
      </c>
      <c r="Y38" s="1596">
        <v>85.373622150873658</v>
      </c>
      <c r="Z38" s="1596">
        <v>69.256386998626226</v>
      </c>
      <c r="AA38" s="1596">
        <v>62.479616268417459</v>
      </c>
      <c r="AB38" s="1596">
        <v>75.289441619166581</v>
      </c>
      <c r="AC38" s="2168">
        <v>34.819767583339583</v>
      </c>
      <c r="AD38" s="665"/>
      <c r="AE38" s="665"/>
      <c r="AF38" s="665"/>
      <c r="AG38" s="665"/>
      <c r="AH38" s="665"/>
      <c r="AI38" s="665"/>
      <c r="AJ38" s="665"/>
      <c r="AK38" s="665"/>
      <c r="AL38" s="665"/>
      <c r="AM38" s="665"/>
      <c r="AN38" s="665"/>
      <c r="AO38" s="665"/>
      <c r="AP38" s="665"/>
      <c r="AQ38" s="665"/>
      <c r="AR38" s="665"/>
      <c r="AS38" s="665"/>
      <c r="AT38" s="665"/>
      <c r="AU38" s="665"/>
      <c r="AV38" s="665"/>
      <c r="AW38" s="665"/>
      <c r="AX38" s="665"/>
      <c r="AY38" s="665"/>
      <c r="AZ38" s="216"/>
      <c r="BA38" s="2436"/>
      <c r="BB38" s="151" t="s">
        <v>48</v>
      </c>
      <c r="BC38" s="1143" t="s">
        <v>35</v>
      </c>
      <c r="BD38" s="1162" t="s">
        <v>35</v>
      </c>
      <c r="BE38" s="1162" t="s">
        <v>35</v>
      </c>
      <c r="BF38" s="1162" t="s">
        <v>35</v>
      </c>
      <c r="BG38" s="1182" t="s">
        <v>35</v>
      </c>
      <c r="BH38" s="1202" t="s">
        <v>35</v>
      </c>
      <c r="BI38" s="1162" t="s">
        <v>35</v>
      </c>
      <c r="BJ38" s="1162" t="s">
        <v>35</v>
      </c>
      <c r="BK38" s="1162" t="s">
        <v>35</v>
      </c>
      <c r="BL38" s="1182" t="s">
        <v>35</v>
      </c>
      <c r="BM38" s="1202" t="s">
        <v>35</v>
      </c>
      <c r="BN38" s="1162" t="s">
        <v>35</v>
      </c>
      <c r="BO38" s="1162" t="s">
        <v>35</v>
      </c>
      <c r="BP38" s="1162" t="s">
        <v>35</v>
      </c>
      <c r="BQ38" s="1182" t="s">
        <v>35</v>
      </c>
      <c r="BR38" s="1202" t="s">
        <v>35</v>
      </c>
      <c r="BS38" s="1162" t="s">
        <v>35</v>
      </c>
      <c r="BT38" s="1162" t="s">
        <v>35</v>
      </c>
      <c r="BU38" s="1162" t="s">
        <v>35</v>
      </c>
      <c r="BV38" s="1162" t="s">
        <v>35</v>
      </c>
      <c r="BW38" s="1162" t="s">
        <v>35</v>
      </c>
      <c r="BX38" s="1162" t="s">
        <v>35</v>
      </c>
      <c r="BY38" s="1221" t="s">
        <v>35</v>
      </c>
      <c r="BZ38" s="1221" t="s">
        <v>35</v>
      </c>
      <c r="CA38" s="1221" t="s">
        <v>35</v>
      </c>
      <c r="CB38" s="1221" t="s">
        <v>35</v>
      </c>
      <c r="CC38" s="1221" t="s">
        <v>35</v>
      </c>
      <c r="CD38" s="2115"/>
      <c r="CE38" s="2115"/>
      <c r="CF38" s="2115"/>
      <c r="CG38" s="2115"/>
      <c r="CH38" s="2115"/>
      <c r="CI38" s="2115"/>
      <c r="CJ38" s="2115"/>
      <c r="CK38" s="2115"/>
      <c r="CL38" s="2115"/>
      <c r="CM38" s="2115"/>
      <c r="CN38" s="2115"/>
      <c r="CO38" s="2115"/>
      <c r="CP38" s="2115"/>
      <c r="CQ38" s="2115"/>
      <c r="CR38" s="2115"/>
      <c r="CS38" s="2115"/>
      <c r="CT38" s="2115"/>
      <c r="CU38" s="2115"/>
      <c r="CV38" s="2115"/>
      <c r="CW38" s="2115"/>
      <c r="CX38" s="2115"/>
      <c r="CY38" s="2115"/>
      <c r="CZ38" s="2115"/>
    </row>
    <row r="39" s="130" customFormat="true" ht="15" customHeight="true" x14ac:dyDescent="0.2">
      <c r="A39" s="2435" t="s">
        <v>121</v>
      </c>
      <c r="B39" s="249" t="s">
        <v>49</v>
      </c>
      <c r="C39" s="1095" t="s">
        <v>35</v>
      </c>
      <c r="D39" s="1102" t="s">
        <v>35</v>
      </c>
      <c r="E39" s="1102" t="s">
        <v>35</v>
      </c>
      <c r="F39" s="1102" t="s">
        <v>35</v>
      </c>
      <c r="G39" s="1109" t="s">
        <v>35</v>
      </c>
      <c r="H39" s="1116" t="s">
        <v>35</v>
      </c>
      <c r="I39" s="1102" t="s">
        <v>35</v>
      </c>
      <c r="J39" s="1102" t="s">
        <v>35</v>
      </c>
      <c r="K39" s="1102" t="s">
        <v>35</v>
      </c>
      <c r="L39" s="1123" t="s">
        <v>35</v>
      </c>
      <c r="M39" s="1130" t="s">
        <v>35</v>
      </c>
      <c r="N39" s="1102" t="s">
        <v>35</v>
      </c>
      <c r="O39" s="1102" t="s">
        <v>35</v>
      </c>
      <c r="P39" s="1102" t="s">
        <v>35</v>
      </c>
      <c r="Q39" s="1109" t="s">
        <v>35</v>
      </c>
      <c r="R39" s="1116" t="s">
        <v>35</v>
      </c>
      <c r="S39" s="1102" t="s">
        <v>35</v>
      </c>
      <c r="T39" s="1102" t="s">
        <v>35</v>
      </c>
      <c r="U39" s="1102" t="s">
        <v>35</v>
      </c>
      <c r="V39" s="1102" t="s">
        <v>35</v>
      </c>
      <c r="W39" s="1102" t="s">
        <v>35</v>
      </c>
      <c r="X39" s="1102" t="s">
        <v>35</v>
      </c>
      <c r="Y39" s="1137" t="s">
        <v>35</v>
      </c>
      <c r="Z39" s="1137" t="s">
        <v>35</v>
      </c>
      <c r="AA39" s="1137" t="s">
        <v>35</v>
      </c>
      <c r="AB39" s="1137" t="s">
        <v>35</v>
      </c>
      <c r="AC39" s="2076" t="s">
        <v>35</v>
      </c>
      <c r="AD39" s="2104"/>
      <c r="AE39" s="2104"/>
      <c r="AF39" s="2104"/>
      <c r="AG39" s="2104"/>
      <c r="AH39" s="2104"/>
      <c r="AI39" s="2104"/>
      <c r="AJ39" s="2104"/>
      <c r="AK39" s="2104"/>
      <c r="AL39" s="2104"/>
      <c r="AM39" s="2104"/>
      <c r="AN39" s="2104"/>
      <c r="AO39" s="2104"/>
      <c r="AP39" s="2104"/>
      <c r="AQ39" s="2104"/>
      <c r="AR39" s="2104"/>
      <c r="AS39" s="2104"/>
      <c r="AT39" s="2104"/>
      <c r="AU39" s="2104"/>
      <c r="AV39" s="2104"/>
      <c r="AW39" s="2104"/>
      <c r="AX39" s="2104"/>
      <c r="AY39" s="2104"/>
      <c r="AZ39" s="215"/>
      <c r="BA39" s="2436" t="s">
        <v>121</v>
      </c>
      <c r="BB39" s="151" t="s">
        <v>49</v>
      </c>
      <c r="BC39" s="1143" t="s">
        <v>35</v>
      </c>
      <c r="BD39" s="1162" t="s">
        <v>35</v>
      </c>
      <c r="BE39" s="1162" t="s">
        <v>35</v>
      </c>
      <c r="BF39" s="1162" t="s">
        <v>35</v>
      </c>
      <c r="BG39" s="1182" t="s">
        <v>35</v>
      </c>
      <c r="BH39" s="1202" t="s">
        <v>35</v>
      </c>
      <c r="BI39" s="1162" t="s">
        <v>35</v>
      </c>
      <c r="BJ39" s="1162" t="s">
        <v>35</v>
      </c>
      <c r="BK39" s="1162" t="s">
        <v>35</v>
      </c>
      <c r="BL39" s="1182" t="s">
        <v>35</v>
      </c>
      <c r="BM39" s="1202" t="s">
        <v>35</v>
      </c>
      <c r="BN39" s="1162" t="s">
        <v>35</v>
      </c>
      <c r="BO39" s="1162" t="s">
        <v>35</v>
      </c>
      <c r="BP39" s="1162" t="s">
        <v>35</v>
      </c>
      <c r="BQ39" s="1182" t="s">
        <v>35</v>
      </c>
      <c r="BR39" s="1202" t="s">
        <v>35</v>
      </c>
      <c r="BS39" s="1162" t="s">
        <v>35</v>
      </c>
      <c r="BT39" s="1162" t="s">
        <v>35</v>
      </c>
      <c r="BU39" s="1162" t="s">
        <v>35</v>
      </c>
      <c r="BV39" s="1162" t="s">
        <v>35</v>
      </c>
      <c r="BW39" s="1162" t="s">
        <v>35</v>
      </c>
      <c r="BX39" s="1162" t="s">
        <v>35</v>
      </c>
      <c r="BY39" s="1221" t="s">
        <v>35</v>
      </c>
      <c r="BZ39" s="1221" t="s">
        <v>35</v>
      </c>
      <c r="CA39" s="1221" t="s">
        <v>35</v>
      </c>
      <c r="CB39" s="1221" t="s">
        <v>35</v>
      </c>
      <c r="CC39" s="1221" t="s">
        <v>35</v>
      </c>
      <c r="CD39" s="2115"/>
      <c r="CE39" s="2115"/>
      <c r="CF39" s="2115"/>
      <c r="CG39" s="2115"/>
      <c r="CH39" s="2115"/>
      <c r="CI39" s="2115"/>
      <c r="CJ39" s="2115"/>
      <c r="CK39" s="2115"/>
      <c r="CL39" s="2115"/>
      <c r="CM39" s="2115"/>
      <c r="CN39" s="2115"/>
      <c r="CO39" s="2115"/>
      <c r="CP39" s="2115"/>
      <c r="CQ39" s="2115"/>
      <c r="CR39" s="2115"/>
      <c r="CS39" s="2115"/>
      <c r="CT39" s="2115"/>
      <c r="CU39" s="2115"/>
      <c r="CV39" s="2115"/>
      <c r="CW39" s="2115"/>
      <c r="CX39" s="2115"/>
      <c r="CY39" s="2115"/>
      <c r="CZ39" s="2115"/>
    </row>
    <row r="40" s="130" customFormat="true" ht="15" customHeight="true" x14ac:dyDescent="0.2">
      <c r="A40" s="2435"/>
      <c r="B40" s="249" t="s">
        <v>48</v>
      </c>
      <c r="C40" s="1095" t="s">
        <v>35</v>
      </c>
      <c r="D40" s="1102" t="s">
        <v>35</v>
      </c>
      <c r="E40" s="1102" t="s">
        <v>35</v>
      </c>
      <c r="F40" s="1102" t="s">
        <v>35</v>
      </c>
      <c r="G40" s="1109" t="s">
        <v>35</v>
      </c>
      <c r="H40" s="1116" t="s">
        <v>35</v>
      </c>
      <c r="I40" s="1102" t="s">
        <v>35</v>
      </c>
      <c r="J40" s="1102" t="s">
        <v>35</v>
      </c>
      <c r="K40" s="1102" t="s">
        <v>35</v>
      </c>
      <c r="L40" s="1123" t="s">
        <v>35</v>
      </c>
      <c r="M40" s="1130" t="s">
        <v>35</v>
      </c>
      <c r="N40" s="1102" t="s">
        <v>35</v>
      </c>
      <c r="O40" s="1102" t="s">
        <v>35</v>
      </c>
      <c r="P40" s="1102" t="s">
        <v>35</v>
      </c>
      <c r="Q40" s="1109" t="s">
        <v>35</v>
      </c>
      <c r="R40" s="1116" t="s">
        <v>35</v>
      </c>
      <c r="S40" s="1102" t="s">
        <v>35</v>
      </c>
      <c r="T40" s="1102" t="s">
        <v>35</v>
      </c>
      <c r="U40" s="1102" t="s">
        <v>35</v>
      </c>
      <c r="V40" s="1102" t="s">
        <v>35</v>
      </c>
      <c r="W40" s="1102" t="s">
        <v>35</v>
      </c>
      <c r="X40" s="1102" t="s">
        <v>35</v>
      </c>
      <c r="Y40" s="1137" t="s">
        <v>35</v>
      </c>
      <c r="Z40" s="1137" t="s">
        <v>35</v>
      </c>
      <c r="AA40" s="1137" t="s">
        <v>35</v>
      </c>
      <c r="AB40" s="1137" t="s">
        <v>35</v>
      </c>
      <c r="AC40" s="2076" t="s">
        <v>35</v>
      </c>
      <c r="AD40" s="2104"/>
      <c r="AE40" s="2104"/>
      <c r="AF40" s="2104"/>
      <c r="AG40" s="2104"/>
      <c r="AH40" s="2104"/>
      <c r="AI40" s="2104"/>
      <c r="AJ40" s="2104"/>
      <c r="AK40" s="2104"/>
      <c r="AL40" s="2104"/>
      <c r="AM40" s="2104"/>
      <c r="AN40" s="2104"/>
      <c r="AO40" s="2104"/>
      <c r="AP40" s="2104"/>
      <c r="AQ40" s="2104"/>
      <c r="AR40" s="2104"/>
      <c r="AS40" s="2104"/>
      <c r="AT40" s="2104"/>
      <c r="AU40" s="2104"/>
      <c r="AV40" s="2104"/>
      <c r="AW40" s="2104"/>
      <c r="AX40" s="2104"/>
      <c r="AY40" s="2104"/>
      <c r="AZ40" s="215"/>
      <c r="BA40" s="2436"/>
      <c r="BB40" s="151" t="s">
        <v>48</v>
      </c>
      <c r="BC40" s="1143" t="s">
        <v>35</v>
      </c>
      <c r="BD40" s="1162" t="s">
        <v>35</v>
      </c>
      <c r="BE40" s="1162" t="s">
        <v>35</v>
      </c>
      <c r="BF40" s="1162" t="s">
        <v>35</v>
      </c>
      <c r="BG40" s="1182" t="s">
        <v>35</v>
      </c>
      <c r="BH40" s="1202" t="s">
        <v>35</v>
      </c>
      <c r="BI40" s="1162" t="s">
        <v>35</v>
      </c>
      <c r="BJ40" s="1162" t="s">
        <v>35</v>
      </c>
      <c r="BK40" s="1162" t="s">
        <v>35</v>
      </c>
      <c r="BL40" s="1182" t="s">
        <v>35</v>
      </c>
      <c r="BM40" s="1202" t="s">
        <v>35</v>
      </c>
      <c r="BN40" s="1162" t="s">
        <v>35</v>
      </c>
      <c r="BO40" s="1162" t="s">
        <v>35</v>
      </c>
      <c r="BP40" s="1162" t="s">
        <v>35</v>
      </c>
      <c r="BQ40" s="1182" t="s">
        <v>35</v>
      </c>
      <c r="BR40" s="1202" t="s">
        <v>35</v>
      </c>
      <c r="BS40" s="1162" t="s">
        <v>35</v>
      </c>
      <c r="BT40" s="1162" t="s">
        <v>35</v>
      </c>
      <c r="BU40" s="1162" t="s">
        <v>35</v>
      </c>
      <c r="BV40" s="1162" t="s">
        <v>35</v>
      </c>
      <c r="BW40" s="1162" t="s">
        <v>35</v>
      </c>
      <c r="BX40" s="1162" t="s">
        <v>35</v>
      </c>
      <c r="BY40" s="1221" t="s">
        <v>35</v>
      </c>
      <c r="BZ40" s="1221" t="s">
        <v>35</v>
      </c>
      <c r="CA40" s="1221" t="s">
        <v>35</v>
      </c>
      <c r="CB40" s="1221" t="s">
        <v>35</v>
      </c>
      <c r="CC40" s="1221" t="s">
        <v>35</v>
      </c>
      <c r="CD40" s="2115"/>
      <c r="CE40" s="2115"/>
      <c r="CF40" s="2115"/>
      <c r="CG40" s="2115"/>
      <c r="CH40" s="2115"/>
      <c r="CI40" s="2115"/>
      <c r="CJ40" s="2115"/>
      <c r="CK40" s="2115"/>
      <c r="CL40" s="2115"/>
      <c r="CM40" s="2115"/>
      <c r="CN40" s="2115"/>
      <c r="CO40" s="2115"/>
      <c r="CP40" s="2115"/>
      <c r="CQ40" s="2115"/>
      <c r="CR40" s="2115"/>
      <c r="CS40" s="2115"/>
      <c r="CT40" s="2115"/>
      <c r="CU40" s="2115"/>
      <c r="CV40" s="2115"/>
      <c r="CW40" s="2115"/>
      <c r="CX40" s="2115"/>
      <c r="CY40" s="2115"/>
      <c r="CZ40" s="2115"/>
    </row>
    <row r="41" s="439" customFormat="true" ht="15" customHeight="true" x14ac:dyDescent="0.2">
      <c r="A41" s="2669" t="s">
        <v>56</v>
      </c>
      <c r="B41" s="1728" t="s">
        <v>49</v>
      </c>
      <c r="C41" s="1595">
        <v>48.516457472348236</v>
      </c>
      <c r="D41" s="1596">
        <v>39.121391732507171</v>
      </c>
      <c r="E41" s="1596">
        <v>23.877047281863252</v>
      </c>
      <c r="F41" s="1596">
        <v>14.390779714635716</v>
      </c>
      <c r="G41" s="1597">
        <v>8.2471786061916852</v>
      </c>
      <c r="H41" s="1598">
        <v>25.441165691003782</v>
      </c>
      <c r="I41" s="1596">
        <v>16.796786972491095</v>
      </c>
      <c r="J41" s="1596">
        <v>13.256096717814822</v>
      </c>
      <c r="K41" s="1596">
        <v>10.810927565783167</v>
      </c>
      <c r="L41" s="1599">
        <v>5.6907357077297593</v>
      </c>
      <c r="M41" s="1600">
        <v>53.244483313318867</v>
      </c>
      <c r="N41" s="1596">
        <v>42.586734747865876</v>
      </c>
      <c r="O41" s="1596">
        <v>40.451284142349273</v>
      </c>
      <c r="P41" s="1596">
        <v>29.060684231794266</v>
      </c>
      <c r="Q41" s="1597">
        <v>14.52770199752422</v>
      </c>
      <c r="R41" s="1598">
        <v>34.839423301423643</v>
      </c>
      <c r="S41" s="1596">
        <v>48.029731940256887</v>
      </c>
      <c r="T41" s="1596">
        <v>27.888213499784225</v>
      </c>
      <c r="U41" s="1596">
        <v>2.741209702988328</v>
      </c>
      <c r="V41" s="1596">
        <v>37.908039550854198</v>
      </c>
      <c r="W41" s="1596">
        <v>39.293229957163142</v>
      </c>
      <c r="X41" s="1596">
        <v>30.420080937808873</v>
      </c>
      <c r="Y41" s="1596">
        <v>32.157849041272804</v>
      </c>
      <c r="Z41" s="1596">
        <v>12.303155128537522</v>
      </c>
      <c r="AA41" s="1596">
        <v>26.085237011594089</v>
      </c>
      <c r="AB41" s="1596">
        <v>67.13108145079903</v>
      </c>
      <c r="AC41" s="2168">
        <v>8.8014241468667347</v>
      </c>
      <c r="AD41" s="665"/>
      <c r="AE41" s="665"/>
      <c r="AF41" s="665"/>
      <c r="AG41" s="665"/>
      <c r="AH41" s="665"/>
      <c r="AI41" s="665"/>
      <c r="AJ41" s="665"/>
      <c r="AK41" s="665"/>
      <c r="AL41" s="665"/>
      <c r="AM41" s="665"/>
      <c r="AN41" s="665"/>
      <c r="AO41" s="665"/>
      <c r="AP41" s="665"/>
      <c r="AQ41" s="665"/>
      <c r="AR41" s="665"/>
      <c r="AS41" s="665"/>
      <c r="AT41" s="665"/>
      <c r="AU41" s="665"/>
      <c r="AV41" s="665"/>
      <c r="AW41" s="665"/>
      <c r="AX41" s="665"/>
      <c r="AY41" s="665"/>
      <c r="AZ41" s="216"/>
      <c r="BA41" s="2436" t="s">
        <v>56</v>
      </c>
      <c r="BB41" s="151" t="s">
        <v>49</v>
      </c>
      <c r="BC41" s="1143" t="s">
        <v>35</v>
      </c>
      <c r="BD41" s="1162" t="s">
        <v>35</v>
      </c>
      <c r="BE41" s="1162" t="s">
        <v>35</v>
      </c>
      <c r="BF41" s="1162" t="s">
        <v>35</v>
      </c>
      <c r="BG41" s="1182" t="s">
        <v>35</v>
      </c>
      <c r="BH41" s="1202" t="s">
        <v>35</v>
      </c>
      <c r="BI41" s="1162" t="s">
        <v>35</v>
      </c>
      <c r="BJ41" s="1162" t="s">
        <v>35</v>
      </c>
      <c r="BK41" s="1162" t="s">
        <v>35</v>
      </c>
      <c r="BL41" s="1182" t="s">
        <v>35</v>
      </c>
      <c r="BM41" s="1202" t="s">
        <v>35</v>
      </c>
      <c r="BN41" s="1162" t="s">
        <v>35</v>
      </c>
      <c r="BO41" s="1162" t="s">
        <v>35</v>
      </c>
      <c r="BP41" s="1162" t="s">
        <v>35</v>
      </c>
      <c r="BQ41" s="1182" t="s">
        <v>35</v>
      </c>
      <c r="BR41" s="1202" t="s">
        <v>35</v>
      </c>
      <c r="BS41" s="1162" t="s">
        <v>35</v>
      </c>
      <c r="BT41" s="1162" t="s">
        <v>35</v>
      </c>
      <c r="BU41" s="1162" t="s">
        <v>35</v>
      </c>
      <c r="BV41" s="1162" t="s">
        <v>35</v>
      </c>
      <c r="BW41" s="1162" t="s">
        <v>35</v>
      </c>
      <c r="BX41" s="1162" t="s">
        <v>35</v>
      </c>
      <c r="BY41" s="1221" t="s">
        <v>35</v>
      </c>
      <c r="BZ41" s="1221" t="s">
        <v>35</v>
      </c>
      <c r="CA41" s="1221" t="s">
        <v>35</v>
      </c>
      <c r="CB41" s="1221" t="s">
        <v>35</v>
      </c>
      <c r="CC41" s="1221" t="s">
        <v>35</v>
      </c>
      <c r="CD41" s="2115"/>
      <c r="CE41" s="2115"/>
      <c r="CF41" s="2115"/>
      <c r="CG41" s="2115"/>
      <c r="CH41" s="2115"/>
      <c r="CI41" s="2115"/>
      <c r="CJ41" s="2115"/>
      <c r="CK41" s="2115"/>
      <c r="CL41" s="2115"/>
      <c r="CM41" s="2115"/>
      <c r="CN41" s="2115"/>
      <c r="CO41" s="2115"/>
      <c r="CP41" s="2115"/>
      <c r="CQ41" s="2115"/>
      <c r="CR41" s="2115"/>
      <c r="CS41" s="2115"/>
      <c r="CT41" s="2115"/>
      <c r="CU41" s="2115"/>
      <c r="CV41" s="2115"/>
      <c r="CW41" s="2115"/>
      <c r="CX41" s="2115"/>
      <c r="CY41" s="2115"/>
      <c r="CZ41" s="2115"/>
    </row>
    <row r="42" s="439" customFormat="true" ht="15" customHeight="true" x14ac:dyDescent="0.2">
      <c r="A42" s="2669"/>
      <c r="B42" s="1728" t="s">
        <v>48</v>
      </c>
      <c r="C42" s="1595">
        <v>51.483542527651835</v>
      </c>
      <c r="D42" s="1596">
        <v>60.878608267493007</v>
      </c>
      <c r="E42" s="1596">
        <v>76.122952718136844</v>
      </c>
      <c r="F42" s="1596">
        <v>85.609220285364444</v>
      </c>
      <c r="G42" s="1597">
        <v>91.752821393808233</v>
      </c>
      <c r="H42" s="1598">
        <v>74.558834308996154</v>
      </c>
      <c r="I42" s="1596">
        <v>83.203213027508895</v>
      </c>
      <c r="J42" s="1596">
        <v>86.74390328218513</v>
      </c>
      <c r="K42" s="1596">
        <v>89.189072434216811</v>
      </c>
      <c r="L42" s="1599">
        <v>94.3092642922702</v>
      </c>
      <c r="M42" s="1600">
        <v>46.755516686681112</v>
      </c>
      <c r="N42" s="1596">
        <v>57.413265252134295</v>
      </c>
      <c r="O42" s="1596">
        <v>59.548715857650791</v>
      </c>
      <c r="P42" s="1596">
        <v>70.939315768205745</v>
      </c>
      <c r="Q42" s="1597">
        <v>85.472298002475725</v>
      </c>
      <c r="R42" s="1598">
        <v>65.160576698576406</v>
      </c>
      <c r="S42" s="1596">
        <v>51.970268059743098</v>
      </c>
      <c r="T42" s="1596">
        <v>72.111786500215828</v>
      </c>
      <c r="U42" s="1596">
        <v>97.258790297011672</v>
      </c>
      <c r="V42" s="1596">
        <v>62.091960449145844</v>
      </c>
      <c r="W42" s="1596">
        <v>60.706770042836709</v>
      </c>
      <c r="X42" s="1596">
        <v>69.579919062191152</v>
      </c>
      <c r="Y42" s="1596">
        <v>67.842150958727373</v>
      </c>
      <c r="Z42" s="1596">
        <v>87.696844871462488</v>
      </c>
      <c r="AA42" s="1596">
        <v>73.91476298840584</v>
      </c>
      <c r="AB42" s="1596">
        <v>32.868918549200977</v>
      </c>
      <c r="AC42" s="2168">
        <v>91.198575853133136</v>
      </c>
      <c r="AD42" s="665"/>
      <c r="AE42" s="665"/>
      <c r="AF42" s="665"/>
      <c r="AG42" s="665"/>
      <c r="AH42" s="665"/>
      <c r="AI42" s="665"/>
      <c r="AJ42" s="665"/>
      <c r="AK42" s="665"/>
      <c r="AL42" s="665"/>
      <c r="AM42" s="665"/>
      <c r="AN42" s="665"/>
      <c r="AO42" s="665"/>
      <c r="AP42" s="665"/>
      <c r="AQ42" s="665"/>
      <c r="AR42" s="665"/>
      <c r="AS42" s="665"/>
      <c r="AT42" s="665"/>
      <c r="AU42" s="665"/>
      <c r="AV42" s="665"/>
      <c r="AW42" s="665"/>
      <c r="AX42" s="665"/>
      <c r="AY42" s="665"/>
      <c r="AZ42" s="216"/>
      <c r="BA42" s="2436"/>
      <c r="BB42" s="151" t="s">
        <v>48</v>
      </c>
      <c r="BC42" s="1143" t="s">
        <v>35</v>
      </c>
      <c r="BD42" s="1162" t="s">
        <v>35</v>
      </c>
      <c r="BE42" s="1162" t="s">
        <v>35</v>
      </c>
      <c r="BF42" s="1162" t="s">
        <v>35</v>
      </c>
      <c r="BG42" s="1182" t="s">
        <v>35</v>
      </c>
      <c r="BH42" s="1202" t="s">
        <v>35</v>
      </c>
      <c r="BI42" s="1162" t="s">
        <v>35</v>
      </c>
      <c r="BJ42" s="1162" t="s">
        <v>35</v>
      </c>
      <c r="BK42" s="1162" t="s">
        <v>35</v>
      </c>
      <c r="BL42" s="1182" t="s">
        <v>35</v>
      </c>
      <c r="BM42" s="1202" t="s">
        <v>35</v>
      </c>
      <c r="BN42" s="1162" t="s">
        <v>35</v>
      </c>
      <c r="BO42" s="1162" t="s">
        <v>35</v>
      </c>
      <c r="BP42" s="1162" t="s">
        <v>35</v>
      </c>
      <c r="BQ42" s="1182" t="s">
        <v>35</v>
      </c>
      <c r="BR42" s="1202" t="s">
        <v>35</v>
      </c>
      <c r="BS42" s="1162" t="s">
        <v>35</v>
      </c>
      <c r="BT42" s="1162" t="s">
        <v>35</v>
      </c>
      <c r="BU42" s="1162" t="s">
        <v>35</v>
      </c>
      <c r="BV42" s="1162" t="s">
        <v>35</v>
      </c>
      <c r="BW42" s="1162" t="s">
        <v>35</v>
      </c>
      <c r="BX42" s="1162" t="s">
        <v>35</v>
      </c>
      <c r="BY42" s="1221" t="s">
        <v>35</v>
      </c>
      <c r="BZ42" s="1221" t="s">
        <v>35</v>
      </c>
      <c r="CA42" s="1221" t="s">
        <v>35</v>
      </c>
      <c r="CB42" s="1221" t="s">
        <v>35</v>
      </c>
      <c r="CC42" s="1221" t="s">
        <v>35</v>
      </c>
      <c r="CD42" s="2115"/>
      <c r="CE42" s="2115"/>
      <c r="CF42" s="2115"/>
      <c r="CG42" s="2115"/>
      <c r="CH42" s="2115"/>
      <c r="CI42" s="2115"/>
      <c r="CJ42" s="2115"/>
      <c r="CK42" s="2115"/>
      <c r="CL42" s="2115"/>
      <c r="CM42" s="2115"/>
      <c r="CN42" s="2115"/>
      <c r="CO42" s="2115"/>
      <c r="CP42" s="2115"/>
      <c r="CQ42" s="2115"/>
      <c r="CR42" s="2115"/>
      <c r="CS42" s="2115"/>
      <c r="CT42" s="2115"/>
      <c r="CU42" s="2115"/>
      <c r="CV42" s="2115"/>
      <c r="CW42" s="2115"/>
      <c r="CX42" s="2115"/>
      <c r="CY42" s="2115"/>
      <c r="CZ42" s="2115"/>
    </row>
    <row r="43" s="439" customFormat="true" ht="15" customHeight="true" x14ac:dyDescent="0.2">
      <c r="A43" s="2669" t="s">
        <v>53</v>
      </c>
      <c r="B43" s="1728" t="s">
        <v>49</v>
      </c>
      <c r="C43" s="1756" t="s">
        <v>35</v>
      </c>
      <c r="D43" s="1757" t="s">
        <v>35</v>
      </c>
      <c r="E43" s="1757" t="s">
        <v>35</v>
      </c>
      <c r="F43" s="1757" t="s">
        <v>35</v>
      </c>
      <c r="G43" s="1758" t="s">
        <v>35</v>
      </c>
      <c r="H43" s="1759" t="s">
        <v>35</v>
      </c>
      <c r="I43" s="1757" t="s">
        <v>35</v>
      </c>
      <c r="J43" s="1757" t="s">
        <v>35</v>
      </c>
      <c r="K43" s="1757" t="s">
        <v>35</v>
      </c>
      <c r="L43" s="1760" t="s">
        <v>35</v>
      </c>
      <c r="M43" s="1756" t="s">
        <v>35</v>
      </c>
      <c r="N43" s="1757" t="s">
        <v>35</v>
      </c>
      <c r="O43" s="1757" t="s">
        <v>35</v>
      </c>
      <c r="P43" s="1757" t="s">
        <v>35</v>
      </c>
      <c r="Q43" s="1758" t="s">
        <v>35</v>
      </c>
      <c r="R43" s="1759" t="s">
        <v>35</v>
      </c>
      <c r="S43" s="1757" t="s">
        <v>35</v>
      </c>
      <c r="T43" s="1757" t="s">
        <v>35</v>
      </c>
      <c r="U43" s="1757" t="s">
        <v>35</v>
      </c>
      <c r="V43" s="1757" t="s">
        <v>35</v>
      </c>
      <c r="W43" s="1757" t="s">
        <v>35</v>
      </c>
      <c r="X43" s="1757" t="s">
        <v>35</v>
      </c>
      <c r="Y43" s="1757" t="s">
        <v>35</v>
      </c>
      <c r="Z43" s="1757" t="s">
        <v>35</v>
      </c>
      <c r="AA43" s="1757" t="s">
        <v>35</v>
      </c>
      <c r="AB43" s="1757" t="s">
        <v>35</v>
      </c>
      <c r="AC43" s="1760" t="s">
        <v>35</v>
      </c>
      <c r="AD43" s="665"/>
      <c r="AE43" s="665"/>
      <c r="AF43" s="665"/>
      <c r="AG43" s="665"/>
      <c r="AH43" s="665"/>
      <c r="AI43" s="665"/>
      <c r="AJ43" s="665"/>
      <c r="AK43" s="665"/>
      <c r="AL43" s="665"/>
      <c r="AM43" s="665"/>
      <c r="AN43" s="665"/>
      <c r="AO43" s="665"/>
      <c r="AP43" s="665"/>
      <c r="AQ43" s="665"/>
      <c r="AR43" s="665"/>
      <c r="AS43" s="665"/>
      <c r="AT43" s="665"/>
      <c r="AU43" s="665"/>
      <c r="AV43" s="665"/>
      <c r="AW43" s="665"/>
      <c r="AX43" s="665"/>
      <c r="AY43" s="665"/>
      <c r="AZ43" s="216"/>
      <c r="BA43" s="2436" t="s">
        <v>53</v>
      </c>
      <c r="BB43" s="151" t="s">
        <v>49</v>
      </c>
      <c r="BC43" s="1143" t="s">
        <v>35</v>
      </c>
      <c r="BD43" s="1162" t="s">
        <v>35</v>
      </c>
      <c r="BE43" s="1162" t="s">
        <v>35</v>
      </c>
      <c r="BF43" s="1162" t="s">
        <v>35</v>
      </c>
      <c r="BG43" s="1182" t="s">
        <v>35</v>
      </c>
      <c r="BH43" s="1202" t="s">
        <v>35</v>
      </c>
      <c r="BI43" s="1162" t="s">
        <v>35</v>
      </c>
      <c r="BJ43" s="1162" t="s">
        <v>35</v>
      </c>
      <c r="BK43" s="1162" t="s">
        <v>35</v>
      </c>
      <c r="BL43" s="1182" t="s">
        <v>35</v>
      </c>
      <c r="BM43" s="1202" t="s">
        <v>35</v>
      </c>
      <c r="BN43" s="1162" t="s">
        <v>35</v>
      </c>
      <c r="BO43" s="1162" t="s">
        <v>35</v>
      </c>
      <c r="BP43" s="1162" t="s">
        <v>35</v>
      </c>
      <c r="BQ43" s="1182" t="s">
        <v>35</v>
      </c>
      <c r="BR43" s="1202" t="s">
        <v>35</v>
      </c>
      <c r="BS43" s="1162" t="s">
        <v>35</v>
      </c>
      <c r="BT43" s="1162" t="s">
        <v>35</v>
      </c>
      <c r="BU43" s="1162" t="s">
        <v>35</v>
      </c>
      <c r="BV43" s="1162" t="s">
        <v>35</v>
      </c>
      <c r="BW43" s="1162" t="s">
        <v>35</v>
      </c>
      <c r="BX43" s="1162" t="s">
        <v>35</v>
      </c>
      <c r="BY43" s="1221" t="s">
        <v>35</v>
      </c>
      <c r="BZ43" s="1221" t="s">
        <v>35</v>
      </c>
      <c r="CA43" s="1221" t="s">
        <v>35</v>
      </c>
      <c r="CB43" s="1221" t="s">
        <v>35</v>
      </c>
      <c r="CC43" s="1221" t="s">
        <v>35</v>
      </c>
      <c r="CD43" s="2115"/>
      <c r="CE43" s="2115"/>
      <c r="CF43" s="2115"/>
      <c r="CG43" s="2115"/>
      <c r="CH43" s="2115"/>
      <c r="CI43" s="2115"/>
      <c r="CJ43" s="2115"/>
      <c r="CK43" s="2115"/>
      <c r="CL43" s="2115"/>
      <c r="CM43" s="2115"/>
      <c r="CN43" s="2115"/>
      <c r="CO43" s="2115"/>
      <c r="CP43" s="2115"/>
      <c r="CQ43" s="2115"/>
      <c r="CR43" s="2115"/>
      <c r="CS43" s="2115"/>
      <c r="CT43" s="2115"/>
      <c r="CU43" s="2115"/>
      <c r="CV43" s="2115"/>
      <c r="CW43" s="2115"/>
      <c r="CX43" s="2115"/>
      <c r="CY43" s="2115"/>
      <c r="CZ43" s="2115"/>
    </row>
    <row r="44" s="439" customFormat="true" ht="15" customHeight="true" x14ac:dyDescent="0.2">
      <c r="A44" s="2669"/>
      <c r="B44" s="1728" t="s">
        <v>48</v>
      </c>
      <c r="C44" s="1756" t="s">
        <v>35</v>
      </c>
      <c r="D44" s="1757" t="s">
        <v>35</v>
      </c>
      <c r="E44" s="1757" t="s">
        <v>35</v>
      </c>
      <c r="F44" s="1757" t="s">
        <v>35</v>
      </c>
      <c r="G44" s="1758" t="s">
        <v>35</v>
      </c>
      <c r="H44" s="1759" t="s">
        <v>35</v>
      </c>
      <c r="I44" s="1757" t="s">
        <v>35</v>
      </c>
      <c r="J44" s="1757" t="s">
        <v>35</v>
      </c>
      <c r="K44" s="1757" t="s">
        <v>35</v>
      </c>
      <c r="L44" s="1760" t="s">
        <v>35</v>
      </c>
      <c r="M44" s="1756" t="s">
        <v>35</v>
      </c>
      <c r="N44" s="1757" t="s">
        <v>35</v>
      </c>
      <c r="O44" s="1757" t="s">
        <v>35</v>
      </c>
      <c r="P44" s="1757" t="s">
        <v>35</v>
      </c>
      <c r="Q44" s="1758" t="s">
        <v>35</v>
      </c>
      <c r="R44" s="1759" t="s">
        <v>35</v>
      </c>
      <c r="S44" s="1757" t="s">
        <v>35</v>
      </c>
      <c r="T44" s="1757" t="s">
        <v>35</v>
      </c>
      <c r="U44" s="1757" t="s">
        <v>35</v>
      </c>
      <c r="V44" s="1757" t="s">
        <v>35</v>
      </c>
      <c r="W44" s="1757" t="s">
        <v>35</v>
      </c>
      <c r="X44" s="1757" t="s">
        <v>35</v>
      </c>
      <c r="Y44" s="1757" t="s">
        <v>35</v>
      </c>
      <c r="Z44" s="1757" t="s">
        <v>35</v>
      </c>
      <c r="AA44" s="1757" t="s">
        <v>35</v>
      </c>
      <c r="AB44" s="1757" t="s">
        <v>35</v>
      </c>
      <c r="AC44" s="1760" t="s">
        <v>35</v>
      </c>
      <c r="AD44" s="665"/>
      <c r="AE44" s="665"/>
      <c r="AF44" s="665"/>
      <c r="AG44" s="665"/>
      <c r="AH44" s="665"/>
      <c r="AI44" s="665"/>
      <c r="AJ44" s="665"/>
      <c r="AK44" s="665"/>
      <c r="AL44" s="665"/>
      <c r="AM44" s="665"/>
      <c r="AN44" s="665"/>
      <c r="AO44" s="665"/>
      <c r="AP44" s="665"/>
      <c r="AQ44" s="665"/>
      <c r="AR44" s="665"/>
      <c r="AS44" s="665"/>
      <c r="AT44" s="665"/>
      <c r="AU44" s="665"/>
      <c r="AV44" s="665"/>
      <c r="AW44" s="665"/>
      <c r="AX44" s="665"/>
      <c r="AY44" s="665"/>
      <c r="AZ44" s="216"/>
      <c r="BA44" s="2436"/>
      <c r="BB44" s="151" t="s">
        <v>48</v>
      </c>
      <c r="BC44" s="1143" t="s">
        <v>35</v>
      </c>
      <c r="BD44" s="1162" t="s">
        <v>35</v>
      </c>
      <c r="BE44" s="1162" t="s">
        <v>35</v>
      </c>
      <c r="BF44" s="1162" t="s">
        <v>35</v>
      </c>
      <c r="BG44" s="1182" t="s">
        <v>35</v>
      </c>
      <c r="BH44" s="1202" t="s">
        <v>35</v>
      </c>
      <c r="BI44" s="1162" t="s">
        <v>35</v>
      </c>
      <c r="BJ44" s="1162" t="s">
        <v>35</v>
      </c>
      <c r="BK44" s="1162" t="s">
        <v>35</v>
      </c>
      <c r="BL44" s="1182" t="s">
        <v>35</v>
      </c>
      <c r="BM44" s="1202" t="s">
        <v>35</v>
      </c>
      <c r="BN44" s="1162" t="s">
        <v>35</v>
      </c>
      <c r="BO44" s="1162" t="s">
        <v>35</v>
      </c>
      <c r="BP44" s="1162" t="s">
        <v>35</v>
      </c>
      <c r="BQ44" s="1182" t="s">
        <v>35</v>
      </c>
      <c r="BR44" s="1202" t="s">
        <v>35</v>
      </c>
      <c r="BS44" s="1162" t="s">
        <v>35</v>
      </c>
      <c r="BT44" s="1162" t="s">
        <v>35</v>
      </c>
      <c r="BU44" s="1162" t="s">
        <v>35</v>
      </c>
      <c r="BV44" s="1162" t="s">
        <v>35</v>
      </c>
      <c r="BW44" s="1162" t="s">
        <v>35</v>
      </c>
      <c r="BX44" s="1162" t="s">
        <v>35</v>
      </c>
      <c r="BY44" s="1221" t="s">
        <v>35</v>
      </c>
      <c r="BZ44" s="1221" t="s">
        <v>35</v>
      </c>
      <c r="CA44" s="1221" t="s">
        <v>35</v>
      </c>
      <c r="CB44" s="1221" t="s">
        <v>35</v>
      </c>
      <c r="CC44" s="1221" t="s">
        <v>35</v>
      </c>
      <c r="CD44" s="2115"/>
      <c r="CE44" s="2115"/>
      <c r="CF44" s="2115"/>
      <c r="CG44" s="2115"/>
      <c r="CH44" s="2115"/>
      <c r="CI44" s="2115"/>
      <c r="CJ44" s="2115"/>
      <c r="CK44" s="2115"/>
      <c r="CL44" s="2115"/>
      <c r="CM44" s="2115"/>
      <c r="CN44" s="2115"/>
      <c r="CO44" s="2115"/>
      <c r="CP44" s="2115"/>
      <c r="CQ44" s="2115"/>
      <c r="CR44" s="2115"/>
      <c r="CS44" s="2115"/>
      <c r="CT44" s="2115"/>
      <c r="CU44" s="2115"/>
      <c r="CV44" s="2115"/>
      <c r="CW44" s="2115"/>
      <c r="CX44" s="2115"/>
      <c r="CY44" s="2115"/>
      <c r="CZ44" s="2115"/>
    </row>
    <row r="45" s="439" customFormat="true" ht="15" customHeight="true" x14ac:dyDescent="0.2">
      <c r="A45" s="2669" t="s">
        <v>52</v>
      </c>
      <c r="B45" s="1728" t="s">
        <v>49</v>
      </c>
      <c r="C45" s="1756" t="s">
        <v>35</v>
      </c>
      <c r="D45" s="1757" t="s">
        <v>35</v>
      </c>
      <c r="E45" s="1757" t="s">
        <v>35</v>
      </c>
      <c r="F45" s="1757" t="s">
        <v>35</v>
      </c>
      <c r="G45" s="1758" t="s">
        <v>35</v>
      </c>
      <c r="H45" s="1759" t="s">
        <v>35</v>
      </c>
      <c r="I45" s="1757" t="s">
        <v>35</v>
      </c>
      <c r="J45" s="1757" t="s">
        <v>35</v>
      </c>
      <c r="K45" s="1757" t="s">
        <v>35</v>
      </c>
      <c r="L45" s="1760" t="s">
        <v>35</v>
      </c>
      <c r="M45" s="1756" t="s">
        <v>35</v>
      </c>
      <c r="N45" s="1757" t="s">
        <v>35</v>
      </c>
      <c r="O45" s="1757" t="s">
        <v>35</v>
      </c>
      <c r="P45" s="1757" t="s">
        <v>35</v>
      </c>
      <c r="Q45" s="1758" t="s">
        <v>35</v>
      </c>
      <c r="R45" s="1759" t="s">
        <v>35</v>
      </c>
      <c r="S45" s="1757" t="s">
        <v>35</v>
      </c>
      <c r="T45" s="1757" t="s">
        <v>35</v>
      </c>
      <c r="U45" s="1757" t="s">
        <v>35</v>
      </c>
      <c r="V45" s="1757" t="s">
        <v>35</v>
      </c>
      <c r="W45" s="1757" t="s">
        <v>35</v>
      </c>
      <c r="X45" s="1757" t="s">
        <v>35</v>
      </c>
      <c r="Y45" s="1757" t="s">
        <v>35</v>
      </c>
      <c r="Z45" s="1757" t="s">
        <v>35</v>
      </c>
      <c r="AA45" s="1757" t="s">
        <v>35</v>
      </c>
      <c r="AB45" s="1757" t="s">
        <v>35</v>
      </c>
      <c r="AC45" s="1760" t="s">
        <v>35</v>
      </c>
      <c r="AD45" s="665"/>
      <c r="AE45" s="665"/>
      <c r="AF45" s="665"/>
      <c r="AG45" s="665"/>
      <c r="AH45" s="665"/>
      <c r="AI45" s="665"/>
      <c r="AJ45" s="665"/>
      <c r="AK45" s="665"/>
      <c r="AL45" s="665"/>
      <c r="AM45" s="665"/>
      <c r="AN45" s="665"/>
      <c r="AO45" s="665"/>
      <c r="AP45" s="665"/>
      <c r="AQ45" s="665"/>
      <c r="AR45" s="665"/>
      <c r="AS45" s="665"/>
      <c r="AT45" s="665"/>
      <c r="AU45" s="665"/>
      <c r="AV45" s="665"/>
      <c r="AW45" s="665"/>
      <c r="AX45" s="665"/>
      <c r="AY45" s="665"/>
      <c r="AZ45" s="216"/>
      <c r="BA45" s="2436" t="s">
        <v>52</v>
      </c>
      <c r="BB45" s="151" t="s">
        <v>49</v>
      </c>
      <c r="BC45" s="1143" t="s">
        <v>35</v>
      </c>
      <c r="BD45" s="1162" t="s">
        <v>35</v>
      </c>
      <c r="BE45" s="1162" t="s">
        <v>35</v>
      </c>
      <c r="BF45" s="1162" t="s">
        <v>35</v>
      </c>
      <c r="BG45" s="1182" t="s">
        <v>35</v>
      </c>
      <c r="BH45" s="1202" t="s">
        <v>35</v>
      </c>
      <c r="BI45" s="1162" t="s">
        <v>35</v>
      </c>
      <c r="BJ45" s="1162" t="s">
        <v>35</v>
      </c>
      <c r="BK45" s="1162" t="s">
        <v>35</v>
      </c>
      <c r="BL45" s="1182" t="s">
        <v>35</v>
      </c>
      <c r="BM45" s="1202" t="s">
        <v>35</v>
      </c>
      <c r="BN45" s="1162" t="s">
        <v>35</v>
      </c>
      <c r="BO45" s="1162" t="s">
        <v>35</v>
      </c>
      <c r="BP45" s="1162" t="s">
        <v>35</v>
      </c>
      <c r="BQ45" s="1182" t="s">
        <v>35</v>
      </c>
      <c r="BR45" s="1202" t="s">
        <v>35</v>
      </c>
      <c r="BS45" s="1162" t="s">
        <v>35</v>
      </c>
      <c r="BT45" s="1162" t="s">
        <v>35</v>
      </c>
      <c r="BU45" s="1162" t="s">
        <v>35</v>
      </c>
      <c r="BV45" s="1162" t="s">
        <v>35</v>
      </c>
      <c r="BW45" s="1162" t="s">
        <v>35</v>
      </c>
      <c r="BX45" s="1162" t="s">
        <v>35</v>
      </c>
      <c r="BY45" s="1221" t="s">
        <v>35</v>
      </c>
      <c r="BZ45" s="1221" t="s">
        <v>35</v>
      </c>
      <c r="CA45" s="1221" t="s">
        <v>35</v>
      </c>
      <c r="CB45" s="1221" t="s">
        <v>35</v>
      </c>
      <c r="CC45" s="1221" t="s">
        <v>35</v>
      </c>
      <c r="CD45" s="2115"/>
      <c r="CE45" s="2115"/>
      <c r="CF45" s="2115"/>
      <c r="CG45" s="2115"/>
      <c r="CH45" s="2115"/>
      <c r="CI45" s="2115"/>
      <c r="CJ45" s="2115"/>
      <c r="CK45" s="2115"/>
      <c r="CL45" s="2115"/>
      <c r="CM45" s="2115"/>
      <c r="CN45" s="2115"/>
      <c r="CO45" s="2115"/>
      <c r="CP45" s="2115"/>
      <c r="CQ45" s="2115"/>
      <c r="CR45" s="2115"/>
      <c r="CS45" s="2115"/>
      <c r="CT45" s="2115"/>
      <c r="CU45" s="2115"/>
      <c r="CV45" s="2115"/>
      <c r="CW45" s="2115"/>
      <c r="CX45" s="2115"/>
      <c r="CY45" s="2115"/>
      <c r="CZ45" s="2115"/>
    </row>
    <row r="46" s="439" customFormat="true" ht="15" customHeight="true" x14ac:dyDescent="0.2">
      <c r="A46" s="2669"/>
      <c r="B46" s="1728" t="s">
        <v>48</v>
      </c>
      <c r="C46" s="1756" t="s">
        <v>35</v>
      </c>
      <c r="D46" s="1757" t="s">
        <v>35</v>
      </c>
      <c r="E46" s="1757" t="s">
        <v>35</v>
      </c>
      <c r="F46" s="1757" t="s">
        <v>35</v>
      </c>
      <c r="G46" s="1758" t="s">
        <v>35</v>
      </c>
      <c r="H46" s="1759" t="s">
        <v>35</v>
      </c>
      <c r="I46" s="1757" t="s">
        <v>35</v>
      </c>
      <c r="J46" s="1757" t="s">
        <v>35</v>
      </c>
      <c r="K46" s="1757" t="s">
        <v>35</v>
      </c>
      <c r="L46" s="1760" t="s">
        <v>35</v>
      </c>
      <c r="M46" s="1756" t="s">
        <v>35</v>
      </c>
      <c r="N46" s="1757" t="s">
        <v>35</v>
      </c>
      <c r="O46" s="1757" t="s">
        <v>35</v>
      </c>
      <c r="P46" s="1757" t="s">
        <v>35</v>
      </c>
      <c r="Q46" s="1758" t="s">
        <v>35</v>
      </c>
      <c r="R46" s="1759" t="s">
        <v>35</v>
      </c>
      <c r="S46" s="1757" t="s">
        <v>35</v>
      </c>
      <c r="T46" s="1757" t="s">
        <v>35</v>
      </c>
      <c r="U46" s="1757" t="s">
        <v>35</v>
      </c>
      <c r="V46" s="1757" t="s">
        <v>35</v>
      </c>
      <c r="W46" s="1757" t="s">
        <v>35</v>
      </c>
      <c r="X46" s="1757" t="s">
        <v>35</v>
      </c>
      <c r="Y46" s="1757" t="s">
        <v>35</v>
      </c>
      <c r="Z46" s="1757" t="s">
        <v>35</v>
      </c>
      <c r="AA46" s="1757" t="s">
        <v>35</v>
      </c>
      <c r="AB46" s="1757" t="s">
        <v>35</v>
      </c>
      <c r="AC46" s="1760" t="s">
        <v>35</v>
      </c>
      <c r="AD46" s="665"/>
      <c r="AE46" s="665"/>
      <c r="AF46" s="665"/>
      <c r="AG46" s="665"/>
      <c r="AH46" s="665"/>
      <c r="AI46" s="665"/>
      <c r="AJ46" s="665"/>
      <c r="AK46" s="665"/>
      <c r="AL46" s="665"/>
      <c r="AM46" s="665"/>
      <c r="AN46" s="665"/>
      <c r="AO46" s="665"/>
      <c r="AP46" s="665"/>
      <c r="AQ46" s="665"/>
      <c r="AR46" s="665"/>
      <c r="AS46" s="665"/>
      <c r="AT46" s="665"/>
      <c r="AU46" s="665"/>
      <c r="AV46" s="665"/>
      <c r="AW46" s="665"/>
      <c r="AX46" s="665"/>
      <c r="AY46" s="665"/>
      <c r="AZ46" s="216"/>
      <c r="BA46" s="2436"/>
      <c r="BB46" s="151" t="s">
        <v>48</v>
      </c>
      <c r="BC46" s="1143" t="s">
        <v>35</v>
      </c>
      <c r="BD46" s="1162" t="s">
        <v>35</v>
      </c>
      <c r="BE46" s="1162" t="s">
        <v>35</v>
      </c>
      <c r="BF46" s="1162" t="s">
        <v>35</v>
      </c>
      <c r="BG46" s="1182" t="s">
        <v>35</v>
      </c>
      <c r="BH46" s="1202" t="s">
        <v>35</v>
      </c>
      <c r="BI46" s="1162" t="s">
        <v>35</v>
      </c>
      <c r="BJ46" s="1162" t="s">
        <v>35</v>
      </c>
      <c r="BK46" s="1162" t="s">
        <v>35</v>
      </c>
      <c r="BL46" s="1182" t="s">
        <v>35</v>
      </c>
      <c r="BM46" s="1202" t="s">
        <v>35</v>
      </c>
      <c r="BN46" s="1162" t="s">
        <v>35</v>
      </c>
      <c r="BO46" s="1162" t="s">
        <v>35</v>
      </c>
      <c r="BP46" s="1162" t="s">
        <v>35</v>
      </c>
      <c r="BQ46" s="1182" t="s">
        <v>35</v>
      </c>
      <c r="BR46" s="1202" t="s">
        <v>35</v>
      </c>
      <c r="BS46" s="1162" t="s">
        <v>35</v>
      </c>
      <c r="BT46" s="1162" t="s">
        <v>35</v>
      </c>
      <c r="BU46" s="1162" t="s">
        <v>35</v>
      </c>
      <c r="BV46" s="1162" t="s">
        <v>35</v>
      </c>
      <c r="BW46" s="1162" t="s">
        <v>35</v>
      </c>
      <c r="BX46" s="1162" t="s">
        <v>35</v>
      </c>
      <c r="BY46" s="1221" t="s">
        <v>35</v>
      </c>
      <c r="BZ46" s="1221" t="s">
        <v>35</v>
      </c>
      <c r="CA46" s="1221" t="s">
        <v>35</v>
      </c>
      <c r="CB46" s="1221" t="s">
        <v>35</v>
      </c>
      <c r="CC46" s="1221" t="s">
        <v>35</v>
      </c>
      <c r="CD46" s="2115"/>
      <c r="CE46" s="2115"/>
      <c r="CF46" s="2115"/>
      <c r="CG46" s="2115"/>
      <c r="CH46" s="2115"/>
      <c r="CI46" s="2115"/>
      <c r="CJ46" s="2115"/>
      <c r="CK46" s="2115"/>
      <c r="CL46" s="2115"/>
      <c r="CM46" s="2115"/>
      <c r="CN46" s="2115"/>
      <c r="CO46" s="2115"/>
      <c r="CP46" s="2115"/>
      <c r="CQ46" s="2115"/>
      <c r="CR46" s="2115"/>
      <c r="CS46" s="2115"/>
      <c r="CT46" s="2115"/>
      <c r="CU46" s="2115"/>
      <c r="CV46" s="2115"/>
      <c r="CW46" s="2115"/>
      <c r="CX46" s="2115"/>
      <c r="CY46" s="2115"/>
      <c r="CZ46" s="2115"/>
    </row>
    <row r="47" s="130" customFormat="true" ht="15" customHeight="true" x14ac:dyDescent="0.2">
      <c r="A47" s="2435" t="s">
        <v>100</v>
      </c>
      <c r="B47" s="250" t="s">
        <v>99</v>
      </c>
      <c r="C47" s="1095" t="s">
        <v>35</v>
      </c>
      <c r="D47" s="1102" t="s">
        <v>35</v>
      </c>
      <c r="E47" s="1102" t="s">
        <v>35</v>
      </c>
      <c r="F47" s="1102" t="s">
        <v>35</v>
      </c>
      <c r="G47" s="1109" t="s">
        <v>35</v>
      </c>
      <c r="H47" s="1116" t="s">
        <v>35</v>
      </c>
      <c r="I47" s="1102" t="s">
        <v>35</v>
      </c>
      <c r="J47" s="1102" t="s">
        <v>35</v>
      </c>
      <c r="K47" s="1102" t="s">
        <v>35</v>
      </c>
      <c r="L47" s="1123" t="s">
        <v>35</v>
      </c>
      <c r="M47" s="1130" t="s">
        <v>35</v>
      </c>
      <c r="N47" s="1102" t="s">
        <v>35</v>
      </c>
      <c r="O47" s="1102" t="s">
        <v>35</v>
      </c>
      <c r="P47" s="1102" t="s">
        <v>35</v>
      </c>
      <c r="Q47" s="1109" t="s">
        <v>35</v>
      </c>
      <c r="R47" s="1116" t="s">
        <v>35</v>
      </c>
      <c r="S47" s="1102" t="s">
        <v>35</v>
      </c>
      <c r="T47" s="1102" t="s">
        <v>35</v>
      </c>
      <c r="U47" s="1102" t="s">
        <v>35</v>
      </c>
      <c r="V47" s="1102" t="s">
        <v>35</v>
      </c>
      <c r="W47" s="1102" t="s">
        <v>35</v>
      </c>
      <c r="X47" s="1102" t="s">
        <v>35</v>
      </c>
      <c r="Y47" s="1137" t="s">
        <v>35</v>
      </c>
      <c r="Z47" s="1137" t="s">
        <v>35</v>
      </c>
      <c r="AA47" s="1137" t="s">
        <v>35</v>
      </c>
      <c r="AB47" s="1137" t="s">
        <v>35</v>
      </c>
      <c r="AC47" s="2076" t="s">
        <v>35</v>
      </c>
      <c r="AD47" s="2104"/>
      <c r="AE47" s="2104"/>
      <c r="AF47" s="2104"/>
      <c r="AG47" s="2104"/>
      <c r="AH47" s="2104"/>
      <c r="AI47" s="2104"/>
      <c r="AJ47" s="2104"/>
      <c r="AK47" s="2104"/>
      <c r="AL47" s="2104"/>
      <c r="AM47" s="2104"/>
      <c r="AN47" s="2104"/>
      <c r="AO47" s="2104"/>
      <c r="AP47" s="2104"/>
      <c r="AQ47" s="2104"/>
      <c r="AR47" s="2104"/>
      <c r="AS47" s="2104"/>
      <c r="AT47" s="2104"/>
      <c r="AU47" s="2104"/>
      <c r="AV47" s="2104"/>
      <c r="AW47" s="2104"/>
      <c r="AX47" s="2104"/>
      <c r="AY47" s="2104"/>
      <c r="AZ47" s="215"/>
      <c r="BA47" s="2436" t="s">
        <v>100</v>
      </c>
      <c r="BB47" s="151" t="s">
        <v>99</v>
      </c>
      <c r="BC47" s="1143" t="s">
        <v>35</v>
      </c>
      <c r="BD47" s="1162" t="s">
        <v>35</v>
      </c>
      <c r="BE47" s="1162" t="s">
        <v>35</v>
      </c>
      <c r="BF47" s="1162" t="s">
        <v>35</v>
      </c>
      <c r="BG47" s="1182" t="s">
        <v>35</v>
      </c>
      <c r="BH47" s="1202" t="s">
        <v>35</v>
      </c>
      <c r="BI47" s="1162" t="s">
        <v>35</v>
      </c>
      <c r="BJ47" s="1162" t="s">
        <v>35</v>
      </c>
      <c r="BK47" s="1162" t="s">
        <v>35</v>
      </c>
      <c r="BL47" s="1182" t="s">
        <v>35</v>
      </c>
      <c r="BM47" s="1202" t="s">
        <v>35</v>
      </c>
      <c r="BN47" s="1162" t="s">
        <v>35</v>
      </c>
      <c r="BO47" s="1162" t="s">
        <v>35</v>
      </c>
      <c r="BP47" s="1162" t="s">
        <v>35</v>
      </c>
      <c r="BQ47" s="1182" t="s">
        <v>35</v>
      </c>
      <c r="BR47" s="1202" t="s">
        <v>35</v>
      </c>
      <c r="BS47" s="1162" t="s">
        <v>35</v>
      </c>
      <c r="BT47" s="1162" t="s">
        <v>35</v>
      </c>
      <c r="BU47" s="1162" t="s">
        <v>35</v>
      </c>
      <c r="BV47" s="1162" t="s">
        <v>35</v>
      </c>
      <c r="BW47" s="1162" t="s">
        <v>35</v>
      </c>
      <c r="BX47" s="1162" t="s">
        <v>35</v>
      </c>
      <c r="BY47" s="1221" t="s">
        <v>35</v>
      </c>
      <c r="BZ47" s="1221" t="s">
        <v>35</v>
      </c>
      <c r="CA47" s="1221" t="s">
        <v>35</v>
      </c>
      <c r="CB47" s="1221" t="s">
        <v>35</v>
      </c>
      <c r="CC47" s="1221" t="s">
        <v>35</v>
      </c>
      <c r="CD47" s="2115"/>
      <c r="CE47" s="2115"/>
      <c r="CF47" s="2115"/>
      <c r="CG47" s="2115"/>
      <c r="CH47" s="2115"/>
      <c r="CI47" s="2115"/>
      <c r="CJ47" s="2115"/>
      <c r="CK47" s="2115"/>
      <c r="CL47" s="2115"/>
      <c r="CM47" s="2115"/>
      <c r="CN47" s="2115"/>
      <c r="CO47" s="2115"/>
      <c r="CP47" s="2115"/>
      <c r="CQ47" s="2115"/>
      <c r="CR47" s="2115"/>
      <c r="CS47" s="2115"/>
      <c r="CT47" s="2115"/>
      <c r="CU47" s="2115"/>
      <c r="CV47" s="2115"/>
      <c r="CW47" s="2115"/>
      <c r="CX47" s="2115"/>
      <c r="CY47" s="2115"/>
      <c r="CZ47" s="2115"/>
    </row>
    <row r="48" s="130" customFormat="true" ht="15" customHeight="true" x14ac:dyDescent="0.2">
      <c r="A48" s="2435"/>
      <c r="B48" s="250" t="s">
        <v>98</v>
      </c>
      <c r="C48" s="1095" t="s">
        <v>35</v>
      </c>
      <c r="D48" s="1102" t="s">
        <v>35</v>
      </c>
      <c r="E48" s="1102" t="s">
        <v>35</v>
      </c>
      <c r="F48" s="1102" t="s">
        <v>35</v>
      </c>
      <c r="G48" s="1109" t="s">
        <v>35</v>
      </c>
      <c r="H48" s="1116" t="s">
        <v>35</v>
      </c>
      <c r="I48" s="1102" t="s">
        <v>35</v>
      </c>
      <c r="J48" s="1102" t="s">
        <v>35</v>
      </c>
      <c r="K48" s="1102" t="s">
        <v>35</v>
      </c>
      <c r="L48" s="1123" t="s">
        <v>35</v>
      </c>
      <c r="M48" s="1130" t="s">
        <v>35</v>
      </c>
      <c r="N48" s="1102" t="s">
        <v>35</v>
      </c>
      <c r="O48" s="1102" t="s">
        <v>35</v>
      </c>
      <c r="P48" s="1102" t="s">
        <v>35</v>
      </c>
      <c r="Q48" s="1109" t="s">
        <v>35</v>
      </c>
      <c r="R48" s="1116" t="s">
        <v>35</v>
      </c>
      <c r="S48" s="1102" t="s">
        <v>35</v>
      </c>
      <c r="T48" s="1102" t="s">
        <v>35</v>
      </c>
      <c r="U48" s="1102" t="s">
        <v>35</v>
      </c>
      <c r="V48" s="1102" t="s">
        <v>35</v>
      </c>
      <c r="W48" s="1102" t="s">
        <v>35</v>
      </c>
      <c r="X48" s="1102" t="s">
        <v>35</v>
      </c>
      <c r="Y48" s="1137" t="s">
        <v>35</v>
      </c>
      <c r="Z48" s="1137" t="s">
        <v>35</v>
      </c>
      <c r="AA48" s="1137" t="s">
        <v>35</v>
      </c>
      <c r="AB48" s="1137" t="s">
        <v>35</v>
      </c>
      <c r="AC48" s="2076" t="s">
        <v>35</v>
      </c>
      <c r="AD48" s="2104"/>
      <c r="AE48" s="2104"/>
      <c r="AF48" s="2104"/>
      <c r="AG48" s="2104"/>
      <c r="AH48" s="2104"/>
      <c r="AI48" s="2104"/>
      <c r="AJ48" s="2104"/>
      <c r="AK48" s="2104"/>
      <c r="AL48" s="2104"/>
      <c r="AM48" s="2104"/>
      <c r="AN48" s="2104"/>
      <c r="AO48" s="2104"/>
      <c r="AP48" s="2104"/>
      <c r="AQ48" s="2104"/>
      <c r="AR48" s="2104"/>
      <c r="AS48" s="2104"/>
      <c r="AT48" s="2104"/>
      <c r="AU48" s="2104"/>
      <c r="AV48" s="2104"/>
      <c r="AW48" s="2104"/>
      <c r="AX48" s="2104"/>
      <c r="AY48" s="2104"/>
      <c r="AZ48" s="215"/>
      <c r="BA48" s="2436"/>
      <c r="BB48" s="151" t="s">
        <v>98</v>
      </c>
      <c r="BC48" s="1143" t="s">
        <v>35</v>
      </c>
      <c r="BD48" s="1162" t="s">
        <v>35</v>
      </c>
      <c r="BE48" s="1162" t="s">
        <v>35</v>
      </c>
      <c r="BF48" s="1162" t="s">
        <v>35</v>
      </c>
      <c r="BG48" s="1182" t="s">
        <v>35</v>
      </c>
      <c r="BH48" s="1202" t="s">
        <v>35</v>
      </c>
      <c r="BI48" s="1162" t="s">
        <v>35</v>
      </c>
      <c r="BJ48" s="1162" t="s">
        <v>35</v>
      </c>
      <c r="BK48" s="1162" t="s">
        <v>35</v>
      </c>
      <c r="BL48" s="1182" t="s">
        <v>35</v>
      </c>
      <c r="BM48" s="1202" t="s">
        <v>35</v>
      </c>
      <c r="BN48" s="1162" t="s">
        <v>35</v>
      </c>
      <c r="BO48" s="1162" t="s">
        <v>35</v>
      </c>
      <c r="BP48" s="1162" t="s">
        <v>35</v>
      </c>
      <c r="BQ48" s="1182" t="s">
        <v>35</v>
      </c>
      <c r="BR48" s="1202" t="s">
        <v>35</v>
      </c>
      <c r="BS48" s="1162" t="s">
        <v>35</v>
      </c>
      <c r="BT48" s="1162" t="s">
        <v>35</v>
      </c>
      <c r="BU48" s="1162" t="s">
        <v>35</v>
      </c>
      <c r="BV48" s="1162" t="s">
        <v>35</v>
      </c>
      <c r="BW48" s="1162" t="s">
        <v>35</v>
      </c>
      <c r="BX48" s="1162" t="s">
        <v>35</v>
      </c>
      <c r="BY48" s="1221" t="s">
        <v>35</v>
      </c>
      <c r="BZ48" s="1221" t="s">
        <v>35</v>
      </c>
      <c r="CA48" s="1221" t="s">
        <v>35</v>
      </c>
      <c r="CB48" s="1221" t="s">
        <v>35</v>
      </c>
      <c r="CC48" s="1221" t="s">
        <v>35</v>
      </c>
      <c r="CD48" s="2115"/>
      <c r="CE48" s="2115"/>
      <c r="CF48" s="2115"/>
      <c r="CG48" s="2115"/>
      <c r="CH48" s="2115"/>
      <c r="CI48" s="2115"/>
      <c r="CJ48" s="2115"/>
      <c r="CK48" s="2115"/>
      <c r="CL48" s="2115"/>
      <c r="CM48" s="2115"/>
      <c r="CN48" s="2115"/>
      <c r="CO48" s="2115"/>
      <c r="CP48" s="2115"/>
      <c r="CQ48" s="2115"/>
      <c r="CR48" s="2115"/>
      <c r="CS48" s="2115"/>
      <c r="CT48" s="2115"/>
      <c r="CU48" s="2115"/>
      <c r="CV48" s="2115"/>
      <c r="CW48" s="2115"/>
      <c r="CX48" s="2115"/>
      <c r="CY48" s="2115"/>
      <c r="CZ48" s="2115"/>
    </row>
    <row r="49" s="130" customFormat="true" ht="15" customHeight="true" x14ac:dyDescent="0.2">
      <c r="A49" s="2435"/>
      <c r="B49" s="250" t="s">
        <v>67</v>
      </c>
      <c r="C49" s="1095" t="s">
        <v>35</v>
      </c>
      <c r="D49" s="1102" t="s">
        <v>35</v>
      </c>
      <c r="E49" s="1102" t="s">
        <v>35</v>
      </c>
      <c r="F49" s="1102" t="s">
        <v>35</v>
      </c>
      <c r="G49" s="1109" t="s">
        <v>35</v>
      </c>
      <c r="H49" s="1116" t="s">
        <v>35</v>
      </c>
      <c r="I49" s="1102" t="s">
        <v>35</v>
      </c>
      <c r="J49" s="1102" t="s">
        <v>35</v>
      </c>
      <c r="K49" s="1102" t="s">
        <v>35</v>
      </c>
      <c r="L49" s="1123" t="s">
        <v>35</v>
      </c>
      <c r="M49" s="1130" t="s">
        <v>35</v>
      </c>
      <c r="N49" s="1102" t="s">
        <v>35</v>
      </c>
      <c r="O49" s="1102" t="s">
        <v>35</v>
      </c>
      <c r="P49" s="1102" t="s">
        <v>35</v>
      </c>
      <c r="Q49" s="1109" t="s">
        <v>35</v>
      </c>
      <c r="R49" s="1116" t="s">
        <v>35</v>
      </c>
      <c r="S49" s="1102" t="s">
        <v>35</v>
      </c>
      <c r="T49" s="1102" t="s">
        <v>35</v>
      </c>
      <c r="U49" s="1102" t="s">
        <v>35</v>
      </c>
      <c r="V49" s="1102" t="s">
        <v>35</v>
      </c>
      <c r="W49" s="1102" t="s">
        <v>35</v>
      </c>
      <c r="X49" s="1102" t="s">
        <v>35</v>
      </c>
      <c r="Y49" s="1137" t="s">
        <v>35</v>
      </c>
      <c r="Z49" s="1137" t="s">
        <v>35</v>
      </c>
      <c r="AA49" s="1137" t="s">
        <v>35</v>
      </c>
      <c r="AB49" s="1137" t="s">
        <v>35</v>
      </c>
      <c r="AC49" s="2076" t="s">
        <v>35</v>
      </c>
      <c r="AD49" s="2104"/>
      <c r="AE49" s="2104"/>
      <c r="AF49" s="2104"/>
      <c r="AG49" s="2104"/>
      <c r="AH49" s="2104"/>
      <c r="AI49" s="2104"/>
      <c r="AJ49" s="2104"/>
      <c r="AK49" s="2104"/>
      <c r="AL49" s="2104"/>
      <c r="AM49" s="2104"/>
      <c r="AN49" s="2104"/>
      <c r="AO49" s="2104"/>
      <c r="AP49" s="2104"/>
      <c r="AQ49" s="2104"/>
      <c r="AR49" s="2104"/>
      <c r="AS49" s="2104"/>
      <c r="AT49" s="2104"/>
      <c r="AU49" s="2104"/>
      <c r="AV49" s="2104"/>
      <c r="AW49" s="2104"/>
      <c r="AX49" s="2104"/>
      <c r="AY49" s="2104"/>
      <c r="AZ49" s="215"/>
      <c r="BA49" s="2436"/>
      <c r="BB49" s="151" t="s">
        <v>67</v>
      </c>
      <c r="BC49" s="1143" t="s">
        <v>35</v>
      </c>
      <c r="BD49" s="1162" t="s">
        <v>35</v>
      </c>
      <c r="BE49" s="1162" t="s">
        <v>35</v>
      </c>
      <c r="BF49" s="1162" t="s">
        <v>35</v>
      </c>
      <c r="BG49" s="1182" t="s">
        <v>35</v>
      </c>
      <c r="BH49" s="1202" t="s">
        <v>35</v>
      </c>
      <c r="BI49" s="1162" t="s">
        <v>35</v>
      </c>
      <c r="BJ49" s="1162" t="s">
        <v>35</v>
      </c>
      <c r="BK49" s="1162" t="s">
        <v>35</v>
      </c>
      <c r="BL49" s="1182" t="s">
        <v>35</v>
      </c>
      <c r="BM49" s="1202" t="s">
        <v>35</v>
      </c>
      <c r="BN49" s="1162" t="s">
        <v>35</v>
      </c>
      <c r="BO49" s="1162" t="s">
        <v>35</v>
      </c>
      <c r="BP49" s="1162" t="s">
        <v>35</v>
      </c>
      <c r="BQ49" s="1182" t="s">
        <v>35</v>
      </c>
      <c r="BR49" s="1202" t="s">
        <v>35</v>
      </c>
      <c r="BS49" s="1162" t="s">
        <v>35</v>
      </c>
      <c r="BT49" s="1162" t="s">
        <v>35</v>
      </c>
      <c r="BU49" s="1162" t="s">
        <v>35</v>
      </c>
      <c r="BV49" s="1162" t="s">
        <v>35</v>
      </c>
      <c r="BW49" s="1162" t="s">
        <v>35</v>
      </c>
      <c r="BX49" s="1162" t="s">
        <v>35</v>
      </c>
      <c r="BY49" s="1221" t="s">
        <v>35</v>
      </c>
      <c r="BZ49" s="1221" t="s">
        <v>35</v>
      </c>
      <c r="CA49" s="1221" t="s">
        <v>35</v>
      </c>
      <c r="CB49" s="1221" t="s">
        <v>35</v>
      </c>
      <c r="CC49" s="1221" t="s">
        <v>35</v>
      </c>
      <c r="CD49" s="2115"/>
      <c r="CE49" s="2115"/>
      <c r="CF49" s="2115"/>
      <c r="CG49" s="2115"/>
      <c r="CH49" s="2115"/>
      <c r="CI49" s="2115"/>
      <c r="CJ49" s="2115"/>
      <c r="CK49" s="2115"/>
      <c r="CL49" s="2115"/>
      <c r="CM49" s="2115"/>
      <c r="CN49" s="2115"/>
      <c r="CO49" s="2115"/>
      <c r="CP49" s="2115"/>
      <c r="CQ49" s="2115"/>
      <c r="CR49" s="2115"/>
      <c r="CS49" s="2115"/>
      <c r="CT49" s="2115"/>
      <c r="CU49" s="2115"/>
      <c r="CV49" s="2115"/>
      <c r="CW49" s="2115"/>
      <c r="CX49" s="2115"/>
      <c r="CY49" s="2115"/>
      <c r="CZ49" s="2115"/>
    </row>
    <row r="50" s="130" customFormat="true" ht="15" customHeight="true" x14ac:dyDescent="0.2">
      <c r="A50" s="2435" t="s">
        <v>101</v>
      </c>
      <c r="B50" s="250" t="s">
        <v>99</v>
      </c>
      <c r="C50" s="1095" t="s">
        <v>35</v>
      </c>
      <c r="D50" s="1102" t="s">
        <v>35</v>
      </c>
      <c r="E50" s="1102" t="s">
        <v>35</v>
      </c>
      <c r="F50" s="1102" t="s">
        <v>35</v>
      </c>
      <c r="G50" s="1109" t="s">
        <v>35</v>
      </c>
      <c r="H50" s="1116" t="s">
        <v>35</v>
      </c>
      <c r="I50" s="1102" t="s">
        <v>35</v>
      </c>
      <c r="J50" s="1102" t="s">
        <v>35</v>
      </c>
      <c r="K50" s="1102" t="s">
        <v>35</v>
      </c>
      <c r="L50" s="1123" t="s">
        <v>35</v>
      </c>
      <c r="M50" s="1130" t="s">
        <v>35</v>
      </c>
      <c r="N50" s="1102" t="s">
        <v>35</v>
      </c>
      <c r="O50" s="1102" t="s">
        <v>35</v>
      </c>
      <c r="P50" s="1102" t="s">
        <v>35</v>
      </c>
      <c r="Q50" s="1109" t="s">
        <v>35</v>
      </c>
      <c r="R50" s="1116" t="s">
        <v>35</v>
      </c>
      <c r="S50" s="1102" t="s">
        <v>35</v>
      </c>
      <c r="T50" s="1102" t="s">
        <v>35</v>
      </c>
      <c r="U50" s="1102" t="s">
        <v>35</v>
      </c>
      <c r="V50" s="1102" t="s">
        <v>35</v>
      </c>
      <c r="W50" s="1102" t="s">
        <v>35</v>
      </c>
      <c r="X50" s="1102" t="s">
        <v>35</v>
      </c>
      <c r="Y50" s="1137" t="s">
        <v>35</v>
      </c>
      <c r="Z50" s="1137" t="s">
        <v>35</v>
      </c>
      <c r="AA50" s="1137" t="s">
        <v>35</v>
      </c>
      <c r="AB50" s="1137" t="s">
        <v>35</v>
      </c>
      <c r="AC50" s="2076" t="s">
        <v>35</v>
      </c>
      <c r="AD50" s="2104"/>
      <c r="AE50" s="2104"/>
      <c r="AF50" s="2104"/>
      <c r="AG50" s="2104"/>
      <c r="AH50" s="2104"/>
      <c r="AI50" s="2104"/>
      <c r="AJ50" s="2104"/>
      <c r="AK50" s="2104"/>
      <c r="AL50" s="2104"/>
      <c r="AM50" s="2104"/>
      <c r="AN50" s="2104"/>
      <c r="AO50" s="2104"/>
      <c r="AP50" s="2104"/>
      <c r="AQ50" s="2104"/>
      <c r="AR50" s="2104"/>
      <c r="AS50" s="2104"/>
      <c r="AT50" s="2104"/>
      <c r="AU50" s="2104"/>
      <c r="AV50" s="2104"/>
      <c r="AW50" s="2104"/>
      <c r="AX50" s="2104"/>
      <c r="AY50" s="2104"/>
      <c r="AZ50" s="215"/>
      <c r="BA50" s="2436" t="s">
        <v>101</v>
      </c>
      <c r="BB50" s="151" t="s">
        <v>99</v>
      </c>
      <c r="BC50" s="1143" t="s">
        <v>35</v>
      </c>
      <c r="BD50" s="1162" t="s">
        <v>35</v>
      </c>
      <c r="BE50" s="1162" t="s">
        <v>35</v>
      </c>
      <c r="BF50" s="1162" t="s">
        <v>35</v>
      </c>
      <c r="BG50" s="1182" t="s">
        <v>35</v>
      </c>
      <c r="BH50" s="1202" t="s">
        <v>35</v>
      </c>
      <c r="BI50" s="1162" t="s">
        <v>35</v>
      </c>
      <c r="BJ50" s="1162" t="s">
        <v>35</v>
      </c>
      <c r="BK50" s="1162" t="s">
        <v>35</v>
      </c>
      <c r="BL50" s="1182" t="s">
        <v>35</v>
      </c>
      <c r="BM50" s="1202" t="s">
        <v>35</v>
      </c>
      <c r="BN50" s="1162" t="s">
        <v>35</v>
      </c>
      <c r="BO50" s="1162" t="s">
        <v>35</v>
      </c>
      <c r="BP50" s="1162" t="s">
        <v>35</v>
      </c>
      <c r="BQ50" s="1182" t="s">
        <v>35</v>
      </c>
      <c r="BR50" s="1202" t="s">
        <v>35</v>
      </c>
      <c r="BS50" s="1162" t="s">
        <v>35</v>
      </c>
      <c r="BT50" s="1162" t="s">
        <v>35</v>
      </c>
      <c r="BU50" s="1162" t="s">
        <v>35</v>
      </c>
      <c r="BV50" s="1162" t="s">
        <v>35</v>
      </c>
      <c r="BW50" s="1162" t="s">
        <v>35</v>
      </c>
      <c r="BX50" s="1162" t="s">
        <v>35</v>
      </c>
      <c r="BY50" s="1221" t="s">
        <v>35</v>
      </c>
      <c r="BZ50" s="1221" t="s">
        <v>35</v>
      </c>
      <c r="CA50" s="1221" t="s">
        <v>35</v>
      </c>
      <c r="CB50" s="1221" t="s">
        <v>35</v>
      </c>
      <c r="CC50" s="1221" t="s">
        <v>35</v>
      </c>
      <c r="CD50" s="2115"/>
      <c r="CE50" s="2115"/>
      <c r="CF50" s="2115"/>
      <c r="CG50" s="2115"/>
      <c r="CH50" s="2115"/>
      <c r="CI50" s="2115"/>
      <c r="CJ50" s="2115"/>
      <c r="CK50" s="2115"/>
      <c r="CL50" s="2115"/>
      <c r="CM50" s="2115"/>
      <c r="CN50" s="2115"/>
      <c r="CO50" s="2115"/>
      <c r="CP50" s="2115"/>
      <c r="CQ50" s="2115"/>
      <c r="CR50" s="2115"/>
      <c r="CS50" s="2115"/>
      <c r="CT50" s="2115"/>
      <c r="CU50" s="2115"/>
      <c r="CV50" s="2115"/>
      <c r="CW50" s="2115"/>
      <c r="CX50" s="2115"/>
      <c r="CY50" s="2115"/>
      <c r="CZ50" s="2115"/>
    </row>
    <row r="51" s="130" customFormat="true" ht="15" customHeight="true" x14ac:dyDescent="0.2">
      <c r="A51" s="2435"/>
      <c r="B51" s="250" t="s">
        <v>98</v>
      </c>
      <c r="C51" s="1095" t="s">
        <v>35</v>
      </c>
      <c r="D51" s="1102" t="s">
        <v>35</v>
      </c>
      <c r="E51" s="1102" t="s">
        <v>35</v>
      </c>
      <c r="F51" s="1102" t="s">
        <v>35</v>
      </c>
      <c r="G51" s="1109" t="s">
        <v>35</v>
      </c>
      <c r="H51" s="1116" t="s">
        <v>35</v>
      </c>
      <c r="I51" s="1102" t="s">
        <v>35</v>
      </c>
      <c r="J51" s="1102" t="s">
        <v>35</v>
      </c>
      <c r="K51" s="1102" t="s">
        <v>35</v>
      </c>
      <c r="L51" s="1123" t="s">
        <v>35</v>
      </c>
      <c r="M51" s="1130" t="s">
        <v>35</v>
      </c>
      <c r="N51" s="1102" t="s">
        <v>35</v>
      </c>
      <c r="O51" s="1102" t="s">
        <v>35</v>
      </c>
      <c r="P51" s="1102" t="s">
        <v>35</v>
      </c>
      <c r="Q51" s="1109" t="s">
        <v>35</v>
      </c>
      <c r="R51" s="1116" t="s">
        <v>35</v>
      </c>
      <c r="S51" s="1102" t="s">
        <v>35</v>
      </c>
      <c r="T51" s="1102" t="s">
        <v>35</v>
      </c>
      <c r="U51" s="1102" t="s">
        <v>35</v>
      </c>
      <c r="V51" s="1102" t="s">
        <v>35</v>
      </c>
      <c r="W51" s="1102" t="s">
        <v>35</v>
      </c>
      <c r="X51" s="1102" t="s">
        <v>35</v>
      </c>
      <c r="Y51" s="1137" t="s">
        <v>35</v>
      </c>
      <c r="Z51" s="1137" t="s">
        <v>35</v>
      </c>
      <c r="AA51" s="1137" t="s">
        <v>35</v>
      </c>
      <c r="AB51" s="1137" t="s">
        <v>35</v>
      </c>
      <c r="AC51" s="2076" t="s">
        <v>35</v>
      </c>
      <c r="AD51" s="2104"/>
      <c r="AE51" s="2104"/>
      <c r="AF51" s="2104"/>
      <c r="AG51" s="2104"/>
      <c r="AH51" s="2104"/>
      <c r="AI51" s="2104"/>
      <c r="AJ51" s="2104"/>
      <c r="AK51" s="2104"/>
      <c r="AL51" s="2104"/>
      <c r="AM51" s="2104"/>
      <c r="AN51" s="2104"/>
      <c r="AO51" s="2104"/>
      <c r="AP51" s="2104"/>
      <c r="AQ51" s="2104"/>
      <c r="AR51" s="2104"/>
      <c r="AS51" s="2104"/>
      <c r="AT51" s="2104"/>
      <c r="AU51" s="2104"/>
      <c r="AV51" s="2104"/>
      <c r="AW51" s="2104"/>
      <c r="AX51" s="2104"/>
      <c r="AY51" s="2104"/>
      <c r="AZ51" s="215"/>
      <c r="BA51" s="2436"/>
      <c r="BB51" s="151" t="s">
        <v>98</v>
      </c>
      <c r="BC51" s="1143" t="s">
        <v>35</v>
      </c>
      <c r="BD51" s="1162" t="s">
        <v>35</v>
      </c>
      <c r="BE51" s="1162" t="s">
        <v>35</v>
      </c>
      <c r="BF51" s="1162" t="s">
        <v>35</v>
      </c>
      <c r="BG51" s="1182" t="s">
        <v>35</v>
      </c>
      <c r="BH51" s="1202" t="s">
        <v>35</v>
      </c>
      <c r="BI51" s="1162" t="s">
        <v>35</v>
      </c>
      <c r="BJ51" s="1162" t="s">
        <v>35</v>
      </c>
      <c r="BK51" s="1162" t="s">
        <v>35</v>
      </c>
      <c r="BL51" s="1182" t="s">
        <v>35</v>
      </c>
      <c r="BM51" s="1202" t="s">
        <v>35</v>
      </c>
      <c r="BN51" s="1162" t="s">
        <v>35</v>
      </c>
      <c r="BO51" s="1162" t="s">
        <v>35</v>
      </c>
      <c r="BP51" s="1162" t="s">
        <v>35</v>
      </c>
      <c r="BQ51" s="1182" t="s">
        <v>35</v>
      </c>
      <c r="BR51" s="1202" t="s">
        <v>35</v>
      </c>
      <c r="BS51" s="1162" t="s">
        <v>35</v>
      </c>
      <c r="BT51" s="1162" t="s">
        <v>35</v>
      </c>
      <c r="BU51" s="1162" t="s">
        <v>35</v>
      </c>
      <c r="BV51" s="1162" t="s">
        <v>35</v>
      </c>
      <c r="BW51" s="1162" t="s">
        <v>35</v>
      </c>
      <c r="BX51" s="1162" t="s">
        <v>35</v>
      </c>
      <c r="BY51" s="1221" t="s">
        <v>35</v>
      </c>
      <c r="BZ51" s="1221" t="s">
        <v>35</v>
      </c>
      <c r="CA51" s="1221" t="s">
        <v>35</v>
      </c>
      <c r="CB51" s="1221" t="s">
        <v>35</v>
      </c>
      <c r="CC51" s="1221" t="s">
        <v>35</v>
      </c>
      <c r="CD51" s="2115"/>
      <c r="CE51" s="2115"/>
      <c r="CF51" s="2115"/>
      <c r="CG51" s="2115"/>
      <c r="CH51" s="2115"/>
      <c r="CI51" s="2115"/>
      <c r="CJ51" s="2115"/>
      <c r="CK51" s="2115"/>
      <c r="CL51" s="2115"/>
      <c r="CM51" s="2115"/>
      <c r="CN51" s="2115"/>
      <c r="CO51" s="2115"/>
      <c r="CP51" s="2115"/>
      <c r="CQ51" s="2115"/>
      <c r="CR51" s="2115"/>
      <c r="CS51" s="2115"/>
      <c r="CT51" s="2115"/>
      <c r="CU51" s="2115"/>
      <c r="CV51" s="2115"/>
      <c r="CW51" s="2115"/>
      <c r="CX51" s="2115"/>
      <c r="CY51" s="2115"/>
      <c r="CZ51" s="2115"/>
    </row>
    <row r="52" s="130" customFormat="true" ht="15" customHeight="true" x14ac:dyDescent="0.2">
      <c r="A52" s="2435"/>
      <c r="B52" s="250" t="s">
        <v>67</v>
      </c>
      <c r="C52" s="1095" t="s">
        <v>35</v>
      </c>
      <c r="D52" s="1102" t="s">
        <v>35</v>
      </c>
      <c r="E52" s="1102" t="s">
        <v>35</v>
      </c>
      <c r="F52" s="1102" t="s">
        <v>35</v>
      </c>
      <c r="G52" s="1109" t="s">
        <v>35</v>
      </c>
      <c r="H52" s="1116" t="s">
        <v>35</v>
      </c>
      <c r="I52" s="1102" t="s">
        <v>35</v>
      </c>
      <c r="J52" s="1102" t="s">
        <v>35</v>
      </c>
      <c r="K52" s="1102" t="s">
        <v>35</v>
      </c>
      <c r="L52" s="1123" t="s">
        <v>35</v>
      </c>
      <c r="M52" s="1130" t="s">
        <v>35</v>
      </c>
      <c r="N52" s="1102" t="s">
        <v>35</v>
      </c>
      <c r="O52" s="1102" t="s">
        <v>35</v>
      </c>
      <c r="P52" s="1102" t="s">
        <v>35</v>
      </c>
      <c r="Q52" s="1109" t="s">
        <v>35</v>
      </c>
      <c r="R52" s="1116" t="s">
        <v>35</v>
      </c>
      <c r="S52" s="1102" t="s">
        <v>35</v>
      </c>
      <c r="T52" s="1102" t="s">
        <v>35</v>
      </c>
      <c r="U52" s="1102" t="s">
        <v>35</v>
      </c>
      <c r="V52" s="1102" t="s">
        <v>35</v>
      </c>
      <c r="W52" s="1102" t="s">
        <v>35</v>
      </c>
      <c r="X52" s="1102" t="s">
        <v>35</v>
      </c>
      <c r="Y52" s="1137" t="s">
        <v>35</v>
      </c>
      <c r="Z52" s="1137" t="s">
        <v>35</v>
      </c>
      <c r="AA52" s="1137" t="s">
        <v>35</v>
      </c>
      <c r="AB52" s="1137" t="s">
        <v>35</v>
      </c>
      <c r="AC52" s="2076" t="s">
        <v>35</v>
      </c>
      <c r="AD52" s="2104"/>
      <c r="AE52" s="2104"/>
      <c r="AF52" s="2104"/>
      <c r="AG52" s="2104"/>
      <c r="AH52" s="2104"/>
      <c r="AI52" s="2104"/>
      <c r="AJ52" s="2104"/>
      <c r="AK52" s="2104"/>
      <c r="AL52" s="2104"/>
      <c r="AM52" s="2104"/>
      <c r="AN52" s="2104"/>
      <c r="AO52" s="2104"/>
      <c r="AP52" s="2104"/>
      <c r="AQ52" s="2104"/>
      <c r="AR52" s="2104"/>
      <c r="AS52" s="2104"/>
      <c r="AT52" s="2104"/>
      <c r="AU52" s="2104"/>
      <c r="AV52" s="2104"/>
      <c r="AW52" s="2104"/>
      <c r="AX52" s="2104"/>
      <c r="AY52" s="2104"/>
      <c r="AZ52" s="215"/>
      <c r="BA52" s="2436"/>
      <c r="BB52" s="151" t="s">
        <v>67</v>
      </c>
      <c r="BC52" s="1143" t="s">
        <v>35</v>
      </c>
      <c r="BD52" s="1162" t="s">
        <v>35</v>
      </c>
      <c r="BE52" s="1162" t="s">
        <v>35</v>
      </c>
      <c r="BF52" s="1162" t="s">
        <v>35</v>
      </c>
      <c r="BG52" s="1182" t="s">
        <v>35</v>
      </c>
      <c r="BH52" s="1202" t="s">
        <v>35</v>
      </c>
      <c r="BI52" s="1162" t="s">
        <v>35</v>
      </c>
      <c r="BJ52" s="1162" t="s">
        <v>35</v>
      </c>
      <c r="BK52" s="1162" t="s">
        <v>35</v>
      </c>
      <c r="BL52" s="1182" t="s">
        <v>35</v>
      </c>
      <c r="BM52" s="1202" t="s">
        <v>35</v>
      </c>
      <c r="BN52" s="1162" t="s">
        <v>35</v>
      </c>
      <c r="BO52" s="1162" t="s">
        <v>35</v>
      </c>
      <c r="BP52" s="1162" t="s">
        <v>35</v>
      </c>
      <c r="BQ52" s="1182" t="s">
        <v>35</v>
      </c>
      <c r="BR52" s="1202" t="s">
        <v>35</v>
      </c>
      <c r="BS52" s="1162" t="s">
        <v>35</v>
      </c>
      <c r="BT52" s="1162" t="s">
        <v>35</v>
      </c>
      <c r="BU52" s="1162" t="s">
        <v>35</v>
      </c>
      <c r="BV52" s="1162" t="s">
        <v>35</v>
      </c>
      <c r="BW52" s="1162" t="s">
        <v>35</v>
      </c>
      <c r="BX52" s="1162" t="s">
        <v>35</v>
      </c>
      <c r="BY52" s="1221" t="s">
        <v>35</v>
      </c>
      <c r="BZ52" s="1221" t="s">
        <v>35</v>
      </c>
      <c r="CA52" s="1221" t="s">
        <v>35</v>
      </c>
      <c r="CB52" s="1221" t="s">
        <v>35</v>
      </c>
      <c r="CC52" s="1221" t="s">
        <v>35</v>
      </c>
      <c r="CD52" s="2115"/>
      <c r="CE52" s="2115"/>
      <c r="CF52" s="2115"/>
      <c r="CG52" s="2115"/>
      <c r="CH52" s="2115"/>
      <c r="CI52" s="2115"/>
      <c r="CJ52" s="2115"/>
      <c r="CK52" s="2115"/>
      <c r="CL52" s="2115"/>
      <c r="CM52" s="2115"/>
      <c r="CN52" s="2115"/>
      <c r="CO52" s="2115"/>
      <c r="CP52" s="2115"/>
      <c r="CQ52" s="2115"/>
      <c r="CR52" s="2115"/>
      <c r="CS52" s="2115"/>
      <c r="CT52" s="2115"/>
      <c r="CU52" s="2115"/>
      <c r="CV52" s="2115"/>
      <c r="CW52" s="2115"/>
      <c r="CX52" s="2115"/>
      <c r="CY52" s="2115"/>
      <c r="CZ52" s="2115"/>
    </row>
    <row r="53" s="130" customFormat="true" ht="15" customHeight="true" x14ac:dyDescent="0.2">
      <c r="A53" s="2435" t="s">
        <v>104</v>
      </c>
      <c r="B53" s="250" t="s">
        <v>99</v>
      </c>
      <c r="C53" s="1095" t="s">
        <v>35</v>
      </c>
      <c r="D53" s="1102" t="s">
        <v>35</v>
      </c>
      <c r="E53" s="1102" t="s">
        <v>35</v>
      </c>
      <c r="F53" s="1102" t="s">
        <v>35</v>
      </c>
      <c r="G53" s="1109" t="s">
        <v>35</v>
      </c>
      <c r="H53" s="1116" t="s">
        <v>35</v>
      </c>
      <c r="I53" s="1102" t="s">
        <v>35</v>
      </c>
      <c r="J53" s="1102" t="s">
        <v>35</v>
      </c>
      <c r="K53" s="1102" t="s">
        <v>35</v>
      </c>
      <c r="L53" s="1123" t="s">
        <v>35</v>
      </c>
      <c r="M53" s="1130" t="s">
        <v>35</v>
      </c>
      <c r="N53" s="1102" t="s">
        <v>35</v>
      </c>
      <c r="O53" s="1102" t="s">
        <v>35</v>
      </c>
      <c r="P53" s="1102" t="s">
        <v>35</v>
      </c>
      <c r="Q53" s="1109" t="s">
        <v>35</v>
      </c>
      <c r="R53" s="1116" t="s">
        <v>35</v>
      </c>
      <c r="S53" s="1102" t="s">
        <v>35</v>
      </c>
      <c r="T53" s="1102" t="s">
        <v>35</v>
      </c>
      <c r="U53" s="1102" t="s">
        <v>35</v>
      </c>
      <c r="V53" s="1102" t="s">
        <v>35</v>
      </c>
      <c r="W53" s="1102" t="s">
        <v>35</v>
      </c>
      <c r="X53" s="1102" t="s">
        <v>35</v>
      </c>
      <c r="Y53" s="1137" t="s">
        <v>35</v>
      </c>
      <c r="Z53" s="1137" t="s">
        <v>35</v>
      </c>
      <c r="AA53" s="1137" t="s">
        <v>35</v>
      </c>
      <c r="AB53" s="1137" t="s">
        <v>35</v>
      </c>
      <c r="AC53" s="2076" t="s">
        <v>35</v>
      </c>
      <c r="AD53" s="2104"/>
      <c r="AE53" s="2104"/>
      <c r="AF53" s="2104"/>
      <c r="AG53" s="2104"/>
      <c r="AH53" s="2104"/>
      <c r="AI53" s="2104"/>
      <c r="AJ53" s="2104"/>
      <c r="AK53" s="2104"/>
      <c r="AL53" s="2104"/>
      <c r="AM53" s="2104"/>
      <c r="AN53" s="2104"/>
      <c r="AO53" s="2104"/>
      <c r="AP53" s="2104"/>
      <c r="AQ53" s="2104"/>
      <c r="AR53" s="2104"/>
      <c r="AS53" s="2104"/>
      <c r="AT53" s="2104"/>
      <c r="AU53" s="2104"/>
      <c r="AV53" s="2104"/>
      <c r="AW53" s="2104"/>
      <c r="AX53" s="2104"/>
      <c r="AY53" s="2104"/>
      <c r="AZ53" s="215"/>
      <c r="BA53" s="2436" t="s">
        <v>104</v>
      </c>
      <c r="BB53" s="151" t="s">
        <v>99</v>
      </c>
      <c r="BC53" s="1143" t="s">
        <v>35</v>
      </c>
      <c r="BD53" s="1162" t="s">
        <v>35</v>
      </c>
      <c r="BE53" s="1162" t="s">
        <v>35</v>
      </c>
      <c r="BF53" s="1162" t="s">
        <v>35</v>
      </c>
      <c r="BG53" s="1182" t="s">
        <v>35</v>
      </c>
      <c r="BH53" s="1202" t="s">
        <v>35</v>
      </c>
      <c r="BI53" s="1162" t="s">
        <v>35</v>
      </c>
      <c r="BJ53" s="1162" t="s">
        <v>35</v>
      </c>
      <c r="BK53" s="1162" t="s">
        <v>35</v>
      </c>
      <c r="BL53" s="1182" t="s">
        <v>35</v>
      </c>
      <c r="BM53" s="1202" t="s">
        <v>35</v>
      </c>
      <c r="BN53" s="1162" t="s">
        <v>35</v>
      </c>
      <c r="BO53" s="1162" t="s">
        <v>35</v>
      </c>
      <c r="BP53" s="1162" t="s">
        <v>35</v>
      </c>
      <c r="BQ53" s="1182" t="s">
        <v>35</v>
      </c>
      <c r="BR53" s="1202" t="s">
        <v>35</v>
      </c>
      <c r="BS53" s="1162" t="s">
        <v>35</v>
      </c>
      <c r="BT53" s="1162" t="s">
        <v>35</v>
      </c>
      <c r="BU53" s="1162" t="s">
        <v>35</v>
      </c>
      <c r="BV53" s="1162" t="s">
        <v>35</v>
      </c>
      <c r="BW53" s="1162" t="s">
        <v>35</v>
      </c>
      <c r="BX53" s="1162" t="s">
        <v>35</v>
      </c>
      <c r="BY53" s="1221" t="s">
        <v>35</v>
      </c>
      <c r="BZ53" s="1221" t="s">
        <v>35</v>
      </c>
      <c r="CA53" s="1221" t="s">
        <v>35</v>
      </c>
      <c r="CB53" s="1221" t="s">
        <v>35</v>
      </c>
      <c r="CC53" s="1221" t="s">
        <v>35</v>
      </c>
      <c r="CD53" s="2115"/>
      <c r="CE53" s="2115"/>
      <c r="CF53" s="2115"/>
      <c r="CG53" s="2115"/>
      <c r="CH53" s="2115"/>
      <c r="CI53" s="2115"/>
      <c r="CJ53" s="2115"/>
      <c r="CK53" s="2115"/>
      <c r="CL53" s="2115"/>
      <c r="CM53" s="2115"/>
      <c r="CN53" s="2115"/>
      <c r="CO53" s="2115"/>
      <c r="CP53" s="2115"/>
      <c r="CQ53" s="2115"/>
      <c r="CR53" s="2115"/>
      <c r="CS53" s="2115"/>
      <c r="CT53" s="2115"/>
      <c r="CU53" s="2115"/>
      <c r="CV53" s="2115"/>
      <c r="CW53" s="2115"/>
      <c r="CX53" s="2115"/>
      <c r="CY53" s="2115"/>
      <c r="CZ53" s="2115"/>
    </row>
    <row r="54" s="130" customFormat="true" ht="15" customHeight="true" x14ac:dyDescent="0.2">
      <c r="A54" s="2435"/>
      <c r="B54" s="250" t="s">
        <v>98</v>
      </c>
      <c r="C54" s="1095" t="s">
        <v>35</v>
      </c>
      <c r="D54" s="1102" t="s">
        <v>35</v>
      </c>
      <c r="E54" s="1102" t="s">
        <v>35</v>
      </c>
      <c r="F54" s="1102" t="s">
        <v>35</v>
      </c>
      <c r="G54" s="1109" t="s">
        <v>35</v>
      </c>
      <c r="H54" s="1116" t="s">
        <v>35</v>
      </c>
      <c r="I54" s="1102" t="s">
        <v>35</v>
      </c>
      <c r="J54" s="1102" t="s">
        <v>35</v>
      </c>
      <c r="K54" s="1102" t="s">
        <v>35</v>
      </c>
      <c r="L54" s="1123" t="s">
        <v>35</v>
      </c>
      <c r="M54" s="1130" t="s">
        <v>35</v>
      </c>
      <c r="N54" s="1102" t="s">
        <v>35</v>
      </c>
      <c r="O54" s="1102" t="s">
        <v>35</v>
      </c>
      <c r="P54" s="1102" t="s">
        <v>35</v>
      </c>
      <c r="Q54" s="1109" t="s">
        <v>35</v>
      </c>
      <c r="R54" s="1116" t="s">
        <v>35</v>
      </c>
      <c r="S54" s="1102" t="s">
        <v>35</v>
      </c>
      <c r="T54" s="1102" t="s">
        <v>35</v>
      </c>
      <c r="U54" s="1102" t="s">
        <v>35</v>
      </c>
      <c r="V54" s="1102" t="s">
        <v>35</v>
      </c>
      <c r="W54" s="1102" t="s">
        <v>35</v>
      </c>
      <c r="X54" s="1102" t="s">
        <v>35</v>
      </c>
      <c r="Y54" s="1137" t="s">
        <v>35</v>
      </c>
      <c r="Z54" s="1137" t="s">
        <v>35</v>
      </c>
      <c r="AA54" s="1137" t="s">
        <v>35</v>
      </c>
      <c r="AB54" s="1137" t="s">
        <v>35</v>
      </c>
      <c r="AC54" s="2076" t="s">
        <v>35</v>
      </c>
      <c r="AD54" s="2104"/>
      <c r="AE54" s="2104"/>
      <c r="AF54" s="2104"/>
      <c r="AG54" s="2104"/>
      <c r="AH54" s="2104"/>
      <c r="AI54" s="2104"/>
      <c r="AJ54" s="2104"/>
      <c r="AK54" s="2104"/>
      <c r="AL54" s="2104"/>
      <c r="AM54" s="2104"/>
      <c r="AN54" s="2104"/>
      <c r="AO54" s="2104"/>
      <c r="AP54" s="2104"/>
      <c r="AQ54" s="2104"/>
      <c r="AR54" s="2104"/>
      <c r="AS54" s="2104"/>
      <c r="AT54" s="2104"/>
      <c r="AU54" s="2104"/>
      <c r="AV54" s="2104"/>
      <c r="AW54" s="2104"/>
      <c r="AX54" s="2104"/>
      <c r="AY54" s="2104"/>
      <c r="AZ54" s="215"/>
      <c r="BA54" s="2436"/>
      <c r="BB54" s="151" t="s">
        <v>98</v>
      </c>
      <c r="BC54" s="1143" t="s">
        <v>35</v>
      </c>
      <c r="BD54" s="1162" t="s">
        <v>35</v>
      </c>
      <c r="BE54" s="1162" t="s">
        <v>35</v>
      </c>
      <c r="BF54" s="1162" t="s">
        <v>35</v>
      </c>
      <c r="BG54" s="1182" t="s">
        <v>35</v>
      </c>
      <c r="BH54" s="1202" t="s">
        <v>35</v>
      </c>
      <c r="BI54" s="1162" t="s">
        <v>35</v>
      </c>
      <c r="BJ54" s="1162" t="s">
        <v>35</v>
      </c>
      <c r="BK54" s="1162" t="s">
        <v>35</v>
      </c>
      <c r="BL54" s="1182" t="s">
        <v>35</v>
      </c>
      <c r="BM54" s="1202" t="s">
        <v>35</v>
      </c>
      <c r="BN54" s="1162" t="s">
        <v>35</v>
      </c>
      <c r="BO54" s="1162" t="s">
        <v>35</v>
      </c>
      <c r="BP54" s="1162" t="s">
        <v>35</v>
      </c>
      <c r="BQ54" s="1182" t="s">
        <v>35</v>
      </c>
      <c r="BR54" s="1202" t="s">
        <v>35</v>
      </c>
      <c r="BS54" s="1162" t="s">
        <v>35</v>
      </c>
      <c r="BT54" s="1162" t="s">
        <v>35</v>
      </c>
      <c r="BU54" s="1162" t="s">
        <v>35</v>
      </c>
      <c r="BV54" s="1162" t="s">
        <v>35</v>
      </c>
      <c r="BW54" s="1162" t="s">
        <v>35</v>
      </c>
      <c r="BX54" s="1162" t="s">
        <v>35</v>
      </c>
      <c r="BY54" s="1221" t="s">
        <v>35</v>
      </c>
      <c r="BZ54" s="1221" t="s">
        <v>35</v>
      </c>
      <c r="CA54" s="1221" t="s">
        <v>35</v>
      </c>
      <c r="CB54" s="1221" t="s">
        <v>35</v>
      </c>
      <c r="CC54" s="1221" t="s">
        <v>35</v>
      </c>
      <c r="CD54" s="2115"/>
      <c r="CE54" s="2115"/>
      <c r="CF54" s="2115"/>
      <c r="CG54" s="2115"/>
      <c r="CH54" s="2115"/>
      <c r="CI54" s="2115"/>
      <c r="CJ54" s="2115"/>
      <c r="CK54" s="2115"/>
      <c r="CL54" s="2115"/>
      <c r="CM54" s="2115"/>
      <c r="CN54" s="2115"/>
      <c r="CO54" s="2115"/>
      <c r="CP54" s="2115"/>
      <c r="CQ54" s="2115"/>
      <c r="CR54" s="2115"/>
      <c r="CS54" s="2115"/>
      <c r="CT54" s="2115"/>
      <c r="CU54" s="2115"/>
      <c r="CV54" s="2115"/>
      <c r="CW54" s="2115"/>
      <c r="CX54" s="2115"/>
      <c r="CY54" s="2115"/>
      <c r="CZ54" s="2115"/>
    </row>
    <row r="55" s="130" customFormat="true" ht="15" customHeight="true" x14ac:dyDescent="0.2">
      <c r="A55" s="2457"/>
      <c r="B55" s="251" t="s">
        <v>67</v>
      </c>
      <c r="C55" s="1097" t="s">
        <v>35</v>
      </c>
      <c r="D55" s="1104" t="s">
        <v>35</v>
      </c>
      <c r="E55" s="1104" t="s">
        <v>35</v>
      </c>
      <c r="F55" s="1104" t="s">
        <v>35</v>
      </c>
      <c r="G55" s="1111" t="s">
        <v>35</v>
      </c>
      <c r="H55" s="1118" t="s">
        <v>35</v>
      </c>
      <c r="I55" s="1104" t="s">
        <v>35</v>
      </c>
      <c r="J55" s="1104" t="s">
        <v>35</v>
      </c>
      <c r="K55" s="1104" t="s">
        <v>35</v>
      </c>
      <c r="L55" s="1125" t="s">
        <v>35</v>
      </c>
      <c r="M55" s="1132" t="s">
        <v>35</v>
      </c>
      <c r="N55" s="1104" t="s">
        <v>35</v>
      </c>
      <c r="O55" s="1104" t="s">
        <v>35</v>
      </c>
      <c r="P55" s="1104" t="s">
        <v>35</v>
      </c>
      <c r="Q55" s="1111" t="s">
        <v>35</v>
      </c>
      <c r="R55" s="2024" t="s">
        <v>35</v>
      </c>
      <c r="S55" s="2025" t="s">
        <v>35</v>
      </c>
      <c r="T55" s="2025" t="s">
        <v>35</v>
      </c>
      <c r="U55" s="2025" t="s">
        <v>35</v>
      </c>
      <c r="V55" s="2025" t="s">
        <v>35</v>
      </c>
      <c r="W55" s="2025" t="s">
        <v>35</v>
      </c>
      <c r="X55" s="2025" t="s">
        <v>35</v>
      </c>
      <c r="Y55" s="2025" t="s">
        <v>35</v>
      </c>
      <c r="Z55" s="2025" t="s">
        <v>35</v>
      </c>
      <c r="AA55" s="2025" t="s">
        <v>35</v>
      </c>
      <c r="AB55" s="2025" t="s">
        <v>35</v>
      </c>
      <c r="AC55" s="2078" t="s">
        <v>35</v>
      </c>
      <c r="AD55" s="2105"/>
      <c r="AE55" s="2105"/>
      <c r="AF55" s="2105"/>
      <c r="AG55" s="2105"/>
      <c r="AH55" s="2105"/>
      <c r="AI55" s="2105"/>
      <c r="AJ55" s="2105"/>
      <c r="AK55" s="2105"/>
      <c r="AL55" s="2105"/>
      <c r="AM55" s="2105"/>
      <c r="AN55" s="2105"/>
      <c r="AO55" s="2105"/>
      <c r="AP55" s="2105"/>
      <c r="AQ55" s="2105"/>
      <c r="AR55" s="2105"/>
      <c r="AS55" s="2105"/>
      <c r="AT55" s="2105"/>
      <c r="AU55" s="2105"/>
      <c r="AV55" s="2105"/>
      <c r="AW55" s="2105"/>
      <c r="AX55" s="2105"/>
      <c r="AY55" s="2105"/>
      <c r="AZ55" s="215"/>
      <c r="BA55" s="2458"/>
      <c r="BB55" s="152" t="s">
        <v>67</v>
      </c>
      <c r="BC55" s="1144" t="s">
        <v>35</v>
      </c>
      <c r="BD55" s="1163" t="s">
        <v>35</v>
      </c>
      <c r="BE55" s="1163" t="s">
        <v>35</v>
      </c>
      <c r="BF55" s="1163" t="s">
        <v>35</v>
      </c>
      <c r="BG55" s="1183" t="s">
        <v>35</v>
      </c>
      <c r="BH55" s="1203" t="s">
        <v>35</v>
      </c>
      <c r="BI55" s="1163" t="s">
        <v>35</v>
      </c>
      <c r="BJ55" s="1163" t="s">
        <v>35</v>
      </c>
      <c r="BK55" s="1163" t="s">
        <v>35</v>
      </c>
      <c r="BL55" s="1183" t="s">
        <v>35</v>
      </c>
      <c r="BM55" s="1203" t="s">
        <v>35</v>
      </c>
      <c r="BN55" s="1163" t="s">
        <v>35</v>
      </c>
      <c r="BO55" s="1163" t="s">
        <v>35</v>
      </c>
      <c r="BP55" s="1163" t="s">
        <v>35</v>
      </c>
      <c r="BQ55" s="1183" t="s">
        <v>35</v>
      </c>
      <c r="BR55" s="2026" t="s">
        <v>35</v>
      </c>
      <c r="BS55" s="2027" t="s">
        <v>35</v>
      </c>
      <c r="BT55" s="2027" t="s">
        <v>35</v>
      </c>
      <c r="BU55" s="2027" t="s">
        <v>35</v>
      </c>
      <c r="BV55" s="2027" t="s">
        <v>35</v>
      </c>
      <c r="BW55" s="2027" t="s">
        <v>35</v>
      </c>
      <c r="BX55" s="2027" t="s">
        <v>35</v>
      </c>
      <c r="BY55" s="2027" t="s">
        <v>35</v>
      </c>
      <c r="BZ55" s="1235" t="s">
        <v>35</v>
      </c>
      <c r="CA55" s="1235" t="s">
        <v>35</v>
      </c>
      <c r="CB55" s="1235" t="s">
        <v>35</v>
      </c>
      <c r="CC55" s="1235" t="s">
        <v>35</v>
      </c>
      <c r="CD55" s="2116"/>
      <c r="CE55" s="2116"/>
      <c r="CF55" s="2116"/>
      <c r="CG55" s="2116"/>
      <c r="CH55" s="2116"/>
      <c r="CI55" s="2116"/>
      <c r="CJ55" s="2116"/>
      <c r="CK55" s="2116"/>
      <c r="CL55" s="2116"/>
      <c r="CM55" s="2116"/>
      <c r="CN55" s="2116"/>
      <c r="CO55" s="2116"/>
      <c r="CP55" s="2116"/>
      <c r="CQ55" s="2116"/>
      <c r="CR55" s="2116"/>
      <c r="CS55" s="2116"/>
      <c r="CT55" s="2116"/>
      <c r="CU55" s="2116"/>
      <c r="CV55" s="2116"/>
      <c r="CW55" s="2116"/>
      <c r="CX55" s="2116"/>
      <c r="CY55" s="2116"/>
      <c r="CZ55" s="2116"/>
    </row>
    <row r="56" s="439" customFormat="true" ht="15" customHeight="true" x14ac:dyDescent="0.2">
      <c r="A56" s="132"/>
      <c r="B56" s="185"/>
      <c r="C56" s="2403" t="s">
        <v>113</v>
      </c>
      <c r="D56" s="2404"/>
      <c r="E56" s="2404"/>
      <c r="F56" s="2404"/>
      <c r="G56" s="2405"/>
      <c r="H56" s="2664" t="s">
        <v>38</v>
      </c>
      <c r="I56" s="2665"/>
      <c r="J56" s="2665"/>
      <c r="K56" s="2665"/>
      <c r="L56" s="2666"/>
      <c r="M56" s="2667" t="s">
        <v>37</v>
      </c>
      <c r="N56" s="2665"/>
      <c r="O56" s="2665"/>
      <c r="P56" s="2665"/>
      <c r="Q56" s="2666"/>
      <c r="R56" s="2148" t="s">
        <v>136</v>
      </c>
      <c r="S56" s="2156"/>
      <c r="T56" s="2156"/>
      <c r="U56" s="2156"/>
      <c r="V56" s="2156"/>
      <c r="W56" s="2156"/>
      <c r="X56" s="2156"/>
      <c r="Y56" s="2156"/>
      <c r="Z56" s="2156"/>
      <c r="AA56" s="2156"/>
      <c r="AB56" s="2156"/>
      <c r="AC56" s="2157"/>
      <c r="AD56" s="665"/>
      <c r="AE56" s="665"/>
      <c r="AF56" s="665"/>
      <c r="AG56" s="665"/>
      <c r="AH56" s="665"/>
      <c r="AI56" s="665"/>
      <c r="AJ56" s="665"/>
      <c r="AK56" s="665"/>
      <c r="AL56" s="665"/>
      <c r="AM56" s="665"/>
      <c r="AN56" s="665"/>
      <c r="AO56" s="665"/>
      <c r="AP56" s="665"/>
      <c r="AQ56" s="665"/>
      <c r="AR56" s="665"/>
      <c r="AS56" s="665"/>
      <c r="AT56" s="665"/>
      <c r="AU56" s="665"/>
      <c r="AV56" s="665"/>
      <c r="AW56" s="665"/>
      <c r="AX56" s="665"/>
      <c r="AY56" s="665"/>
      <c r="AZ56" s="216"/>
      <c r="BA56" s="217" t="s">
        <v>127</v>
      </c>
      <c r="BB56" s="115" t="s">
        <v>94</v>
      </c>
      <c r="BC56" s="2477" t="s">
        <v>113</v>
      </c>
      <c r="BD56" s="2478"/>
      <c r="BE56" s="2478"/>
      <c r="BF56" s="2478"/>
      <c r="BG56" s="2479"/>
      <c r="BH56" s="2480" t="s">
        <v>38</v>
      </c>
      <c r="BI56" s="2478"/>
      <c r="BJ56" s="2478"/>
      <c r="BK56" s="2478"/>
      <c r="BL56" s="2479"/>
      <c r="BM56" s="2480" t="s">
        <v>37</v>
      </c>
      <c r="BN56" s="2478"/>
      <c r="BO56" s="2478"/>
      <c r="BP56" s="2478"/>
      <c r="BQ56" s="2481"/>
      <c r="BR56" s="2023" t="s">
        <v>136</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439" customFormat="true" ht="24" x14ac:dyDescent="0.2">
      <c r="A57" s="186" t="s">
        <v>68</v>
      </c>
      <c r="B57" s="244"/>
      <c r="C57" s="275" t="s">
        <v>0</v>
      </c>
      <c r="D57" s="276" t="s">
        <v>1</v>
      </c>
      <c r="E57" s="276" t="s">
        <v>2</v>
      </c>
      <c r="F57" s="276" t="s">
        <v>3</v>
      </c>
      <c r="G57" s="277" t="s">
        <v>4</v>
      </c>
      <c r="H57" s="1538" t="s">
        <v>0</v>
      </c>
      <c r="I57" s="1502" t="s">
        <v>1</v>
      </c>
      <c r="J57" s="1502" t="s">
        <v>2</v>
      </c>
      <c r="K57" s="1502" t="s">
        <v>3</v>
      </c>
      <c r="L57" s="1503" t="s">
        <v>4</v>
      </c>
      <c r="M57" s="1528" t="s">
        <v>0</v>
      </c>
      <c r="N57" s="1502" t="s">
        <v>1</v>
      </c>
      <c r="O57" s="1502" t="s">
        <v>2</v>
      </c>
      <c r="P57" s="1502" t="s">
        <v>3</v>
      </c>
      <c r="Q57" s="1548" t="s">
        <v>4</v>
      </c>
      <c r="R57" s="1538" t="s">
        <v>246</v>
      </c>
      <c r="S57" s="1502" t="s">
        <v>247</v>
      </c>
      <c r="T57" s="1502" t="s">
        <v>248</v>
      </c>
      <c r="U57" s="1502" t="s">
        <v>335</v>
      </c>
      <c r="V57" s="1502" t="s">
        <v>249</v>
      </c>
      <c r="W57" s="1502" t="s">
        <v>250</v>
      </c>
      <c r="X57" s="1502" t="s">
        <v>336</v>
      </c>
      <c r="Y57" s="1502" t="s">
        <v>337</v>
      </c>
      <c r="Z57" s="1502" t="s">
        <v>255</v>
      </c>
      <c r="AA57" s="1502" t="s">
        <v>256</v>
      </c>
      <c r="AB57" s="1502" t="s">
        <v>338</v>
      </c>
      <c r="AC57" s="1504" t="s">
        <v>258</v>
      </c>
      <c r="AD57" s="665"/>
      <c r="AE57" s="665"/>
      <c r="AF57" s="665"/>
      <c r="AG57" s="665"/>
      <c r="AH57" s="665"/>
      <c r="AI57" s="665"/>
      <c r="AJ57" s="665"/>
      <c r="AK57" s="665"/>
      <c r="AL57" s="665"/>
      <c r="AM57" s="665"/>
      <c r="AN57" s="665"/>
      <c r="AO57" s="665"/>
      <c r="AP57" s="665"/>
      <c r="AQ57" s="665"/>
      <c r="AR57" s="665"/>
      <c r="AS57" s="665"/>
      <c r="AT57" s="665"/>
      <c r="AU57" s="665"/>
      <c r="AV57" s="665"/>
      <c r="AW57" s="665"/>
      <c r="AX57" s="665"/>
      <c r="AY57" s="665"/>
      <c r="AZ57" s="216"/>
      <c r="BA57" s="196" t="s">
        <v>118</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246</v>
      </c>
      <c r="BS57" s="170" t="s">
        <v>247</v>
      </c>
      <c r="BT57" s="170" t="s">
        <v>248</v>
      </c>
      <c r="BU57" s="170" t="s">
        <v>335</v>
      </c>
      <c r="BV57" s="170" t="s">
        <v>249</v>
      </c>
      <c r="BW57" s="170" t="s">
        <v>250</v>
      </c>
      <c r="BX57" s="170" t="s">
        <v>336</v>
      </c>
      <c r="BY57" s="171" t="s">
        <v>337</v>
      </c>
      <c r="BZ57" s="171" t="s">
        <v>255</v>
      </c>
      <c r="CA57" s="171" t="s">
        <v>256</v>
      </c>
      <c r="CB57" s="171" t="s">
        <v>338</v>
      </c>
      <c r="CC57" s="171" t="s">
        <v>258</v>
      </c>
      <c r="CD57" s="2117"/>
      <c r="CE57" s="2117"/>
      <c r="CF57" s="2117"/>
      <c r="CG57" s="2117"/>
      <c r="CH57" s="2117"/>
      <c r="CI57" s="2117"/>
      <c r="CJ57" s="2117"/>
      <c r="CK57" s="2117"/>
      <c r="CL57" s="2117"/>
      <c r="CM57" s="2117"/>
      <c r="CN57" s="2117"/>
      <c r="CO57" s="2117"/>
      <c r="CP57" s="2117"/>
      <c r="CQ57" s="2117"/>
      <c r="CR57" s="2117"/>
      <c r="CS57" s="2117"/>
      <c r="CT57" s="2117"/>
      <c r="CU57" s="2117"/>
      <c r="CV57" s="2117"/>
      <c r="CW57" s="2117"/>
      <c r="CX57" s="2117"/>
      <c r="CY57" s="2117"/>
      <c r="CZ57" s="2117"/>
    </row>
    <row r="58" s="439" customFormat="true" ht="15" customHeight="true" x14ac:dyDescent="0.2">
      <c r="A58" s="2654" t="s">
        <v>339</v>
      </c>
      <c r="B58" s="1729" t="s">
        <v>340</v>
      </c>
      <c r="C58" s="1607">
        <v>3.2794820338096198</v>
      </c>
      <c r="D58" s="1608">
        <v>9.434732664255419</v>
      </c>
      <c r="E58" s="1608">
        <v>21.020527776200609</v>
      </c>
      <c r="F58" s="1608">
        <v>25.183524853887899</v>
      </c>
      <c r="G58" s="1609">
        <v>46.329226550163902</v>
      </c>
      <c r="H58" s="1610">
        <v>12.777650608032994</v>
      </c>
      <c r="I58" s="1608">
        <v>16.506199018885155</v>
      </c>
      <c r="J58" s="1608">
        <v>22.876637323314871</v>
      </c>
      <c r="K58" s="1608">
        <v>33.953376453912846</v>
      </c>
      <c r="L58" s="1611">
        <v>61.865639916647773</v>
      </c>
      <c r="M58" s="1612">
        <v>1.2876436628789747</v>
      </c>
      <c r="N58" s="1608">
        <v>5.4361177862534786</v>
      </c>
      <c r="O58" s="1608">
        <v>9.067445515844156</v>
      </c>
      <c r="P58" s="1608">
        <v>19.849799332893177</v>
      </c>
      <c r="Q58" s="1609">
        <v>38.122380786079297</v>
      </c>
      <c r="R58" s="1610">
        <v>34.163377457968203</v>
      </c>
      <c r="S58" s="1608">
        <v>13.404428207207522</v>
      </c>
      <c r="T58" s="1608">
        <v>22.742789398113871</v>
      </c>
      <c r="U58" s="1608">
        <v>52.964272736257058</v>
      </c>
      <c r="V58" s="1608">
        <v>12.24408705604878</v>
      </c>
      <c r="W58" s="1608">
        <v>7.82169671276149</v>
      </c>
      <c r="X58" s="1608">
        <v>13.55901231193076</v>
      </c>
      <c r="Y58" s="1608">
        <v>5.6932684818840249</v>
      </c>
      <c r="Z58" s="1608">
        <v>24.054914792809036</v>
      </c>
      <c r="AA58" s="1608">
        <v>36.723531496709008</v>
      </c>
      <c r="AB58" s="1608">
        <v>23.797760560276256</v>
      </c>
      <c r="AC58" s="2170">
        <v>40.013751916566463</v>
      </c>
      <c r="AD58" s="665"/>
      <c r="AE58" s="665"/>
      <c r="AF58" s="665"/>
      <c r="AG58" s="665"/>
      <c r="AH58" s="665"/>
      <c r="AI58" s="665"/>
      <c r="AJ58" s="665"/>
      <c r="AK58" s="665"/>
      <c r="AL58" s="665"/>
      <c r="AM58" s="665"/>
      <c r="AN58" s="665"/>
      <c r="AO58" s="665"/>
      <c r="AP58" s="665"/>
      <c r="AQ58" s="665"/>
      <c r="AR58" s="665"/>
      <c r="AS58" s="665"/>
      <c r="AT58" s="665"/>
      <c r="AU58" s="665"/>
      <c r="AV58" s="665"/>
      <c r="AW58" s="665"/>
      <c r="AX58" s="665"/>
      <c r="AY58" s="665"/>
      <c r="AZ58" s="216"/>
      <c r="BA58" s="236"/>
      <c r="BB58" s="153"/>
      <c r="BC58" s="321"/>
      <c r="BD58" s="301"/>
      <c r="BE58" s="301"/>
      <c r="BF58" s="301"/>
      <c r="BG58" s="322"/>
      <c r="BH58" s="330"/>
      <c r="BI58" s="301"/>
      <c r="BJ58" s="301"/>
      <c r="BK58" s="301"/>
      <c r="BL58" s="322"/>
      <c r="BM58" s="330"/>
      <c r="BN58" s="301"/>
      <c r="BO58" s="301"/>
      <c r="BP58" s="301"/>
      <c r="BQ58" s="322"/>
      <c r="BR58" s="330"/>
      <c r="BS58" s="301"/>
      <c r="BT58" s="301"/>
      <c r="BU58" s="301"/>
      <c r="BV58" s="301"/>
      <c r="BW58" s="301"/>
      <c r="BX58" s="301"/>
      <c r="BY58" s="302"/>
      <c r="BZ58" s="302"/>
      <c r="CA58" s="302"/>
      <c r="CB58" s="302"/>
      <c r="CC58" s="302"/>
      <c r="CD58" s="2118"/>
      <c r="CE58" s="2118"/>
      <c r="CF58" s="2118"/>
      <c r="CG58" s="2118"/>
      <c r="CH58" s="2118"/>
      <c r="CI58" s="2118"/>
      <c r="CJ58" s="2118"/>
      <c r="CK58" s="2118"/>
      <c r="CL58" s="2118"/>
      <c r="CM58" s="2118"/>
      <c r="CN58" s="2118"/>
      <c r="CO58" s="2118"/>
      <c r="CP58" s="2118"/>
      <c r="CQ58" s="2118"/>
      <c r="CR58" s="2118"/>
      <c r="CS58" s="2118"/>
      <c r="CT58" s="2118"/>
      <c r="CU58" s="2118"/>
      <c r="CV58" s="2118"/>
      <c r="CW58" s="2118"/>
      <c r="CX58" s="2118"/>
      <c r="CY58" s="2118"/>
      <c r="CZ58" s="2118"/>
    </row>
    <row r="59" s="439" customFormat="true" ht="15" customHeight="true" x14ac:dyDescent="0.2">
      <c r="A59" s="2655"/>
      <c r="B59" s="1730" t="s">
        <v>341</v>
      </c>
      <c r="C59" s="1613">
        <v>1.9887949522770227</v>
      </c>
      <c r="D59" s="1614">
        <v>6.6239882187364731</v>
      </c>
      <c r="E59" s="1614">
        <v>14.625041829987204</v>
      </c>
      <c r="F59" s="1614">
        <v>13.688453727222441</v>
      </c>
      <c r="G59" s="1615">
        <v>10.713113308298603</v>
      </c>
      <c r="H59" s="1616">
        <v>8.2330141789681726</v>
      </c>
      <c r="I59" s="1614">
        <v>9.8939512897848658</v>
      </c>
      <c r="J59" s="1614">
        <v>9.6039265623591135</v>
      </c>
      <c r="K59" s="1614">
        <v>9.6097242558806499</v>
      </c>
      <c r="L59" s="1617">
        <v>9.9293439949691553</v>
      </c>
      <c r="M59" s="1618">
        <v>1.8766265236084094</v>
      </c>
      <c r="N59" s="1614">
        <v>2.308421091394067</v>
      </c>
      <c r="O59" s="1614">
        <v>6.8835205376047037</v>
      </c>
      <c r="P59" s="1614">
        <v>13.702989911165215</v>
      </c>
      <c r="Q59" s="1615">
        <v>23.146285549361973</v>
      </c>
      <c r="R59" s="1616">
        <v>5.9725073298118305</v>
      </c>
      <c r="S59" s="1614">
        <v>17.284395091324463</v>
      </c>
      <c r="T59" s="1614">
        <v>20.43482869660631</v>
      </c>
      <c r="U59" s="1614">
        <v>16.450617443721395</v>
      </c>
      <c r="V59" s="1614">
        <v>5.809972321740883</v>
      </c>
      <c r="W59" s="1614">
        <v>1.075350870638156</v>
      </c>
      <c r="X59" s="1614">
        <v>5.2206873588865772</v>
      </c>
      <c r="Y59" s="1614">
        <v>8.1450864111357415</v>
      </c>
      <c r="Z59" s="1614">
        <v>3.5437150389351468</v>
      </c>
      <c r="AA59" s="1614">
        <v>0.55661399177903637</v>
      </c>
      <c r="AB59" s="1614">
        <v>4.9592892380450782E-2</v>
      </c>
      <c r="AC59" s="2171">
        <v>24.889370821754937</v>
      </c>
      <c r="AD59" s="665"/>
      <c r="AE59" s="665"/>
      <c r="AF59" s="665"/>
      <c r="AG59" s="665"/>
      <c r="AH59" s="665"/>
      <c r="AI59" s="665"/>
      <c r="AJ59" s="665"/>
      <c r="AK59" s="665"/>
      <c r="AL59" s="665"/>
      <c r="AM59" s="665"/>
      <c r="AN59" s="665"/>
      <c r="AO59" s="665"/>
      <c r="AP59" s="665"/>
      <c r="AQ59" s="665"/>
      <c r="AR59" s="665"/>
      <c r="AS59" s="665"/>
      <c r="AT59" s="665"/>
      <c r="AU59" s="665"/>
      <c r="AV59" s="665"/>
      <c r="AW59" s="665"/>
      <c r="AX59" s="665"/>
      <c r="AY59" s="665"/>
      <c r="AZ59" s="216"/>
      <c r="BA59" s="237"/>
      <c r="BB59" s="154"/>
      <c r="BC59" s="323"/>
      <c r="BD59" s="303"/>
      <c r="BE59" s="303"/>
      <c r="BF59" s="303"/>
      <c r="BG59" s="324"/>
      <c r="BH59" s="331"/>
      <c r="BI59" s="303"/>
      <c r="BJ59" s="303"/>
      <c r="BK59" s="303"/>
      <c r="BL59" s="324"/>
      <c r="BM59" s="331"/>
      <c r="BN59" s="303"/>
      <c r="BO59" s="303"/>
      <c r="BP59" s="303"/>
      <c r="BQ59" s="324"/>
      <c r="BR59" s="331"/>
      <c r="BS59" s="303"/>
      <c r="BT59" s="303"/>
      <c r="BU59" s="303"/>
      <c r="BV59" s="303"/>
      <c r="BW59" s="303"/>
      <c r="BX59" s="303"/>
      <c r="BY59" s="304"/>
      <c r="BZ59" s="304"/>
      <c r="CA59" s="304"/>
      <c r="CB59" s="304"/>
      <c r="CC59" s="304"/>
      <c r="CD59" s="2119"/>
      <c r="CE59" s="2119"/>
      <c r="CF59" s="2119"/>
      <c r="CG59" s="2119"/>
      <c r="CH59" s="2119"/>
      <c r="CI59" s="2119"/>
      <c r="CJ59" s="2119"/>
      <c r="CK59" s="2119"/>
      <c r="CL59" s="2119"/>
      <c r="CM59" s="2119"/>
      <c r="CN59" s="2119"/>
      <c r="CO59" s="2119"/>
      <c r="CP59" s="2119"/>
      <c r="CQ59" s="2119"/>
      <c r="CR59" s="2119"/>
      <c r="CS59" s="2119"/>
      <c r="CT59" s="2119"/>
      <c r="CU59" s="2119"/>
      <c r="CV59" s="2119"/>
      <c r="CW59" s="2119"/>
      <c r="CX59" s="2119"/>
      <c r="CY59" s="2119"/>
      <c r="CZ59" s="2119"/>
    </row>
    <row r="60" s="439" customFormat="true" ht="15" customHeight="true" x14ac:dyDescent="0.2">
      <c r="A60" s="2655"/>
      <c r="B60" s="1730" t="s">
        <v>342</v>
      </c>
      <c r="C60" s="1613">
        <v>2.9442445771048145</v>
      </c>
      <c r="D60" s="1614">
        <v>4.0399985735475239</v>
      </c>
      <c r="E60" s="1614">
        <v>6.0676515337176946</v>
      </c>
      <c r="F60" s="1614">
        <v>6.1059703516338519</v>
      </c>
      <c r="G60" s="1615">
        <v>3.8284269607907024</v>
      </c>
      <c r="H60" s="1616">
        <v>11.369165602352739</v>
      </c>
      <c r="I60" s="1614">
        <v>9.3561566827755147</v>
      </c>
      <c r="J60" s="1614">
        <v>5.6295610318301792</v>
      </c>
      <c r="K60" s="1614">
        <v>6.0195140743744053</v>
      </c>
      <c r="L60" s="1617">
        <v>1.6078840234047531</v>
      </c>
      <c r="M60" s="1618">
        <v>2.4972679041715229</v>
      </c>
      <c r="N60" s="1614">
        <v>1.6600310036149923</v>
      </c>
      <c r="O60" s="1614">
        <v>3.6596733152842398</v>
      </c>
      <c r="P60" s="1614">
        <v>3.7372187659996134</v>
      </c>
      <c r="Q60" s="1615">
        <v>3.3245268001157955</v>
      </c>
      <c r="R60" s="1616">
        <v>4.0040083351933635</v>
      </c>
      <c r="S60" s="1614">
        <v>2.8450844832566129</v>
      </c>
      <c r="T60" s="1614">
        <v>5.8505708881142695</v>
      </c>
      <c r="U60" s="1614">
        <v>15.580913792775187</v>
      </c>
      <c r="V60" s="1614">
        <v>3.2075756347174198</v>
      </c>
      <c r="W60" s="1614">
        <v>2.3516948524757222</v>
      </c>
      <c r="X60" s="1614">
        <v>4.1829244720822754</v>
      </c>
      <c r="Y60" s="1614">
        <v>1.4364139603055679</v>
      </c>
      <c r="Z60" s="1614">
        <v>5.5219088384713055</v>
      </c>
      <c r="AA60" s="1614">
        <v>4.8958680631995088</v>
      </c>
      <c r="AB60" s="1614">
        <v>3.7893775793524673</v>
      </c>
      <c r="AC60" s="2171">
        <v>5.2700767289998858</v>
      </c>
      <c r="AD60" s="665"/>
      <c r="AE60" s="665"/>
      <c r="AF60" s="665"/>
      <c r="AG60" s="665"/>
      <c r="AH60" s="665"/>
      <c r="AI60" s="665"/>
      <c r="AJ60" s="665"/>
      <c r="AK60" s="665"/>
      <c r="AL60" s="665"/>
      <c r="AM60" s="665"/>
      <c r="AN60" s="665"/>
      <c r="AO60" s="665"/>
      <c r="AP60" s="665"/>
      <c r="AQ60" s="665"/>
      <c r="AR60" s="665"/>
      <c r="AS60" s="665"/>
      <c r="AT60" s="665"/>
      <c r="AU60" s="665"/>
      <c r="AV60" s="665"/>
      <c r="AW60" s="665"/>
      <c r="AX60" s="665"/>
      <c r="AY60" s="665"/>
      <c r="AZ60" s="216"/>
      <c r="BA60" s="237"/>
      <c r="BB60" s="154"/>
      <c r="BC60" s="323"/>
      <c r="BD60" s="303"/>
      <c r="BE60" s="303"/>
      <c r="BF60" s="303"/>
      <c r="BG60" s="324"/>
      <c r="BH60" s="331"/>
      <c r="BI60" s="303"/>
      <c r="BJ60" s="303"/>
      <c r="BK60" s="303"/>
      <c r="BL60" s="324"/>
      <c r="BM60" s="331"/>
      <c r="BN60" s="303"/>
      <c r="BO60" s="303"/>
      <c r="BP60" s="303"/>
      <c r="BQ60" s="324"/>
      <c r="BR60" s="331"/>
      <c r="BS60" s="303"/>
      <c r="BT60" s="303"/>
      <c r="BU60" s="303"/>
      <c r="BV60" s="303"/>
      <c r="BW60" s="303"/>
      <c r="BX60" s="303"/>
      <c r="BY60" s="304"/>
      <c r="BZ60" s="304"/>
      <c r="CA60" s="304"/>
      <c r="CB60" s="304"/>
      <c r="CC60" s="304"/>
      <c r="CD60" s="2119"/>
      <c r="CE60" s="2119"/>
      <c r="CF60" s="2119"/>
      <c r="CG60" s="2119"/>
      <c r="CH60" s="2119"/>
      <c r="CI60" s="2119"/>
      <c r="CJ60" s="2119"/>
      <c r="CK60" s="2119"/>
      <c r="CL60" s="2119"/>
      <c r="CM60" s="2119"/>
      <c r="CN60" s="2119"/>
      <c r="CO60" s="2119"/>
      <c r="CP60" s="2119"/>
      <c r="CQ60" s="2119"/>
      <c r="CR60" s="2119"/>
      <c r="CS60" s="2119"/>
      <c r="CT60" s="2119"/>
      <c r="CU60" s="2119"/>
      <c r="CV60" s="2119"/>
      <c r="CW60" s="2119"/>
      <c r="CX60" s="2119"/>
      <c r="CY60" s="2119"/>
      <c r="CZ60" s="2119"/>
    </row>
    <row r="61" s="439" customFormat="true" ht="15" customHeight="true" x14ac:dyDescent="0.2">
      <c r="A61" s="2655"/>
      <c r="B61" s="1730" t="s">
        <v>343</v>
      </c>
      <c r="C61" s="1613">
        <v>6.1583386301963614</v>
      </c>
      <c r="D61" s="1614">
        <v>5.8142487689270457</v>
      </c>
      <c r="E61" s="1614">
        <v>8.91746254576098</v>
      </c>
      <c r="F61" s="1614">
        <v>11.237837868862675</v>
      </c>
      <c r="G61" s="1615">
        <v>8.0394555253214044</v>
      </c>
      <c r="H61" s="1616">
        <v>20.659370356444924</v>
      </c>
      <c r="I61" s="1614">
        <v>12.786661564153246</v>
      </c>
      <c r="J61" s="1614">
        <v>11.9856688272227</v>
      </c>
      <c r="K61" s="1614">
        <v>10.526762732917083</v>
      </c>
      <c r="L61" s="1617">
        <v>4.8792917615117668</v>
      </c>
      <c r="M61" s="1618">
        <v>3.8708824402158393</v>
      </c>
      <c r="N61" s="1614">
        <v>5.2049830465761318</v>
      </c>
      <c r="O61" s="1614">
        <v>4.4935255801589431</v>
      </c>
      <c r="P61" s="1614">
        <v>4.7882686815942641</v>
      </c>
      <c r="Q61" s="1615">
        <v>6.5702896792606529</v>
      </c>
      <c r="R61" s="1616">
        <v>4.0011794159063498</v>
      </c>
      <c r="S61" s="1614">
        <v>4.6381891660834524</v>
      </c>
      <c r="T61" s="1614">
        <v>6.7879410143488705</v>
      </c>
      <c r="U61" s="1614">
        <v>10.462818167420181</v>
      </c>
      <c r="V61" s="1614">
        <v>3.680767855175489</v>
      </c>
      <c r="W61" s="1614">
        <v>12.093585472606513</v>
      </c>
      <c r="X61" s="1614">
        <v>7.6012917187776363</v>
      </c>
      <c r="Y61" s="1614">
        <v>2.9901060361097258</v>
      </c>
      <c r="Z61" s="1614">
        <v>12.441906659991881</v>
      </c>
      <c r="AA61" s="1614">
        <v>1.9083636038591731</v>
      </c>
      <c r="AB61" s="1614">
        <v>7.6939551206347421</v>
      </c>
      <c r="AC61" s="2171">
        <v>8.6289003131567767</v>
      </c>
      <c r="AD61" s="665"/>
      <c r="AE61" s="665"/>
      <c r="AF61" s="665"/>
      <c r="AG61" s="665"/>
      <c r="AH61" s="665"/>
      <c r="AI61" s="665"/>
      <c r="AJ61" s="665"/>
      <c r="AK61" s="665"/>
      <c r="AL61" s="665"/>
      <c r="AM61" s="665"/>
      <c r="AN61" s="665"/>
      <c r="AO61" s="665"/>
      <c r="AP61" s="665"/>
      <c r="AQ61" s="665"/>
      <c r="AR61" s="665"/>
      <c r="AS61" s="665"/>
      <c r="AT61" s="665"/>
      <c r="AU61" s="665"/>
      <c r="AV61" s="665"/>
      <c r="AW61" s="665"/>
      <c r="AX61" s="665"/>
      <c r="AY61" s="665"/>
      <c r="AZ61" s="216"/>
      <c r="BA61" s="237"/>
      <c r="BB61" s="154"/>
      <c r="BC61" s="323"/>
      <c r="BD61" s="303"/>
      <c r="BE61" s="303"/>
      <c r="BF61" s="303"/>
      <c r="BG61" s="324"/>
      <c r="BH61" s="331"/>
      <c r="BI61" s="303"/>
      <c r="BJ61" s="303"/>
      <c r="BK61" s="303"/>
      <c r="BL61" s="324"/>
      <c r="BM61" s="331"/>
      <c r="BN61" s="303"/>
      <c r="BO61" s="303"/>
      <c r="BP61" s="303"/>
      <c r="BQ61" s="324"/>
      <c r="BR61" s="331"/>
      <c r="BS61" s="303"/>
      <c r="BT61" s="303"/>
      <c r="BU61" s="303"/>
      <c r="BV61" s="303"/>
      <c r="BW61" s="303"/>
      <c r="BX61" s="303"/>
      <c r="BY61" s="304"/>
      <c r="BZ61" s="304"/>
      <c r="CA61" s="304"/>
      <c r="CB61" s="304"/>
      <c r="CC61" s="304"/>
      <c r="CD61" s="2119"/>
      <c r="CE61" s="2119"/>
      <c r="CF61" s="2119"/>
      <c r="CG61" s="2119"/>
      <c r="CH61" s="2119"/>
      <c r="CI61" s="2119"/>
      <c r="CJ61" s="2119"/>
      <c r="CK61" s="2119"/>
      <c r="CL61" s="2119"/>
      <c r="CM61" s="2119"/>
      <c r="CN61" s="2119"/>
      <c r="CO61" s="2119"/>
      <c r="CP61" s="2119"/>
      <c r="CQ61" s="2119"/>
      <c r="CR61" s="2119"/>
      <c r="CS61" s="2119"/>
      <c r="CT61" s="2119"/>
      <c r="CU61" s="2119"/>
      <c r="CV61" s="2119"/>
      <c r="CW61" s="2119"/>
      <c r="CX61" s="2119"/>
      <c r="CY61" s="2119"/>
      <c r="CZ61" s="2119"/>
    </row>
    <row r="62" s="439" customFormat="true" ht="15" customHeight="true" x14ac:dyDescent="0.2">
      <c r="A62" s="2655"/>
      <c r="B62" s="1730" t="s">
        <v>344</v>
      </c>
      <c r="C62" s="1613">
        <v>3.8327362044856415</v>
      </c>
      <c r="D62" s="1614">
        <v>4.5074018202975381</v>
      </c>
      <c r="E62" s="1614">
        <v>2.3777660263608587</v>
      </c>
      <c r="F62" s="1614">
        <v>0.42974160738462563</v>
      </c>
      <c r="G62" s="1615">
        <v>1.8237233050246087E-2</v>
      </c>
      <c r="H62" s="1616">
        <v>0.38177953666753112</v>
      </c>
      <c r="I62" s="1614">
        <v>0</v>
      </c>
      <c r="J62" s="1614">
        <v>4.3039484657414313E-2</v>
      </c>
      <c r="K62" s="1614">
        <v>0</v>
      </c>
      <c r="L62" s="1617">
        <v>0</v>
      </c>
      <c r="M62" s="1618">
        <v>4.6224786317465458</v>
      </c>
      <c r="N62" s="1614">
        <v>3.5224384375210027</v>
      </c>
      <c r="O62" s="1614">
        <v>5.3295591374091309</v>
      </c>
      <c r="P62" s="1614">
        <v>3.8855589745881365</v>
      </c>
      <c r="Q62" s="1615">
        <v>1.7262330452898575</v>
      </c>
      <c r="R62" s="1616">
        <v>0.52654947864654444</v>
      </c>
      <c r="S62" s="1614">
        <v>3.048209357609946</v>
      </c>
      <c r="T62" s="1614">
        <v>7.3155206516817533</v>
      </c>
      <c r="U62" s="1614">
        <v>0</v>
      </c>
      <c r="V62" s="1614">
        <v>8.717371637575372</v>
      </c>
      <c r="W62" s="1614">
        <v>2.821874216252489</v>
      </c>
      <c r="X62" s="1614">
        <v>0.2640809014489065</v>
      </c>
      <c r="Y62" s="1614">
        <v>0.72934779418065043</v>
      </c>
      <c r="Z62" s="1614">
        <v>0</v>
      </c>
      <c r="AA62" s="1614">
        <v>1.5612072099901266</v>
      </c>
      <c r="AB62" s="1614">
        <v>0</v>
      </c>
      <c r="AC62" s="2171">
        <v>1.1018287234005102</v>
      </c>
      <c r="AD62" s="665"/>
      <c r="AE62" s="665"/>
      <c r="AF62" s="665"/>
      <c r="AG62" s="665"/>
      <c r="AH62" s="665"/>
      <c r="AI62" s="665"/>
      <c r="AJ62" s="665"/>
      <c r="AK62" s="665"/>
      <c r="AL62" s="665"/>
      <c r="AM62" s="665"/>
      <c r="AN62" s="665"/>
      <c r="AO62" s="665"/>
      <c r="AP62" s="665"/>
      <c r="AQ62" s="665"/>
      <c r="AR62" s="665"/>
      <c r="AS62" s="665"/>
      <c r="AT62" s="665"/>
      <c r="AU62" s="665"/>
      <c r="AV62" s="665"/>
      <c r="AW62" s="665"/>
      <c r="AX62" s="665"/>
      <c r="AY62" s="665"/>
      <c r="AZ62" s="216"/>
      <c r="BA62" s="237"/>
      <c r="BB62" s="154"/>
      <c r="BC62" s="323"/>
      <c r="BD62" s="303"/>
      <c r="BE62" s="303"/>
      <c r="BF62" s="303"/>
      <c r="BG62" s="324"/>
      <c r="BH62" s="331"/>
      <c r="BI62" s="303"/>
      <c r="BJ62" s="303"/>
      <c r="BK62" s="303"/>
      <c r="BL62" s="324"/>
      <c r="BM62" s="331"/>
      <c r="BN62" s="303"/>
      <c r="BO62" s="303"/>
      <c r="BP62" s="303"/>
      <c r="BQ62" s="324"/>
      <c r="BR62" s="331"/>
      <c r="BS62" s="303"/>
      <c r="BT62" s="303"/>
      <c r="BU62" s="303"/>
      <c r="BV62" s="303"/>
      <c r="BW62" s="303"/>
      <c r="BX62" s="303"/>
      <c r="BY62" s="304"/>
      <c r="BZ62" s="304"/>
      <c r="CA62" s="304"/>
      <c r="CB62" s="304"/>
      <c r="CC62" s="304"/>
      <c r="CD62" s="2119"/>
      <c r="CE62" s="2119"/>
      <c r="CF62" s="2119"/>
      <c r="CG62" s="2119"/>
      <c r="CH62" s="2119"/>
      <c r="CI62" s="2119"/>
      <c r="CJ62" s="2119"/>
      <c r="CK62" s="2119"/>
      <c r="CL62" s="2119"/>
      <c r="CM62" s="2119"/>
      <c r="CN62" s="2119"/>
      <c r="CO62" s="2119"/>
      <c r="CP62" s="2119"/>
      <c r="CQ62" s="2119"/>
      <c r="CR62" s="2119"/>
      <c r="CS62" s="2119"/>
      <c r="CT62" s="2119"/>
      <c r="CU62" s="2119"/>
      <c r="CV62" s="2119"/>
      <c r="CW62" s="2119"/>
      <c r="CX62" s="2119"/>
      <c r="CY62" s="2119"/>
      <c r="CZ62" s="2119"/>
    </row>
    <row r="63" s="439" customFormat="true" ht="15" customHeight="true" x14ac:dyDescent="0.2">
      <c r="A63" s="2655"/>
      <c r="B63" s="1730" t="s">
        <v>345</v>
      </c>
      <c r="C63" s="1613">
        <v>4.2550834858809861</v>
      </c>
      <c r="D63" s="1614">
        <v>5.8500561426934388</v>
      </c>
      <c r="E63" s="1614">
        <v>3.7461104649820887</v>
      </c>
      <c r="F63" s="1614">
        <v>1.4118336462619241</v>
      </c>
      <c r="G63" s="1615">
        <v>1.2982229941656209</v>
      </c>
      <c r="H63" s="1616">
        <v>2.0894514260678996</v>
      </c>
      <c r="I63" s="1614">
        <v>1.0535236839654158</v>
      </c>
      <c r="J63" s="1614">
        <v>0.74547095578506872</v>
      </c>
      <c r="K63" s="1614">
        <v>1.8911470886060291</v>
      </c>
      <c r="L63" s="1617">
        <v>8.2667690866515917E-2</v>
      </c>
      <c r="M63" s="1618">
        <v>4.4059975555585211</v>
      </c>
      <c r="N63" s="1614">
        <v>4.9035544694768989</v>
      </c>
      <c r="O63" s="1614">
        <v>6.5911937501124509</v>
      </c>
      <c r="P63" s="1614">
        <v>5.0317632924628635</v>
      </c>
      <c r="Q63" s="1615">
        <v>3.5174131241344955</v>
      </c>
      <c r="R63" s="1616">
        <v>0.99290220283002628</v>
      </c>
      <c r="S63" s="1614">
        <v>5.3912188093748288</v>
      </c>
      <c r="T63" s="1614">
        <v>3.4636366389947173</v>
      </c>
      <c r="U63" s="1614">
        <v>0</v>
      </c>
      <c r="V63" s="1614">
        <v>9.7975618687752704</v>
      </c>
      <c r="W63" s="1614">
        <v>3.9172101805706396</v>
      </c>
      <c r="X63" s="1614">
        <v>5.0093005785250213</v>
      </c>
      <c r="Y63" s="1614">
        <v>3.0072124220650123</v>
      </c>
      <c r="Z63" s="1614">
        <v>0.96066221567925081</v>
      </c>
      <c r="AA63" s="1614">
        <v>0.98133416035670551</v>
      </c>
      <c r="AB63" s="1614">
        <v>0.73023701646057682</v>
      </c>
      <c r="AC63" s="2171">
        <v>1.858203045554593</v>
      </c>
      <c r="AD63" s="665"/>
      <c r="AE63" s="665"/>
      <c r="AF63" s="665"/>
      <c r="AG63" s="665"/>
      <c r="AH63" s="665"/>
      <c r="AI63" s="665"/>
      <c r="AJ63" s="665"/>
      <c r="AK63" s="665"/>
      <c r="AL63" s="665"/>
      <c r="AM63" s="665"/>
      <c r="AN63" s="665"/>
      <c r="AO63" s="665"/>
      <c r="AP63" s="665"/>
      <c r="AQ63" s="665"/>
      <c r="AR63" s="665"/>
      <c r="AS63" s="665"/>
      <c r="AT63" s="665"/>
      <c r="AU63" s="665"/>
      <c r="AV63" s="665"/>
      <c r="AW63" s="665"/>
      <c r="AX63" s="665"/>
      <c r="AY63" s="665"/>
      <c r="AZ63" s="216"/>
      <c r="BA63" s="237"/>
      <c r="BB63" s="154"/>
      <c r="BC63" s="323"/>
      <c r="BD63" s="303"/>
      <c r="BE63" s="303"/>
      <c r="BF63" s="303"/>
      <c r="BG63" s="324"/>
      <c r="BH63" s="331"/>
      <c r="BI63" s="303"/>
      <c r="BJ63" s="303"/>
      <c r="BK63" s="303"/>
      <c r="BL63" s="324"/>
      <c r="BM63" s="331"/>
      <c r="BN63" s="303"/>
      <c r="BO63" s="303"/>
      <c r="BP63" s="303"/>
      <c r="BQ63" s="324"/>
      <c r="BR63" s="331"/>
      <c r="BS63" s="303"/>
      <c r="BT63" s="303"/>
      <c r="BU63" s="303"/>
      <c r="BV63" s="303"/>
      <c r="BW63" s="303"/>
      <c r="BX63" s="303"/>
      <c r="BY63" s="304"/>
      <c r="BZ63" s="304"/>
      <c r="CA63" s="304"/>
      <c r="CB63" s="304"/>
      <c r="CC63" s="304"/>
      <c r="CD63" s="2119"/>
      <c r="CE63" s="2119"/>
      <c r="CF63" s="2119"/>
      <c r="CG63" s="2119"/>
      <c r="CH63" s="2119"/>
      <c r="CI63" s="2119"/>
      <c r="CJ63" s="2119"/>
      <c r="CK63" s="2119"/>
      <c r="CL63" s="2119"/>
      <c r="CM63" s="2119"/>
      <c r="CN63" s="2119"/>
      <c r="CO63" s="2119"/>
      <c r="CP63" s="2119"/>
      <c r="CQ63" s="2119"/>
      <c r="CR63" s="2119"/>
      <c r="CS63" s="2119"/>
      <c r="CT63" s="2119"/>
      <c r="CU63" s="2119"/>
      <c r="CV63" s="2119"/>
      <c r="CW63" s="2119"/>
      <c r="CX63" s="2119"/>
      <c r="CY63" s="2119"/>
      <c r="CZ63" s="2119"/>
    </row>
    <row r="64" s="439" customFormat="true" ht="15" customHeight="true" x14ac:dyDescent="0.2">
      <c r="A64" s="2655"/>
      <c r="B64" s="1730" t="s">
        <v>346</v>
      </c>
      <c r="C64" s="1613">
        <v>25.202063916426397</v>
      </c>
      <c r="D64" s="1614">
        <v>19.449276539577014</v>
      </c>
      <c r="E64" s="1614">
        <v>12.512202668978745</v>
      </c>
      <c r="F64" s="1614">
        <v>2.2438468613546378</v>
      </c>
      <c r="G64" s="1615">
        <v>0.36375646417806712</v>
      </c>
      <c r="H64" s="1616">
        <v>6.5002351675117058</v>
      </c>
      <c r="I64" s="1614">
        <v>0.77109554556402449</v>
      </c>
      <c r="J64" s="1614">
        <v>6.9794488487732217E-2</v>
      </c>
      <c r="K64" s="1614">
        <v>0</v>
      </c>
      <c r="L64" s="1617">
        <v>0</v>
      </c>
      <c r="M64" s="1618">
        <v>25.72244782867822</v>
      </c>
      <c r="N64" s="1614">
        <v>25.467678853413922</v>
      </c>
      <c r="O64" s="1614">
        <v>19.931721973653794</v>
      </c>
      <c r="P64" s="1614">
        <v>18.647944178395402</v>
      </c>
      <c r="Q64" s="1615">
        <v>8.6473750858206682</v>
      </c>
      <c r="R64" s="1616">
        <v>6.0006943078893809</v>
      </c>
      <c r="S64" s="1614">
        <v>15.081705964104527</v>
      </c>
      <c r="T64" s="1614">
        <v>11.156269181910915</v>
      </c>
      <c r="U64" s="1614">
        <v>0</v>
      </c>
      <c r="V64" s="1614">
        <v>19.676458221727724</v>
      </c>
      <c r="W64" s="1614">
        <v>46.379910902065483</v>
      </c>
      <c r="X64" s="1614">
        <v>11.102362568344512</v>
      </c>
      <c r="Y64" s="1614">
        <v>30.865269752599939</v>
      </c>
      <c r="Z64" s="1614">
        <v>5.8764676649001833E-2</v>
      </c>
      <c r="AA64" s="1614">
        <v>5.3318808353761984</v>
      </c>
      <c r="AB64" s="1614">
        <v>0.14195037685713241</v>
      </c>
      <c r="AC64" s="2171">
        <v>3.6164566620868177</v>
      </c>
      <c r="AD64" s="665"/>
      <c r="AE64" s="665"/>
      <c r="AF64" s="665"/>
      <c r="AG64" s="665"/>
      <c r="AH64" s="665"/>
      <c r="AI64" s="665"/>
      <c r="AJ64" s="665"/>
      <c r="AK64" s="665"/>
      <c r="AL64" s="665"/>
      <c r="AM64" s="665"/>
      <c r="AN64" s="665"/>
      <c r="AO64" s="665"/>
      <c r="AP64" s="665"/>
      <c r="AQ64" s="665"/>
      <c r="AR64" s="665"/>
      <c r="AS64" s="665"/>
      <c r="AT64" s="665"/>
      <c r="AU64" s="665"/>
      <c r="AV64" s="665"/>
      <c r="AW64" s="665"/>
      <c r="AX64" s="665"/>
      <c r="AY64" s="665"/>
      <c r="AZ64" s="216"/>
      <c r="BA64" s="237"/>
      <c r="BB64" s="154"/>
      <c r="BC64" s="323"/>
      <c r="BD64" s="303"/>
      <c r="BE64" s="303"/>
      <c r="BF64" s="303"/>
      <c r="BG64" s="324"/>
      <c r="BH64" s="331"/>
      <c r="BI64" s="303"/>
      <c r="BJ64" s="303"/>
      <c r="BK64" s="303"/>
      <c r="BL64" s="324"/>
      <c r="BM64" s="331"/>
      <c r="BN64" s="303"/>
      <c r="BO64" s="303"/>
      <c r="BP64" s="303"/>
      <c r="BQ64" s="324"/>
      <c r="BR64" s="331"/>
      <c r="BS64" s="303"/>
      <c r="BT64" s="303"/>
      <c r="BU64" s="303"/>
      <c r="BV64" s="303"/>
      <c r="BW64" s="303"/>
      <c r="BX64" s="303"/>
      <c r="BY64" s="304"/>
      <c r="BZ64" s="304"/>
      <c r="CA64" s="304"/>
      <c r="CB64" s="304"/>
      <c r="CC64" s="304"/>
      <c r="CD64" s="2119"/>
      <c r="CE64" s="2119"/>
      <c r="CF64" s="2119"/>
      <c r="CG64" s="2119"/>
      <c r="CH64" s="2119"/>
      <c r="CI64" s="2119"/>
      <c r="CJ64" s="2119"/>
      <c r="CK64" s="2119"/>
      <c r="CL64" s="2119"/>
      <c r="CM64" s="2119"/>
      <c r="CN64" s="2119"/>
      <c r="CO64" s="2119"/>
      <c r="CP64" s="2119"/>
      <c r="CQ64" s="2119"/>
      <c r="CR64" s="2119"/>
      <c r="CS64" s="2119"/>
      <c r="CT64" s="2119"/>
      <c r="CU64" s="2119"/>
      <c r="CV64" s="2119"/>
      <c r="CW64" s="2119"/>
      <c r="CX64" s="2119"/>
      <c r="CY64" s="2119"/>
      <c r="CZ64" s="2119"/>
    </row>
    <row r="65" s="439" customFormat="true" ht="15" customHeight="true" x14ac:dyDescent="0.2">
      <c r="A65" s="2655"/>
      <c r="B65" s="1730" t="s">
        <v>347</v>
      </c>
      <c r="C65" s="1613">
        <v>4.4744438911824496</v>
      </c>
      <c r="D65" s="1614">
        <v>3.9142381838382283</v>
      </c>
      <c r="E65" s="1614">
        <v>2.3871569969692645</v>
      </c>
      <c r="F65" s="1614">
        <v>0.72834562039925421</v>
      </c>
      <c r="G65" s="1615">
        <v>0</v>
      </c>
      <c r="H65" s="1616">
        <v>0.55131525691863481</v>
      </c>
      <c r="I65" s="1614">
        <v>0</v>
      </c>
      <c r="J65" s="1614">
        <v>0</v>
      </c>
      <c r="K65" s="1614">
        <v>0</v>
      </c>
      <c r="L65" s="1617">
        <v>0</v>
      </c>
      <c r="M65" s="1618">
        <v>3.4247686552576844</v>
      </c>
      <c r="N65" s="1614">
        <v>6.4769767164169867</v>
      </c>
      <c r="O65" s="1614">
        <v>3.7884339238298752</v>
      </c>
      <c r="P65" s="1614">
        <v>3.0757342427920547</v>
      </c>
      <c r="Q65" s="1615">
        <v>2.8100927257369546</v>
      </c>
      <c r="R65" s="1616">
        <v>2.7955841632164034</v>
      </c>
      <c r="S65" s="1614">
        <v>4.4560016156031157</v>
      </c>
      <c r="T65" s="1614">
        <v>0.85324517338205685</v>
      </c>
      <c r="U65" s="1614">
        <v>0.11394369014322307</v>
      </c>
      <c r="V65" s="1614">
        <v>4.5580641080117301</v>
      </c>
      <c r="W65" s="1614">
        <v>2.0217617947066588</v>
      </c>
      <c r="X65" s="1614">
        <v>4.1555608151457992</v>
      </c>
      <c r="Y65" s="1614">
        <v>6.9210494987918754</v>
      </c>
      <c r="Z65" s="1614">
        <v>0</v>
      </c>
      <c r="AA65" s="1614">
        <v>2.3591562179325605</v>
      </c>
      <c r="AB65" s="1614">
        <v>0</v>
      </c>
      <c r="AC65" s="2171">
        <v>0.80625558813987841</v>
      </c>
      <c r="AD65" s="665"/>
      <c r="AE65" s="665"/>
      <c r="AF65" s="665"/>
      <c r="AG65" s="665"/>
      <c r="AH65" s="665"/>
      <c r="AI65" s="665"/>
      <c r="AJ65" s="665"/>
      <c r="AK65" s="665"/>
      <c r="AL65" s="665"/>
      <c r="AM65" s="665"/>
      <c r="AN65" s="665"/>
      <c r="AO65" s="665"/>
      <c r="AP65" s="665"/>
      <c r="AQ65" s="665"/>
      <c r="AR65" s="665"/>
      <c r="AS65" s="665"/>
      <c r="AT65" s="665"/>
      <c r="AU65" s="665"/>
      <c r="AV65" s="665"/>
      <c r="AW65" s="665"/>
      <c r="AX65" s="665"/>
      <c r="AY65" s="665"/>
      <c r="AZ65" s="216"/>
      <c r="BA65" s="237"/>
      <c r="BB65" s="154"/>
      <c r="BC65" s="323"/>
      <c r="BD65" s="303"/>
      <c r="BE65" s="303"/>
      <c r="BF65" s="303"/>
      <c r="BG65" s="324"/>
      <c r="BH65" s="331"/>
      <c r="BI65" s="303"/>
      <c r="BJ65" s="303"/>
      <c r="BK65" s="303"/>
      <c r="BL65" s="324"/>
      <c r="BM65" s="331"/>
      <c r="BN65" s="303"/>
      <c r="BO65" s="303"/>
      <c r="BP65" s="303"/>
      <c r="BQ65" s="324"/>
      <c r="BR65" s="331"/>
      <c r="BS65" s="303"/>
      <c r="BT65" s="303"/>
      <c r="BU65" s="303"/>
      <c r="BV65" s="303"/>
      <c r="BW65" s="303"/>
      <c r="BX65" s="303"/>
      <c r="BY65" s="304"/>
      <c r="BZ65" s="304"/>
      <c r="CA65" s="304"/>
      <c r="CB65" s="304"/>
      <c r="CC65" s="304"/>
      <c r="CD65" s="2119"/>
      <c r="CE65" s="2119"/>
      <c r="CF65" s="2119"/>
      <c r="CG65" s="2119"/>
      <c r="CH65" s="2119"/>
      <c r="CI65" s="2119"/>
      <c r="CJ65" s="2119"/>
      <c r="CK65" s="2119"/>
      <c r="CL65" s="2119"/>
      <c r="CM65" s="2119"/>
      <c r="CN65" s="2119"/>
      <c r="CO65" s="2119"/>
      <c r="CP65" s="2119"/>
      <c r="CQ65" s="2119"/>
      <c r="CR65" s="2119"/>
      <c r="CS65" s="2119"/>
      <c r="CT65" s="2119"/>
      <c r="CU65" s="2119"/>
      <c r="CV65" s="2119"/>
      <c r="CW65" s="2119"/>
      <c r="CX65" s="2119"/>
      <c r="CY65" s="2119"/>
      <c r="CZ65" s="2119"/>
    </row>
    <row r="66" s="439" customFormat="true" ht="15" customHeight="true" x14ac:dyDescent="0.2">
      <c r="A66" s="2655"/>
      <c r="B66" s="1730" t="s">
        <v>348</v>
      </c>
      <c r="C66" s="1613">
        <v>27.455815149527869</v>
      </c>
      <c r="D66" s="1614">
        <v>23.554466535114173</v>
      </c>
      <c r="E66" s="1614">
        <v>9.0370469975975585</v>
      </c>
      <c r="F66" s="1614">
        <v>1.3155392581432179</v>
      </c>
      <c r="G66" s="1615">
        <v>0.27185611202513488</v>
      </c>
      <c r="H66" s="1616">
        <v>2.661352682172121</v>
      </c>
      <c r="I66" s="1614">
        <v>0.29314857659263849</v>
      </c>
      <c r="J66" s="1614">
        <v>0.24359145469450166</v>
      </c>
      <c r="K66" s="1614">
        <v>5.5711690334319885E-2</v>
      </c>
      <c r="L66" s="1617">
        <v>0</v>
      </c>
      <c r="M66" s="1618">
        <v>29.371515271340748</v>
      </c>
      <c r="N66" s="1614">
        <v>28.001415868233625</v>
      </c>
      <c r="O66" s="1614">
        <v>26.689701552022516</v>
      </c>
      <c r="P66" s="1614">
        <v>15.518455940695263</v>
      </c>
      <c r="Q66" s="1615">
        <v>5.0914743085679985</v>
      </c>
      <c r="R66" s="1616">
        <v>19.425478464496059</v>
      </c>
      <c r="S66" s="1614">
        <v>14.316445023873969</v>
      </c>
      <c r="T66" s="1614">
        <v>12.790225792011286</v>
      </c>
      <c r="U66" s="1614">
        <v>5.6971845071611536E-2</v>
      </c>
      <c r="V66" s="1614">
        <v>20.270556847740568</v>
      </c>
      <c r="W66" s="1614">
        <v>7.5846149576839412</v>
      </c>
      <c r="X66" s="1614">
        <v>31.814577962145819</v>
      </c>
      <c r="Y66" s="1614">
        <v>29.134170334085972</v>
      </c>
      <c r="Z66" s="1614">
        <v>0</v>
      </c>
      <c r="AA66" s="1614">
        <v>35.912333122992386</v>
      </c>
      <c r="AB66" s="1614">
        <v>0</v>
      </c>
      <c r="AC66" s="2171">
        <v>1.3364286765594109</v>
      </c>
      <c r="AD66" s="665"/>
      <c r="AE66" s="665"/>
      <c r="AF66" s="665"/>
      <c r="AG66" s="665"/>
      <c r="AH66" s="665"/>
      <c r="AI66" s="665"/>
      <c r="AJ66" s="665"/>
      <c r="AK66" s="665"/>
      <c r="AL66" s="665"/>
      <c r="AM66" s="665"/>
      <c r="AN66" s="665"/>
      <c r="AO66" s="665"/>
      <c r="AP66" s="665"/>
      <c r="AQ66" s="665"/>
      <c r="AR66" s="665"/>
      <c r="AS66" s="665"/>
      <c r="AT66" s="665"/>
      <c r="AU66" s="665"/>
      <c r="AV66" s="665"/>
      <c r="AW66" s="665"/>
      <c r="AX66" s="665"/>
      <c r="AY66" s="665"/>
      <c r="AZ66" s="216"/>
      <c r="BA66" s="237"/>
      <c r="BB66" s="154"/>
      <c r="BC66" s="323"/>
      <c r="BD66" s="303"/>
      <c r="BE66" s="303"/>
      <c r="BF66" s="303"/>
      <c r="BG66" s="324"/>
      <c r="BH66" s="331"/>
      <c r="BI66" s="303"/>
      <c r="BJ66" s="303"/>
      <c r="BK66" s="303"/>
      <c r="BL66" s="324"/>
      <c r="BM66" s="331"/>
      <c r="BN66" s="303"/>
      <c r="BO66" s="303"/>
      <c r="BP66" s="303"/>
      <c r="BQ66" s="324"/>
      <c r="BR66" s="331"/>
      <c r="BS66" s="303"/>
      <c r="BT66" s="303"/>
      <c r="BU66" s="303"/>
      <c r="BV66" s="303"/>
      <c r="BW66" s="303"/>
      <c r="BX66" s="303"/>
      <c r="BY66" s="304"/>
      <c r="BZ66" s="304"/>
      <c r="CA66" s="304"/>
      <c r="CB66" s="304"/>
      <c r="CC66" s="304"/>
      <c r="CD66" s="2119"/>
      <c r="CE66" s="2119"/>
      <c r="CF66" s="2119"/>
      <c r="CG66" s="2119"/>
      <c r="CH66" s="2119"/>
      <c r="CI66" s="2119"/>
      <c r="CJ66" s="2119"/>
      <c r="CK66" s="2119"/>
      <c r="CL66" s="2119"/>
      <c r="CM66" s="2119"/>
      <c r="CN66" s="2119"/>
      <c r="CO66" s="2119"/>
      <c r="CP66" s="2119"/>
      <c r="CQ66" s="2119"/>
      <c r="CR66" s="2119"/>
      <c r="CS66" s="2119"/>
      <c r="CT66" s="2119"/>
      <c r="CU66" s="2119"/>
      <c r="CV66" s="2119"/>
      <c r="CW66" s="2119"/>
      <c r="CX66" s="2119"/>
      <c r="CY66" s="2119"/>
      <c r="CZ66" s="2119"/>
    </row>
    <row r="67" s="439" customFormat="true" ht="15" customHeight="true" x14ac:dyDescent="0.2">
      <c r="A67" s="2655"/>
      <c r="B67" s="1730" t="s">
        <v>267</v>
      </c>
      <c r="C67" s="1613">
        <v>0.11176442883226757</v>
      </c>
      <c r="D67" s="1614">
        <v>0.10833463461341281</v>
      </c>
      <c r="E67" s="1614">
        <v>0.26136229927513421</v>
      </c>
      <c r="F67" s="1614">
        <v>0.17013332924313707</v>
      </c>
      <c r="G67" s="1615">
        <v>0.46108067019662535</v>
      </c>
      <c r="H67" s="1616">
        <v>0</v>
      </c>
      <c r="I67" s="1614">
        <v>0</v>
      </c>
      <c r="J67" s="1614">
        <v>0.16209519499478833</v>
      </c>
      <c r="K67" s="1614">
        <v>0.25564925682363243</v>
      </c>
      <c r="L67" s="1617">
        <v>0.33224701014224745</v>
      </c>
      <c r="M67" s="1618">
        <v>0.1227303862792308</v>
      </c>
      <c r="N67" s="1614">
        <v>0.1369454299196538</v>
      </c>
      <c r="O67" s="1614">
        <v>0.12268791235193588</v>
      </c>
      <c r="P67" s="1614">
        <v>0.28100359364202016</v>
      </c>
      <c r="Q67" s="1615">
        <v>0.71698178908711618</v>
      </c>
      <c r="R67" s="1616">
        <v>0</v>
      </c>
      <c r="S67" s="1614">
        <v>0</v>
      </c>
      <c r="T67" s="1614">
        <v>0</v>
      </c>
      <c r="U67" s="1614">
        <v>0</v>
      </c>
      <c r="V67" s="1614">
        <v>7.476838116878122E-2</v>
      </c>
      <c r="W67" s="1614">
        <v>0.25141559298345162</v>
      </c>
      <c r="X67" s="1614">
        <v>0.13039822297572654</v>
      </c>
      <c r="Y67" s="1614">
        <v>0</v>
      </c>
      <c r="Z67" s="1614">
        <v>0</v>
      </c>
      <c r="AA67" s="1614">
        <v>0</v>
      </c>
      <c r="AB67" s="1614">
        <v>3.9248375059993577</v>
      </c>
      <c r="AC67" s="2171">
        <v>1.271125690621258</v>
      </c>
      <c r="AD67" s="665"/>
      <c r="AE67" s="665"/>
      <c r="AF67" s="665"/>
      <c r="AG67" s="665"/>
      <c r="AH67" s="665"/>
      <c r="AI67" s="665"/>
      <c r="AJ67" s="665"/>
      <c r="AK67" s="665"/>
      <c r="AL67" s="665"/>
      <c r="AM67" s="665"/>
      <c r="AN67" s="665"/>
      <c r="AO67" s="665"/>
      <c r="AP67" s="665"/>
      <c r="AQ67" s="665"/>
      <c r="AR67" s="665"/>
      <c r="AS67" s="665"/>
      <c r="AT67" s="665"/>
      <c r="AU67" s="665"/>
      <c r="AV67" s="665"/>
      <c r="AW67" s="665"/>
      <c r="AX67" s="665"/>
      <c r="AY67" s="665"/>
      <c r="AZ67" s="216"/>
      <c r="BA67" s="237"/>
      <c r="BB67" s="154"/>
      <c r="BC67" s="323"/>
      <c r="BD67" s="303"/>
      <c r="BE67" s="303"/>
      <c r="BF67" s="303"/>
      <c r="BG67" s="324"/>
      <c r="BH67" s="331"/>
      <c r="BI67" s="303"/>
      <c r="BJ67" s="303"/>
      <c r="BK67" s="303"/>
      <c r="BL67" s="324"/>
      <c r="BM67" s="331"/>
      <c r="BN67" s="303"/>
      <c r="BO67" s="303"/>
      <c r="BP67" s="303"/>
      <c r="BQ67" s="324"/>
      <c r="BR67" s="331"/>
      <c r="BS67" s="303"/>
      <c r="BT67" s="303"/>
      <c r="BU67" s="303"/>
      <c r="BV67" s="303"/>
      <c r="BW67" s="303"/>
      <c r="BX67" s="303"/>
      <c r="BY67" s="304"/>
      <c r="BZ67" s="304"/>
      <c r="CA67" s="304"/>
      <c r="CB67" s="304"/>
      <c r="CC67" s="304"/>
      <c r="CD67" s="2119"/>
      <c r="CE67" s="2119"/>
      <c r="CF67" s="2119"/>
      <c r="CG67" s="2119"/>
      <c r="CH67" s="2119"/>
      <c r="CI67" s="2119"/>
      <c r="CJ67" s="2119"/>
      <c r="CK67" s="2119"/>
      <c r="CL67" s="2119"/>
      <c r="CM67" s="2119"/>
      <c r="CN67" s="2119"/>
      <c r="CO67" s="2119"/>
      <c r="CP67" s="2119"/>
      <c r="CQ67" s="2119"/>
      <c r="CR67" s="2119"/>
      <c r="CS67" s="2119"/>
      <c r="CT67" s="2119"/>
      <c r="CU67" s="2119"/>
      <c r="CV67" s="2119"/>
      <c r="CW67" s="2119"/>
      <c r="CX67" s="2119"/>
      <c r="CY67" s="2119"/>
      <c r="CZ67" s="2119"/>
    </row>
    <row r="68" s="439" customFormat="true" ht="15" customHeight="true" x14ac:dyDescent="0.2">
      <c r="A68" s="2655"/>
      <c r="B68" s="1730" t="s">
        <v>349</v>
      </c>
      <c r="C68" s="1613">
        <v>0.71818112440653248</v>
      </c>
      <c r="D68" s="1614">
        <v>0.94882490655953056</v>
      </c>
      <c r="E68" s="1614">
        <v>0.23557757876451318</v>
      </c>
      <c r="F68" s="1614">
        <v>0.17514709327054381</v>
      </c>
      <c r="G68" s="1615">
        <v>3.3227903606304295E-3</v>
      </c>
      <c r="H68" s="1616">
        <v>0</v>
      </c>
      <c r="I68" s="1614">
        <v>0</v>
      </c>
      <c r="J68" s="1614">
        <v>0</v>
      </c>
      <c r="K68" s="1614">
        <v>0</v>
      </c>
      <c r="L68" s="1617">
        <v>7.8342207290245727E-3</v>
      </c>
      <c r="M68" s="1618">
        <v>0.73252019615412944</v>
      </c>
      <c r="N68" s="1614">
        <v>0.93011166599753159</v>
      </c>
      <c r="O68" s="1614">
        <v>1.1839004518697973</v>
      </c>
      <c r="P68" s="1614">
        <v>0.32421226129398367</v>
      </c>
      <c r="Q68" s="1615">
        <v>0.43908039079150168</v>
      </c>
      <c r="R68" s="1616">
        <v>0.43661150960461403</v>
      </c>
      <c r="S68" s="1614">
        <v>0.50078701770967382</v>
      </c>
      <c r="T68" s="1614">
        <v>0</v>
      </c>
      <c r="U68" s="1614">
        <v>0</v>
      </c>
      <c r="V68" s="1614">
        <v>0.62225793352651293</v>
      </c>
      <c r="W68" s="1614">
        <v>2.9375713009376776</v>
      </c>
      <c r="X68" s="1614">
        <v>0</v>
      </c>
      <c r="Y68" s="1614">
        <v>0.631664545958732</v>
      </c>
      <c r="Z68" s="1614">
        <v>0</v>
      </c>
      <c r="AA68" s="1614">
        <v>0.59276302811131265</v>
      </c>
      <c r="AB68" s="1614">
        <v>4.0988634092398016E-2</v>
      </c>
      <c r="AC68" s="2171">
        <v>0.23904074462246622</v>
      </c>
      <c r="AD68" s="665"/>
      <c r="AE68" s="665"/>
      <c r="AF68" s="665"/>
      <c r="AG68" s="665"/>
      <c r="AH68" s="665"/>
      <c r="AI68" s="665"/>
      <c r="AJ68" s="665"/>
      <c r="AK68" s="665"/>
      <c r="AL68" s="665"/>
      <c r="AM68" s="665"/>
      <c r="AN68" s="665"/>
      <c r="AO68" s="665"/>
      <c r="AP68" s="665"/>
      <c r="AQ68" s="665"/>
      <c r="AR68" s="665"/>
      <c r="AS68" s="665"/>
      <c r="AT68" s="665"/>
      <c r="AU68" s="665"/>
      <c r="AV68" s="665"/>
      <c r="AW68" s="665"/>
      <c r="AX68" s="665"/>
      <c r="AY68" s="665"/>
      <c r="AZ68" s="216"/>
      <c r="BA68" s="237"/>
      <c r="BB68" s="154"/>
      <c r="BC68" s="323"/>
      <c r="BD68" s="303"/>
      <c r="BE68" s="303"/>
      <c r="BF68" s="303"/>
      <c r="BG68" s="324"/>
      <c r="BH68" s="331"/>
      <c r="BI68" s="303"/>
      <c r="BJ68" s="303"/>
      <c r="BK68" s="303"/>
      <c r="BL68" s="324"/>
      <c r="BM68" s="331"/>
      <c r="BN68" s="303"/>
      <c r="BO68" s="303"/>
      <c r="BP68" s="303"/>
      <c r="BQ68" s="324"/>
      <c r="BR68" s="331"/>
      <c r="BS68" s="303"/>
      <c r="BT68" s="303"/>
      <c r="BU68" s="303"/>
      <c r="BV68" s="303"/>
      <c r="BW68" s="303"/>
      <c r="BX68" s="303"/>
      <c r="BY68" s="304"/>
      <c r="BZ68" s="304"/>
      <c r="CA68" s="304"/>
      <c r="CB68" s="304"/>
      <c r="CC68" s="304"/>
      <c r="CD68" s="2119"/>
      <c r="CE68" s="2119"/>
      <c r="CF68" s="2119"/>
      <c r="CG68" s="2119"/>
      <c r="CH68" s="2119"/>
      <c r="CI68" s="2119"/>
      <c r="CJ68" s="2119"/>
      <c r="CK68" s="2119"/>
      <c r="CL68" s="2119"/>
      <c r="CM68" s="2119"/>
      <c r="CN68" s="2119"/>
      <c r="CO68" s="2119"/>
      <c r="CP68" s="2119"/>
      <c r="CQ68" s="2119"/>
      <c r="CR68" s="2119"/>
      <c r="CS68" s="2119"/>
      <c r="CT68" s="2119"/>
      <c r="CU68" s="2119"/>
      <c r="CV68" s="2119"/>
      <c r="CW68" s="2119"/>
      <c r="CX68" s="2119"/>
      <c r="CY68" s="2119"/>
      <c r="CZ68" s="2119"/>
    </row>
    <row r="69" s="439" customFormat="true" ht="15" customHeight="true" x14ac:dyDescent="0.2">
      <c r="A69" s="2655"/>
      <c r="B69" s="1730" t="s">
        <v>269</v>
      </c>
      <c r="C69" s="1613">
        <v>13.499813926401108</v>
      </c>
      <c r="D69" s="1614">
        <v>5.3637208508815473</v>
      </c>
      <c r="E69" s="1614">
        <v>1.2762934664882741</v>
      </c>
      <c r="F69" s="1614">
        <v>7.6155253282920526E-2</v>
      </c>
      <c r="G69" s="1615">
        <v>0</v>
      </c>
      <c r="H69" s="1616">
        <v>0</v>
      </c>
      <c r="I69" s="1614">
        <v>0</v>
      </c>
      <c r="J69" s="1614">
        <v>0</v>
      </c>
      <c r="K69" s="1614">
        <v>0</v>
      </c>
      <c r="L69" s="1617">
        <v>0</v>
      </c>
      <c r="M69" s="1618">
        <v>16.884841238958089</v>
      </c>
      <c r="N69" s="1614">
        <v>9.095254030057399</v>
      </c>
      <c r="O69" s="1614">
        <v>6.1564575314864936</v>
      </c>
      <c r="P69" s="1614">
        <v>2.4399597852989565</v>
      </c>
      <c r="Q69" s="1615">
        <v>0.54089897349220006</v>
      </c>
      <c r="R69" s="1616">
        <v>5.521427252244402E-2</v>
      </c>
      <c r="S69" s="1614">
        <v>16.790478388090815</v>
      </c>
      <c r="T69" s="1614">
        <v>1.3985867313540565</v>
      </c>
      <c r="U69" s="1614">
        <v>0</v>
      </c>
      <c r="V69" s="1614">
        <v>7.2017298173678634</v>
      </c>
      <c r="W69" s="1614">
        <v>3.9804318575769928</v>
      </c>
      <c r="X69" s="1614">
        <v>6.233068450072377</v>
      </c>
      <c r="Y69" s="1614">
        <v>6.2153255188375907</v>
      </c>
      <c r="Z69" s="1614">
        <v>0</v>
      </c>
      <c r="AA69" s="1614">
        <v>1.2219140333108167</v>
      </c>
      <c r="AB69" s="1614">
        <v>0.40951917426842366</v>
      </c>
      <c r="AC69" s="2171">
        <v>0</v>
      </c>
      <c r="AD69" s="665"/>
      <c r="AE69" s="665"/>
      <c r="AF69" s="665"/>
      <c r="AG69" s="665"/>
      <c r="AH69" s="665"/>
      <c r="AI69" s="665"/>
      <c r="AJ69" s="665"/>
      <c r="AK69" s="665"/>
      <c r="AL69" s="665"/>
      <c r="AM69" s="665"/>
      <c r="AN69" s="665"/>
      <c r="AO69" s="665"/>
      <c r="AP69" s="665"/>
      <c r="AQ69" s="665"/>
      <c r="AR69" s="665"/>
      <c r="AS69" s="665"/>
      <c r="AT69" s="665"/>
      <c r="AU69" s="665"/>
      <c r="AV69" s="665"/>
      <c r="AW69" s="665"/>
      <c r="AX69" s="665"/>
      <c r="AY69" s="665"/>
      <c r="AZ69" s="216"/>
      <c r="BA69" s="237"/>
      <c r="BB69" s="154"/>
      <c r="BC69" s="323"/>
      <c r="BD69" s="303"/>
      <c r="BE69" s="303"/>
      <c r="BF69" s="303"/>
      <c r="BG69" s="324"/>
      <c r="BH69" s="331"/>
      <c r="BI69" s="303"/>
      <c r="BJ69" s="303"/>
      <c r="BK69" s="303"/>
      <c r="BL69" s="324"/>
      <c r="BM69" s="331"/>
      <c r="BN69" s="303"/>
      <c r="BO69" s="303"/>
      <c r="BP69" s="303"/>
      <c r="BQ69" s="324"/>
      <c r="BR69" s="331"/>
      <c r="BS69" s="303"/>
      <c r="BT69" s="303"/>
      <c r="BU69" s="303"/>
      <c r="BV69" s="303"/>
      <c r="BW69" s="303"/>
      <c r="BX69" s="303"/>
      <c r="BY69" s="304"/>
      <c r="BZ69" s="304"/>
      <c r="CA69" s="304"/>
      <c r="CB69" s="304"/>
      <c r="CC69" s="304"/>
      <c r="CD69" s="2119"/>
      <c r="CE69" s="2119"/>
      <c r="CF69" s="2119"/>
      <c r="CG69" s="2119"/>
      <c r="CH69" s="2119"/>
      <c r="CI69" s="2119"/>
      <c r="CJ69" s="2119"/>
      <c r="CK69" s="2119"/>
      <c r="CL69" s="2119"/>
      <c r="CM69" s="2119"/>
      <c r="CN69" s="2119"/>
      <c r="CO69" s="2119"/>
      <c r="CP69" s="2119"/>
      <c r="CQ69" s="2119"/>
      <c r="CR69" s="2119"/>
      <c r="CS69" s="2119"/>
      <c r="CT69" s="2119"/>
      <c r="CU69" s="2119"/>
      <c r="CV69" s="2119"/>
      <c r="CW69" s="2119"/>
      <c r="CX69" s="2119"/>
      <c r="CY69" s="2119"/>
      <c r="CZ69" s="2119"/>
    </row>
    <row r="70" s="439" customFormat="true" ht="15" customHeight="true" x14ac:dyDescent="0.2">
      <c r="A70" s="2655"/>
      <c r="B70" s="1730" t="s">
        <v>350</v>
      </c>
      <c r="C70" s="1613">
        <v>0.44359894865003829</v>
      </c>
      <c r="D70" s="1614">
        <v>1.052723355170355</v>
      </c>
      <c r="E70" s="1614">
        <v>3.0781858053688227</v>
      </c>
      <c r="F70" s="1614">
        <v>4.5095554851325499</v>
      </c>
      <c r="G70" s="1615">
        <v>5.0873350264425108</v>
      </c>
      <c r="H70" s="1616">
        <v>4.3983880081055373</v>
      </c>
      <c r="I70" s="1614">
        <v>4.5826477158468677</v>
      </c>
      <c r="J70" s="1614">
        <v>6.3219572571297249</v>
      </c>
      <c r="K70" s="1614">
        <v>4.8980052484916117</v>
      </c>
      <c r="L70" s="1617">
        <v>5.663311622008675</v>
      </c>
      <c r="M70" s="1618">
        <v>7.3192200655928061E-2</v>
      </c>
      <c r="N70" s="1614">
        <v>0.658458771277871</v>
      </c>
      <c r="O70" s="1614">
        <v>0.48352927446723576</v>
      </c>
      <c r="P70" s="1614">
        <v>1.6976513333810235</v>
      </c>
      <c r="Q70" s="1615">
        <v>2.6400376737619364</v>
      </c>
      <c r="R70" s="1616">
        <v>15.296166734549274</v>
      </c>
      <c r="S70" s="1614">
        <v>4.6659522454473773E-2</v>
      </c>
      <c r="T70" s="1614">
        <v>0.78796050872581913</v>
      </c>
      <c r="U70" s="1614">
        <v>2.8526199554970595</v>
      </c>
      <c r="V70" s="1614">
        <v>0.71721137095090659</v>
      </c>
      <c r="W70" s="1614">
        <v>0</v>
      </c>
      <c r="X70" s="1614">
        <v>0.59514531840059648</v>
      </c>
      <c r="Y70" s="1614">
        <v>0.91867549030211182</v>
      </c>
      <c r="Z70" s="1614">
        <v>3.2233572716505856</v>
      </c>
      <c r="AA70" s="1614">
        <v>2.7732979479630369</v>
      </c>
      <c r="AB70" s="1614">
        <v>55.79668179228544</v>
      </c>
      <c r="AC70" s="2171">
        <v>3.0403817781200626</v>
      </c>
      <c r="AD70" s="665"/>
      <c r="AE70" s="665"/>
      <c r="AF70" s="665"/>
      <c r="AG70" s="665"/>
      <c r="AH70" s="665"/>
      <c r="AI70" s="665"/>
      <c r="AJ70" s="665"/>
      <c r="AK70" s="665"/>
      <c r="AL70" s="665"/>
      <c r="AM70" s="665"/>
      <c r="AN70" s="665"/>
      <c r="AO70" s="665"/>
      <c r="AP70" s="665"/>
      <c r="AQ70" s="665"/>
      <c r="AR70" s="665"/>
      <c r="AS70" s="665"/>
      <c r="AT70" s="665"/>
      <c r="AU70" s="665"/>
      <c r="AV70" s="665"/>
      <c r="AW70" s="665"/>
      <c r="AX70" s="665"/>
      <c r="AY70" s="665"/>
      <c r="AZ70" s="216"/>
      <c r="BA70" s="237"/>
      <c r="BB70" s="154"/>
      <c r="BC70" s="323"/>
      <c r="BD70" s="303"/>
      <c r="BE70" s="303"/>
      <c r="BF70" s="303"/>
      <c r="BG70" s="324"/>
      <c r="BH70" s="331"/>
      <c r="BI70" s="303"/>
      <c r="BJ70" s="303"/>
      <c r="BK70" s="303"/>
      <c r="BL70" s="324"/>
      <c r="BM70" s="331"/>
      <c r="BN70" s="303"/>
      <c r="BO70" s="303"/>
      <c r="BP70" s="303"/>
      <c r="BQ70" s="324"/>
      <c r="BR70" s="331"/>
      <c r="BS70" s="303"/>
      <c r="BT70" s="303"/>
      <c r="BU70" s="303"/>
      <c r="BV70" s="303"/>
      <c r="BW70" s="303"/>
      <c r="BX70" s="303"/>
      <c r="BY70" s="304"/>
      <c r="BZ70" s="304"/>
      <c r="CA70" s="304"/>
      <c r="CB70" s="304"/>
      <c r="CC70" s="304"/>
      <c r="CD70" s="2119"/>
      <c r="CE70" s="2119"/>
      <c r="CF70" s="2119"/>
      <c r="CG70" s="2119"/>
      <c r="CH70" s="2119"/>
      <c r="CI70" s="2119"/>
      <c r="CJ70" s="2119"/>
      <c r="CK70" s="2119"/>
      <c r="CL70" s="2119"/>
      <c r="CM70" s="2119"/>
      <c r="CN70" s="2119"/>
      <c r="CO70" s="2119"/>
      <c r="CP70" s="2119"/>
      <c r="CQ70" s="2119"/>
      <c r="CR70" s="2119"/>
      <c r="CS70" s="2119"/>
      <c r="CT70" s="2119"/>
      <c r="CU70" s="2119"/>
      <c r="CV70" s="2119"/>
      <c r="CW70" s="2119"/>
      <c r="CX70" s="2119"/>
      <c r="CY70" s="2119"/>
      <c r="CZ70" s="2119"/>
    </row>
    <row r="71" s="439" customFormat="true" ht="15" customHeight="true" x14ac:dyDescent="0.2">
      <c r="A71" s="2655"/>
      <c r="B71" s="1730" t="s">
        <v>351</v>
      </c>
      <c r="C71" s="1613">
        <v>1.9350453769429727</v>
      </c>
      <c r="D71" s="1614">
        <v>5.496504688740254</v>
      </c>
      <c r="E71" s="1614">
        <v>12.020794804227188</v>
      </c>
      <c r="F71" s="1614">
        <v>32.198909992814556</v>
      </c>
      <c r="G71" s="1615">
        <v>23.413394554960604</v>
      </c>
      <c r="H71" s="1616">
        <v>29.91387885604815</v>
      </c>
      <c r="I71" s="1614">
        <v>43.938625329114359</v>
      </c>
      <c r="J71" s="1614">
        <v>42.012282331474189</v>
      </c>
      <c r="K71" s="1614">
        <v>32.60849196823618</v>
      </c>
      <c r="L71" s="1617">
        <v>15.492566364500821</v>
      </c>
      <c r="M71" s="1618">
        <v>0.94894174442356116</v>
      </c>
      <c r="N71" s="1614">
        <v>1.6066452242969436</v>
      </c>
      <c r="O71" s="1614">
        <v>1.7439582623371568</v>
      </c>
      <c r="P71" s="1614">
        <v>3.1087588194893381</v>
      </c>
      <c r="Q71" s="1615">
        <v>2.1034008132302167</v>
      </c>
      <c r="R71" s="1616">
        <v>5.3131707824510013</v>
      </c>
      <c r="S71" s="1614">
        <v>1.6788888573606375</v>
      </c>
      <c r="T71" s="1614">
        <v>3.1757082468479969</v>
      </c>
      <c r="U71" s="1614">
        <v>0.82464978359629848</v>
      </c>
      <c r="V71" s="1614">
        <v>0.44850686798332945</v>
      </c>
      <c r="W71" s="1614">
        <v>0.52422974985699933</v>
      </c>
      <c r="X71" s="1614">
        <v>10.018085845342277</v>
      </c>
      <c r="Y71" s="1614">
        <v>0.9618843281817594</v>
      </c>
      <c r="Z71" s="1614">
        <v>49.750957288370898</v>
      </c>
      <c r="AA71" s="1614">
        <v>1.3675638081972799</v>
      </c>
      <c r="AB71" s="1614">
        <v>3.5836731806666173</v>
      </c>
      <c r="AC71" s="2171">
        <v>1.5119005794772469</v>
      </c>
      <c r="AD71" s="665"/>
      <c r="AE71" s="665"/>
      <c r="AF71" s="665"/>
      <c r="AG71" s="665"/>
      <c r="AH71" s="665"/>
      <c r="AI71" s="665"/>
      <c r="AJ71" s="665"/>
      <c r="AK71" s="665"/>
      <c r="AL71" s="665"/>
      <c r="AM71" s="665"/>
      <c r="AN71" s="665"/>
      <c r="AO71" s="665"/>
      <c r="AP71" s="665"/>
      <c r="AQ71" s="665"/>
      <c r="AR71" s="665"/>
      <c r="AS71" s="665"/>
      <c r="AT71" s="665"/>
      <c r="AU71" s="665"/>
      <c r="AV71" s="665"/>
      <c r="AW71" s="665"/>
      <c r="AX71" s="665"/>
      <c r="AY71" s="665"/>
      <c r="AZ71" s="216"/>
      <c r="BA71" s="237"/>
      <c r="BB71" s="154"/>
      <c r="BC71" s="323"/>
      <c r="BD71" s="303"/>
      <c r="BE71" s="303"/>
      <c r="BF71" s="303"/>
      <c r="BG71" s="324"/>
      <c r="BH71" s="331"/>
      <c r="BI71" s="303"/>
      <c r="BJ71" s="303"/>
      <c r="BK71" s="303"/>
      <c r="BL71" s="324"/>
      <c r="BM71" s="331"/>
      <c r="BN71" s="303"/>
      <c r="BO71" s="303"/>
      <c r="BP71" s="303"/>
      <c r="BQ71" s="324"/>
      <c r="BR71" s="331"/>
      <c r="BS71" s="303"/>
      <c r="BT71" s="303"/>
      <c r="BU71" s="303"/>
      <c r="BV71" s="303"/>
      <c r="BW71" s="303"/>
      <c r="BX71" s="303"/>
      <c r="BY71" s="304"/>
      <c r="BZ71" s="304"/>
      <c r="CA71" s="304"/>
      <c r="CB71" s="304"/>
      <c r="CC71" s="304"/>
      <c r="CD71" s="2119"/>
      <c r="CE71" s="2119"/>
      <c r="CF71" s="2119"/>
      <c r="CG71" s="2119"/>
      <c r="CH71" s="2119"/>
      <c r="CI71" s="2119"/>
      <c r="CJ71" s="2119"/>
      <c r="CK71" s="2119"/>
      <c r="CL71" s="2119"/>
      <c r="CM71" s="2119"/>
      <c r="CN71" s="2119"/>
      <c r="CO71" s="2119"/>
      <c r="CP71" s="2119"/>
      <c r="CQ71" s="2119"/>
      <c r="CR71" s="2119"/>
      <c r="CS71" s="2119"/>
      <c r="CT71" s="2119"/>
      <c r="CU71" s="2119"/>
      <c r="CV71" s="2119"/>
      <c r="CW71" s="2119"/>
      <c r="CX71" s="2119"/>
      <c r="CY71" s="2119"/>
      <c r="CZ71" s="2119"/>
    </row>
    <row r="72" s="439" customFormat="true" ht="15" customHeight="true" x14ac:dyDescent="0.2">
      <c r="A72" s="2655"/>
      <c r="B72" s="1730" t="s">
        <v>352</v>
      </c>
      <c r="C72" s="1613">
        <v>2.5805306106763295</v>
      </c>
      <c r="D72" s="1614">
        <v>2.6667442023320467</v>
      </c>
      <c r="E72" s="1614">
        <v>0.93103896434594702</v>
      </c>
      <c r="F72" s="1614">
        <v>1.3218156522610226E-2</v>
      </c>
      <c r="G72" s="1615">
        <v>0</v>
      </c>
      <c r="H72" s="1616">
        <v>0</v>
      </c>
      <c r="I72" s="1614">
        <v>0</v>
      </c>
      <c r="J72" s="1614">
        <v>0</v>
      </c>
      <c r="K72" s="1614">
        <v>0</v>
      </c>
      <c r="L72" s="1617">
        <v>0</v>
      </c>
      <c r="M72" s="1618">
        <v>2.931339245141098</v>
      </c>
      <c r="N72" s="1614">
        <v>3.3904503389507643</v>
      </c>
      <c r="O72" s="1614">
        <v>2.5702350463313732</v>
      </c>
      <c r="P72" s="1614">
        <v>1.7512326160991563</v>
      </c>
      <c r="Q72" s="1615">
        <v>0.11169932610271087</v>
      </c>
      <c r="R72" s="1616">
        <v>9.3474685232900645E-2</v>
      </c>
      <c r="S72" s="1614">
        <v>0.40606670382943516</v>
      </c>
      <c r="T72" s="1614">
        <v>1.9602058636111264</v>
      </c>
      <c r="U72" s="1614">
        <v>0</v>
      </c>
      <c r="V72" s="1614">
        <v>2.7744964324288581</v>
      </c>
      <c r="W72" s="1614">
        <v>5.2334667545616398</v>
      </c>
      <c r="X72" s="1614">
        <v>0</v>
      </c>
      <c r="Y72" s="1614">
        <v>0.18338648108479313</v>
      </c>
      <c r="Z72" s="1614">
        <v>0</v>
      </c>
      <c r="AA72" s="1614">
        <v>3.0633639743241901</v>
      </c>
      <c r="AB72" s="1614">
        <v>0</v>
      </c>
      <c r="AC72" s="2171">
        <v>3.09824275456165</v>
      </c>
      <c r="AD72" s="665"/>
      <c r="AE72" s="665"/>
      <c r="AF72" s="665"/>
      <c r="AG72" s="665"/>
      <c r="AH72" s="665"/>
      <c r="AI72" s="665"/>
      <c r="AJ72" s="665"/>
      <c r="AK72" s="665"/>
      <c r="AL72" s="665"/>
      <c r="AM72" s="665"/>
      <c r="AN72" s="665"/>
      <c r="AO72" s="665"/>
      <c r="AP72" s="665"/>
      <c r="AQ72" s="665"/>
      <c r="AR72" s="665"/>
      <c r="AS72" s="665"/>
      <c r="AT72" s="665"/>
      <c r="AU72" s="665"/>
      <c r="AV72" s="665"/>
      <c r="AW72" s="665"/>
      <c r="AX72" s="665"/>
      <c r="AY72" s="665"/>
      <c r="AZ72" s="216"/>
      <c r="BA72" s="237"/>
      <c r="BB72" s="154"/>
      <c r="BC72" s="323"/>
      <c r="BD72" s="303"/>
      <c r="BE72" s="303"/>
      <c r="BF72" s="303"/>
      <c r="BG72" s="324"/>
      <c r="BH72" s="331"/>
      <c r="BI72" s="303"/>
      <c r="BJ72" s="303"/>
      <c r="BK72" s="303"/>
      <c r="BL72" s="324"/>
      <c r="BM72" s="331"/>
      <c r="BN72" s="303"/>
      <c r="BO72" s="303"/>
      <c r="BP72" s="303"/>
      <c r="BQ72" s="324"/>
      <c r="BR72" s="331"/>
      <c r="BS72" s="303"/>
      <c r="BT72" s="303"/>
      <c r="BU72" s="303"/>
      <c r="BV72" s="303"/>
      <c r="BW72" s="303"/>
      <c r="BX72" s="303"/>
      <c r="BY72" s="304"/>
      <c r="BZ72" s="304"/>
      <c r="CA72" s="304"/>
      <c r="CB72" s="304"/>
      <c r="CC72" s="304"/>
      <c r="CD72" s="2119"/>
      <c r="CE72" s="2119"/>
      <c r="CF72" s="2119"/>
      <c r="CG72" s="2119"/>
      <c r="CH72" s="2119"/>
      <c r="CI72" s="2119"/>
      <c r="CJ72" s="2119"/>
      <c r="CK72" s="2119"/>
      <c r="CL72" s="2119"/>
      <c r="CM72" s="2119"/>
      <c r="CN72" s="2119"/>
      <c r="CO72" s="2119"/>
      <c r="CP72" s="2119"/>
      <c r="CQ72" s="2119"/>
      <c r="CR72" s="2119"/>
      <c r="CS72" s="2119"/>
      <c r="CT72" s="2119"/>
      <c r="CU72" s="2119"/>
      <c r="CV72" s="2119"/>
      <c r="CW72" s="2119"/>
      <c r="CX72" s="2119"/>
      <c r="CY72" s="2119"/>
      <c r="CZ72" s="2119"/>
    </row>
    <row r="73" s="439" customFormat="true" ht="15" customHeight="true" x14ac:dyDescent="0.2">
      <c r="A73" s="2655"/>
      <c r="B73" s="1730" t="s">
        <v>273</v>
      </c>
      <c r="C73" s="1613">
        <v>0</v>
      </c>
      <c r="D73" s="1614">
        <v>0</v>
      </c>
      <c r="E73" s="1614">
        <v>0</v>
      </c>
      <c r="F73" s="1614">
        <v>0</v>
      </c>
      <c r="G73" s="1615">
        <v>9.0383387809587573E-2</v>
      </c>
      <c r="H73" s="1616">
        <v>0</v>
      </c>
      <c r="I73" s="1614">
        <v>0</v>
      </c>
      <c r="J73" s="1614">
        <v>0</v>
      </c>
      <c r="K73" s="1614">
        <v>8.1700040863345202E-2</v>
      </c>
      <c r="L73" s="1617">
        <v>0.13129554820450715</v>
      </c>
      <c r="M73" s="1618">
        <v>0</v>
      </c>
      <c r="N73" s="1614">
        <v>0</v>
      </c>
      <c r="O73" s="1614">
        <v>0</v>
      </c>
      <c r="P73" s="1614">
        <v>0</v>
      </c>
      <c r="Q73" s="1615">
        <v>0</v>
      </c>
      <c r="R73" s="1616">
        <v>0</v>
      </c>
      <c r="S73" s="1614">
        <v>0</v>
      </c>
      <c r="T73" s="1614">
        <v>0</v>
      </c>
      <c r="U73" s="1614">
        <v>4.5056160069948517E-2</v>
      </c>
      <c r="V73" s="1614">
        <v>0</v>
      </c>
      <c r="W73" s="1614">
        <v>0</v>
      </c>
      <c r="X73" s="1614">
        <v>0</v>
      </c>
      <c r="Y73" s="1614">
        <v>0</v>
      </c>
      <c r="Z73" s="1614">
        <v>6.4031839366791174E-2</v>
      </c>
      <c r="AA73" s="1614">
        <v>0</v>
      </c>
      <c r="AB73" s="1614">
        <v>0</v>
      </c>
      <c r="AC73" s="2171">
        <v>0</v>
      </c>
      <c r="AD73" s="665"/>
      <c r="AE73" s="665"/>
      <c r="AF73" s="665"/>
      <c r="AG73" s="665"/>
      <c r="AH73" s="665"/>
      <c r="AI73" s="665"/>
      <c r="AJ73" s="665"/>
      <c r="AK73" s="665"/>
      <c r="AL73" s="665"/>
      <c r="AM73" s="665"/>
      <c r="AN73" s="665"/>
      <c r="AO73" s="665"/>
      <c r="AP73" s="665"/>
      <c r="AQ73" s="665"/>
      <c r="AR73" s="665"/>
      <c r="AS73" s="665"/>
      <c r="AT73" s="665"/>
      <c r="AU73" s="665"/>
      <c r="AV73" s="665"/>
      <c r="AW73" s="665"/>
      <c r="AX73" s="665"/>
      <c r="AY73" s="665"/>
      <c r="AZ73" s="216"/>
      <c r="BA73" s="237"/>
      <c r="BB73" s="154"/>
      <c r="BC73" s="323"/>
      <c r="BD73" s="303"/>
      <c r="BE73" s="303"/>
      <c r="BF73" s="303"/>
      <c r="BG73" s="324"/>
      <c r="BH73" s="331"/>
      <c r="BI73" s="303"/>
      <c r="BJ73" s="303"/>
      <c r="BK73" s="303"/>
      <c r="BL73" s="324"/>
      <c r="BM73" s="331"/>
      <c r="BN73" s="303"/>
      <c r="BO73" s="303"/>
      <c r="BP73" s="303"/>
      <c r="BQ73" s="324"/>
      <c r="BR73" s="331"/>
      <c r="BS73" s="303"/>
      <c r="BT73" s="303"/>
      <c r="BU73" s="303"/>
      <c r="BV73" s="303"/>
      <c r="BW73" s="303"/>
      <c r="BX73" s="303"/>
      <c r="BY73" s="304"/>
      <c r="BZ73" s="304"/>
      <c r="CA73" s="304"/>
      <c r="CB73" s="304"/>
      <c r="CC73" s="304"/>
      <c r="CD73" s="2119"/>
      <c r="CE73" s="2119"/>
      <c r="CF73" s="2119"/>
      <c r="CG73" s="2119"/>
      <c r="CH73" s="2119"/>
      <c r="CI73" s="2119"/>
      <c r="CJ73" s="2119"/>
      <c r="CK73" s="2119"/>
      <c r="CL73" s="2119"/>
      <c r="CM73" s="2119"/>
      <c r="CN73" s="2119"/>
      <c r="CO73" s="2119"/>
      <c r="CP73" s="2119"/>
      <c r="CQ73" s="2119"/>
      <c r="CR73" s="2119"/>
      <c r="CS73" s="2119"/>
      <c r="CT73" s="2119"/>
      <c r="CU73" s="2119"/>
      <c r="CV73" s="2119"/>
      <c r="CW73" s="2119"/>
      <c r="CX73" s="2119"/>
      <c r="CY73" s="2119"/>
      <c r="CZ73" s="2119"/>
    </row>
    <row r="74" s="439" customFormat="true" ht="15" customHeight="true" x14ac:dyDescent="0.2">
      <c r="A74" s="2655"/>
      <c r="B74" s="1730" t="s">
        <v>274</v>
      </c>
      <c r="C74" s="1613">
        <v>1.1200627431997372</v>
      </c>
      <c r="D74" s="1614">
        <v>1.0552266701585595</v>
      </c>
      <c r="E74" s="1614">
        <v>1.5057802409751544</v>
      </c>
      <c r="F74" s="1614">
        <v>0.47468490891326665</v>
      </c>
      <c r="G74" s="1615">
        <v>8.2188422236101025E-2</v>
      </c>
      <c r="H74" s="1616">
        <v>0.45264656959262917</v>
      </c>
      <c r="I74" s="1614">
        <v>0.7306952057738032</v>
      </c>
      <c r="J74" s="1614">
        <v>0.30597508804975992</v>
      </c>
      <c r="K74" s="1614">
        <v>9.9917189559936365E-2</v>
      </c>
      <c r="L74" s="1617">
        <v>7.9178470148124017E-3</v>
      </c>
      <c r="M74" s="1618">
        <v>1.2268065149314913</v>
      </c>
      <c r="N74" s="1614">
        <v>1.2005172665988249</v>
      </c>
      <c r="O74" s="1614">
        <v>1.1052629245775893</v>
      </c>
      <c r="P74" s="1614">
        <v>2.1594482702096056</v>
      </c>
      <c r="Q74" s="1615">
        <v>0.4918299291665153</v>
      </c>
      <c r="R74" s="1616">
        <v>0.88070198928771259</v>
      </c>
      <c r="S74" s="1614">
        <v>0.11144179211648753</v>
      </c>
      <c r="T74" s="1614">
        <v>1.2825112142971122</v>
      </c>
      <c r="U74" s="1614">
        <v>0.64813642544811578</v>
      </c>
      <c r="V74" s="1614">
        <v>7.8984235190567978E-2</v>
      </c>
      <c r="W74" s="1614">
        <v>1.0051847843219992</v>
      </c>
      <c r="X74" s="1614">
        <v>0</v>
      </c>
      <c r="Y74" s="1614">
        <v>2.1671389444765028</v>
      </c>
      <c r="Z74" s="1614">
        <v>0.35118944183497047</v>
      </c>
      <c r="AA74" s="1614">
        <v>0.75080850589868309</v>
      </c>
      <c r="AB74" s="1614">
        <v>4.1426166726111595E-2</v>
      </c>
      <c r="AC74" s="2171">
        <v>3.3180359763781011</v>
      </c>
      <c r="AD74" s="665"/>
      <c r="AE74" s="665"/>
      <c r="AF74" s="665"/>
      <c r="AG74" s="665"/>
      <c r="AH74" s="665"/>
      <c r="AI74" s="665"/>
      <c r="AJ74" s="665"/>
      <c r="AK74" s="665"/>
      <c r="AL74" s="665"/>
      <c r="AM74" s="665"/>
      <c r="AN74" s="665"/>
      <c r="AO74" s="665"/>
      <c r="AP74" s="665"/>
      <c r="AQ74" s="665"/>
      <c r="AR74" s="665"/>
      <c r="AS74" s="665"/>
      <c r="AT74" s="665"/>
      <c r="AU74" s="665"/>
      <c r="AV74" s="665"/>
      <c r="AW74" s="665"/>
      <c r="AX74" s="665"/>
      <c r="AY74" s="665"/>
      <c r="AZ74" s="216"/>
      <c r="BA74" s="237"/>
      <c r="BB74" s="154"/>
      <c r="BC74" s="323"/>
      <c r="BD74" s="303"/>
      <c r="BE74" s="303"/>
      <c r="BF74" s="303"/>
      <c r="BG74" s="324"/>
      <c r="BH74" s="331"/>
      <c r="BI74" s="303"/>
      <c r="BJ74" s="303"/>
      <c r="BK74" s="303"/>
      <c r="BL74" s="324"/>
      <c r="BM74" s="331"/>
      <c r="BN74" s="303"/>
      <c r="BO74" s="303"/>
      <c r="BP74" s="303"/>
      <c r="BQ74" s="324"/>
      <c r="BR74" s="331"/>
      <c r="BS74" s="303"/>
      <c r="BT74" s="303"/>
      <c r="BU74" s="303"/>
      <c r="BV74" s="303"/>
      <c r="BW74" s="303"/>
      <c r="BX74" s="303"/>
      <c r="BY74" s="304"/>
      <c r="BZ74" s="304"/>
      <c r="CA74" s="304"/>
      <c r="CB74" s="304"/>
      <c r="CC74" s="304"/>
      <c r="CD74" s="2119"/>
      <c r="CE74" s="2119"/>
      <c r="CF74" s="2119"/>
      <c r="CG74" s="2119"/>
      <c r="CH74" s="2119"/>
      <c r="CI74" s="2119"/>
      <c r="CJ74" s="2119"/>
      <c r="CK74" s="2119"/>
      <c r="CL74" s="2119"/>
      <c r="CM74" s="2119"/>
      <c r="CN74" s="2119"/>
      <c r="CO74" s="2119"/>
      <c r="CP74" s="2119"/>
      <c r="CQ74" s="2119"/>
      <c r="CR74" s="2119"/>
      <c r="CS74" s="2119"/>
      <c r="CT74" s="2119"/>
      <c r="CU74" s="2119"/>
      <c r="CV74" s="2119"/>
      <c r="CW74" s="2119"/>
      <c r="CX74" s="2119"/>
      <c r="CY74" s="2119"/>
      <c r="CZ74" s="2119"/>
    </row>
    <row r="75" s="439" customFormat="true" ht="15" customHeight="true" x14ac:dyDescent="0.2">
      <c r="A75" s="2655"/>
      <c r="B75" s="1730" t="s">
        <v>275</v>
      </c>
      <c r="C75" s="1613">
        <v>0</v>
      </c>
      <c r="D75" s="1614">
        <v>0.11951324455762687</v>
      </c>
      <c r="E75" s="1614">
        <v>0</v>
      </c>
      <c r="F75" s="1614">
        <v>3.7101985669837155E-2</v>
      </c>
      <c r="G75" s="1615">
        <v>0</v>
      </c>
      <c r="H75" s="1616">
        <v>1.1751751116800484E-2</v>
      </c>
      <c r="I75" s="1614">
        <v>8.7295387544107275E-2</v>
      </c>
      <c r="J75" s="1614">
        <v>0</v>
      </c>
      <c r="K75" s="1614">
        <v>0</v>
      </c>
      <c r="L75" s="1617">
        <v>0</v>
      </c>
      <c r="M75" s="1618">
        <v>0</v>
      </c>
      <c r="N75" s="1614">
        <v>0</v>
      </c>
      <c r="O75" s="1614">
        <v>0.19919331065854554</v>
      </c>
      <c r="P75" s="1614">
        <v>0</v>
      </c>
      <c r="Q75" s="1615">
        <v>0</v>
      </c>
      <c r="R75" s="1616">
        <v>4.2378870393946645E-2</v>
      </c>
      <c r="S75" s="1614">
        <v>0</v>
      </c>
      <c r="T75" s="1614">
        <v>0</v>
      </c>
      <c r="U75" s="1614">
        <v>0</v>
      </c>
      <c r="V75" s="1614">
        <v>0.11962940987004994</v>
      </c>
      <c r="W75" s="1614">
        <v>0</v>
      </c>
      <c r="X75" s="1614">
        <v>0.11350347592174849</v>
      </c>
      <c r="Y75" s="1614">
        <v>0</v>
      </c>
      <c r="Z75" s="1614">
        <v>2.8591936240917843E-2</v>
      </c>
      <c r="AA75" s="1614">
        <v>0</v>
      </c>
      <c r="AB75" s="1614">
        <v>0</v>
      </c>
      <c r="AC75" s="2171">
        <v>0</v>
      </c>
      <c r="AD75" s="665"/>
      <c r="AE75" s="665"/>
      <c r="AF75" s="665"/>
      <c r="AG75" s="665"/>
      <c r="AH75" s="665"/>
      <c r="AI75" s="665"/>
      <c r="AJ75" s="665"/>
      <c r="AK75" s="665"/>
      <c r="AL75" s="665"/>
      <c r="AM75" s="665"/>
      <c r="AN75" s="665"/>
      <c r="AO75" s="665"/>
      <c r="AP75" s="665"/>
      <c r="AQ75" s="665"/>
      <c r="AR75" s="665"/>
      <c r="AS75" s="665"/>
      <c r="AT75" s="665"/>
      <c r="AU75" s="665"/>
      <c r="AV75" s="665"/>
      <c r="AW75" s="665"/>
      <c r="AX75" s="665"/>
      <c r="AY75" s="665"/>
      <c r="AZ75" s="216"/>
      <c r="BA75" s="237"/>
      <c r="BB75" s="154"/>
      <c r="BC75" s="323"/>
      <c r="BD75" s="303"/>
      <c r="BE75" s="303"/>
      <c r="BF75" s="303"/>
      <c r="BG75" s="324"/>
      <c r="BH75" s="331"/>
      <c r="BI75" s="303"/>
      <c r="BJ75" s="303"/>
      <c r="BK75" s="303"/>
      <c r="BL75" s="324"/>
      <c r="BM75" s="331"/>
      <c r="BN75" s="303"/>
      <c r="BO75" s="303"/>
      <c r="BP75" s="303"/>
      <c r="BQ75" s="324"/>
      <c r="BR75" s="331"/>
      <c r="BS75" s="303"/>
      <c r="BT75" s="303"/>
      <c r="BU75" s="303"/>
      <c r="BV75" s="303"/>
      <c r="BW75" s="303"/>
      <c r="BX75" s="303"/>
      <c r="BY75" s="304"/>
      <c r="BZ75" s="304"/>
      <c r="CA75" s="304"/>
      <c r="CB75" s="304"/>
      <c r="CC75" s="304"/>
      <c r="CD75" s="2119"/>
      <c r="CE75" s="2119"/>
      <c r="CF75" s="2119"/>
      <c r="CG75" s="2119"/>
      <c r="CH75" s="2119"/>
      <c r="CI75" s="2119"/>
      <c r="CJ75" s="2119"/>
      <c r="CK75" s="2119"/>
      <c r="CL75" s="2119"/>
      <c r="CM75" s="2119"/>
      <c r="CN75" s="2119"/>
      <c r="CO75" s="2119"/>
      <c r="CP75" s="2119"/>
      <c r="CQ75" s="2119"/>
      <c r="CR75" s="2119"/>
      <c r="CS75" s="2119"/>
      <c r="CT75" s="2119"/>
      <c r="CU75" s="2119"/>
      <c r="CV75" s="2119"/>
      <c r="CW75" s="2119"/>
      <c r="CX75" s="2119"/>
      <c r="CY75" s="2119"/>
      <c r="CZ75" s="2119"/>
    </row>
    <row r="76" s="439" customFormat="true" ht="15" customHeight="true" x14ac:dyDescent="0.2">
      <c r="A76" s="1556"/>
      <c r="B76" s="1731"/>
      <c r="C76" s="1613"/>
      <c r="D76" s="1614"/>
      <c r="E76" s="1614"/>
      <c r="F76" s="1614"/>
      <c r="G76" s="1615"/>
      <c r="H76" s="1616"/>
      <c r="I76" s="1614"/>
      <c r="J76" s="1614"/>
      <c r="K76" s="1614"/>
      <c r="L76" s="1617"/>
      <c r="M76" s="1618"/>
      <c r="N76" s="1614"/>
      <c r="O76" s="1614"/>
      <c r="P76" s="1614"/>
      <c r="Q76" s="1615"/>
      <c r="R76" s="1616"/>
      <c r="S76" s="1614"/>
      <c r="T76" s="1614"/>
      <c r="U76" s="1614"/>
      <c r="V76" s="1614"/>
      <c r="W76" s="1614"/>
      <c r="X76" s="1614"/>
      <c r="Y76" s="1614"/>
      <c r="Z76" s="1614"/>
      <c r="AA76" s="1614"/>
      <c r="AB76" s="1614"/>
      <c r="AC76" s="2171"/>
      <c r="AD76" s="665"/>
      <c r="AE76" s="665"/>
      <c r="AF76" s="665"/>
      <c r="AG76" s="665"/>
      <c r="AH76" s="665"/>
      <c r="AI76" s="665"/>
      <c r="AJ76" s="665"/>
      <c r="AK76" s="665"/>
      <c r="AL76" s="665"/>
      <c r="AM76" s="665"/>
      <c r="AN76" s="665"/>
      <c r="AO76" s="665"/>
      <c r="AP76" s="665"/>
      <c r="AQ76" s="665"/>
      <c r="AR76" s="665"/>
      <c r="AS76" s="665"/>
      <c r="AT76" s="665"/>
      <c r="AU76" s="665"/>
      <c r="AV76" s="665"/>
      <c r="AW76" s="665"/>
      <c r="AX76" s="665"/>
      <c r="AY76" s="665"/>
      <c r="AZ76" s="216"/>
      <c r="BA76" s="237"/>
      <c r="BB76" s="154"/>
      <c r="BC76" s="323"/>
      <c r="BD76" s="303"/>
      <c r="BE76" s="303"/>
      <c r="BF76" s="303"/>
      <c r="BG76" s="324"/>
      <c r="BH76" s="331"/>
      <c r="BI76" s="303"/>
      <c r="BJ76" s="303"/>
      <c r="BK76" s="303"/>
      <c r="BL76" s="324"/>
      <c r="BM76" s="331"/>
      <c r="BN76" s="303"/>
      <c r="BO76" s="303"/>
      <c r="BP76" s="303"/>
      <c r="BQ76" s="324"/>
      <c r="BR76" s="331"/>
      <c r="BS76" s="303"/>
      <c r="BT76" s="303"/>
      <c r="BU76" s="303"/>
      <c r="BV76" s="303"/>
      <c r="BW76" s="303"/>
      <c r="BX76" s="303"/>
      <c r="BY76" s="304"/>
      <c r="BZ76" s="304"/>
      <c r="CA76" s="304"/>
      <c r="CB76" s="304"/>
      <c r="CC76" s="304"/>
      <c r="CD76" s="2119"/>
      <c r="CE76" s="2119"/>
      <c r="CF76" s="2119"/>
      <c r="CG76" s="2119"/>
      <c r="CH76" s="2119"/>
      <c r="CI76" s="2119"/>
      <c r="CJ76" s="2119"/>
      <c r="CK76" s="2119"/>
      <c r="CL76" s="2119"/>
      <c r="CM76" s="2119"/>
      <c r="CN76" s="2119"/>
      <c r="CO76" s="2119"/>
      <c r="CP76" s="2119"/>
      <c r="CQ76" s="2119"/>
      <c r="CR76" s="2119"/>
      <c r="CS76" s="2119"/>
      <c r="CT76" s="2119"/>
      <c r="CU76" s="2119"/>
      <c r="CV76" s="2119"/>
      <c r="CW76" s="2119"/>
      <c r="CX76" s="2119"/>
      <c r="CY76" s="2119"/>
      <c r="CZ76" s="2119"/>
    </row>
    <row r="77" s="439" customFormat="true" ht="15" customHeight="true" x14ac:dyDescent="0.2">
      <c r="A77" s="1556"/>
      <c r="B77" s="1731"/>
      <c r="C77" s="1613"/>
      <c r="D77" s="1614"/>
      <c r="E77" s="1614"/>
      <c r="F77" s="1614"/>
      <c r="G77" s="1615"/>
      <c r="H77" s="1616"/>
      <c r="I77" s="1614"/>
      <c r="J77" s="1614"/>
      <c r="K77" s="1614"/>
      <c r="L77" s="1617"/>
      <c r="M77" s="1618"/>
      <c r="N77" s="1614"/>
      <c r="O77" s="1614"/>
      <c r="P77" s="1614"/>
      <c r="Q77" s="1615"/>
      <c r="R77" s="1616"/>
      <c r="S77" s="1614"/>
      <c r="T77" s="1614"/>
      <c r="U77" s="1614"/>
      <c r="V77" s="1614"/>
      <c r="W77" s="1614"/>
      <c r="X77" s="1614"/>
      <c r="Y77" s="1614"/>
      <c r="Z77" s="1614"/>
      <c r="AA77" s="1614"/>
      <c r="AB77" s="1614"/>
      <c r="AC77" s="2171"/>
      <c r="AD77" s="665"/>
      <c r="AE77" s="665"/>
      <c r="AF77" s="665"/>
      <c r="AG77" s="665"/>
      <c r="AH77" s="665"/>
      <c r="AI77" s="665"/>
      <c r="AJ77" s="665"/>
      <c r="AK77" s="665"/>
      <c r="AL77" s="665"/>
      <c r="AM77" s="665"/>
      <c r="AN77" s="665"/>
      <c r="AO77" s="665"/>
      <c r="AP77" s="665"/>
      <c r="AQ77" s="665"/>
      <c r="AR77" s="665"/>
      <c r="AS77" s="665"/>
      <c r="AT77" s="665"/>
      <c r="AU77" s="665"/>
      <c r="AV77" s="665"/>
      <c r="AW77" s="665"/>
      <c r="AX77" s="665"/>
      <c r="AY77" s="665"/>
      <c r="AZ77" s="216"/>
      <c r="BA77" s="237"/>
      <c r="BB77" s="154"/>
      <c r="BC77" s="323"/>
      <c r="BD77" s="303"/>
      <c r="BE77" s="303"/>
      <c r="BF77" s="303"/>
      <c r="BG77" s="324"/>
      <c r="BH77" s="331"/>
      <c r="BI77" s="303"/>
      <c r="BJ77" s="303"/>
      <c r="BK77" s="303"/>
      <c r="BL77" s="324"/>
      <c r="BM77" s="331"/>
      <c r="BN77" s="303"/>
      <c r="BO77" s="303"/>
      <c r="BP77" s="303"/>
      <c r="BQ77" s="324"/>
      <c r="BR77" s="331"/>
      <c r="BS77" s="303"/>
      <c r="BT77" s="303"/>
      <c r="BU77" s="303"/>
      <c r="BV77" s="303"/>
      <c r="BW77" s="303"/>
      <c r="BX77" s="303"/>
      <c r="BY77" s="304"/>
      <c r="BZ77" s="304"/>
      <c r="CA77" s="304"/>
      <c r="CB77" s="304"/>
      <c r="CC77" s="304"/>
      <c r="CD77" s="2119"/>
      <c r="CE77" s="2119"/>
      <c r="CF77" s="2119"/>
      <c r="CG77" s="2119"/>
      <c r="CH77" s="2119"/>
      <c r="CI77" s="2119"/>
      <c r="CJ77" s="2119"/>
      <c r="CK77" s="2119"/>
      <c r="CL77" s="2119"/>
      <c r="CM77" s="2119"/>
      <c r="CN77" s="2119"/>
      <c r="CO77" s="2119"/>
      <c r="CP77" s="2119"/>
      <c r="CQ77" s="2119"/>
      <c r="CR77" s="2119"/>
      <c r="CS77" s="2119"/>
      <c r="CT77" s="2119"/>
      <c r="CU77" s="2119"/>
      <c r="CV77" s="2119"/>
      <c r="CW77" s="2119"/>
      <c r="CX77" s="2119"/>
      <c r="CY77" s="2119"/>
      <c r="CZ77" s="2119"/>
    </row>
    <row r="78" s="439" customFormat="true" ht="15" customHeight="true" x14ac:dyDescent="0.2">
      <c r="A78" s="1556"/>
      <c r="B78" s="1731"/>
      <c r="C78" s="1613"/>
      <c r="D78" s="1614"/>
      <c r="E78" s="1614"/>
      <c r="F78" s="1614"/>
      <c r="G78" s="1615"/>
      <c r="H78" s="1616"/>
      <c r="I78" s="1614"/>
      <c r="J78" s="1614"/>
      <c r="K78" s="1614"/>
      <c r="L78" s="1617"/>
      <c r="M78" s="1618"/>
      <c r="N78" s="1614"/>
      <c r="O78" s="1614"/>
      <c r="P78" s="1614"/>
      <c r="Q78" s="1615"/>
      <c r="R78" s="1616"/>
      <c r="S78" s="1614"/>
      <c r="T78" s="1614"/>
      <c r="U78" s="1614"/>
      <c r="V78" s="1614"/>
      <c r="W78" s="1614"/>
      <c r="X78" s="1614"/>
      <c r="Y78" s="1614"/>
      <c r="Z78" s="1614"/>
      <c r="AA78" s="1614"/>
      <c r="AB78" s="1614"/>
      <c r="AC78" s="2171"/>
      <c r="AD78" s="665"/>
      <c r="AE78" s="665"/>
      <c r="AF78" s="665"/>
      <c r="AG78" s="665"/>
      <c r="AH78" s="665"/>
      <c r="AI78" s="665"/>
      <c r="AJ78" s="665"/>
      <c r="AK78" s="665"/>
      <c r="AL78" s="665"/>
      <c r="AM78" s="665"/>
      <c r="AN78" s="665"/>
      <c r="AO78" s="665"/>
      <c r="AP78" s="665"/>
      <c r="AQ78" s="665"/>
      <c r="AR78" s="665"/>
      <c r="AS78" s="665"/>
      <c r="AT78" s="665"/>
      <c r="AU78" s="665"/>
      <c r="AV78" s="665"/>
      <c r="AW78" s="665"/>
      <c r="AX78" s="665"/>
      <c r="AY78" s="665"/>
      <c r="AZ78" s="216"/>
      <c r="BA78" s="237"/>
      <c r="BB78" s="154"/>
      <c r="BC78" s="323"/>
      <c r="BD78" s="303"/>
      <c r="BE78" s="303"/>
      <c r="BF78" s="303"/>
      <c r="BG78" s="324"/>
      <c r="BH78" s="331"/>
      <c r="BI78" s="303"/>
      <c r="BJ78" s="303"/>
      <c r="BK78" s="303"/>
      <c r="BL78" s="324"/>
      <c r="BM78" s="331"/>
      <c r="BN78" s="303"/>
      <c r="BO78" s="303"/>
      <c r="BP78" s="303"/>
      <c r="BQ78" s="324"/>
      <c r="BR78" s="331"/>
      <c r="BS78" s="303"/>
      <c r="BT78" s="303"/>
      <c r="BU78" s="303"/>
      <c r="BV78" s="303"/>
      <c r="BW78" s="303"/>
      <c r="BX78" s="303"/>
      <c r="BY78" s="304"/>
      <c r="BZ78" s="304"/>
      <c r="CA78" s="304"/>
      <c r="CB78" s="304"/>
      <c r="CC78" s="304"/>
      <c r="CD78" s="2119"/>
      <c r="CE78" s="2119"/>
      <c r="CF78" s="2119"/>
      <c r="CG78" s="2119"/>
      <c r="CH78" s="2119"/>
      <c r="CI78" s="2119"/>
      <c r="CJ78" s="2119"/>
      <c r="CK78" s="2119"/>
      <c r="CL78" s="2119"/>
      <c r="CM78" s="2119"/>
      <c r="CN78" s="2119"/>
      <c r="CO78" s="2119"/>
      <c r="CP78" s="2119"/>
      <c r="CQ78" s="2119"/>
      <c r="CR78" s="2119"/>
      <c r="CS78" s="2119"/>
      <c r="CT78" s="2119"/>
      <c r="CU78" s="2119"/>
      <c r="CV78" s="2119"/>
      <c r="CW78" s="2119"/>
      <c r="CX78" s="2119"/>
      <c r="CY78" s="2119"/>
      <c r="CZ78" s="2119"/>
    </row>
    <row r="79" s="439" customFormat="true" ht="15" customHeight="true" x14ac:dyDescent="0.2">
      <c r="A79" s="1556"/>
      <c r="B79" s="1731"/>
      <c r="C79" s="1613"/>
      <c r="D79" s="1614"/>
      <c r="E79" s="1614"/>
      <c r="F79" s="1614"/>
      <c r="G79" s="1615"/>
      <c r="H79" s="1616"/>
      <c r="I79" s="1614"/>
      <c r="J79" s="1614"/>
      <c r="K79" s="1614"/>
      <c r="L79" s="1617"/>
      <c r="M79" s="1618"/>
      <c r="N79" s="1614"/>
      <c r="O79" s="1614"/>
      <c r="P79" s="1614"/>
      <c r="Q79" s="1615"/>
      <c r="R79" s="1616"/>
      <c r="S79" s="1614"/>
      <c r="T79" s="1614"/>
      <c r="U79" s="1614"/>
      <c r="V79" s="1614"/>
      <c r="W79" s="1614"/>
      <c r="X79" s="1614"/>
      <c r="Y79" s="1614"/>
      <c r="Z79" s="1614"/>
      <c r="AA79" s="1614"/>
      <c r="AB79" s="1614"/>
      <c r="AC79" s="2171"/>
      <c r="AD79" s="665"/>
      <c r="AE79" s="665"/>
      <c r="AF79" s="665"/>
      <c r="AG79" s="665"/>
      <c r="AH79" s="665"/>
      <c r="AI79" s="665"/>
      <c r="AJ79" s="665"/>
      <c r="AK79" s="665"/>
      <c r="AL79" s="665"/>
      <c r="AM79" s="665"/>
      <c r="AN79" s="665"/>
      <c r="AO79" s="665"/>
      <c r="AP79" s="665"/>
      <c r="AQ79" s="665"/>
      <c r="AR79" s="665"/>
      <c r="AS79" s="665"/>
      <c r="AT79" s="665"/>
      <c r="AU79" s="665"/>
      <c r="AV79" s="665"/>
      <c r="AW79" s="665"/>
      <c r="AX79" s="665"/>
      <c r="AY79" s="665"/>
      <c r="AZ79" s="216"/>
      <c r="BA79" s="237"/>
      <c r="BB79" s="154"/>
      <c r="BC79" s="323"/>
      <c r="BD79" s="303"/>
      <c r="BE79" s="303"/>
      <c r="BF79" s="303"/>
      <c r="BG79" s="324"/>
      <c r="BH79" s="331"/>
      <c r="BI79" s="303"/>
      <c r="BJ79" s="303"/>
      <c r="BK79" s="303"/>
      <c r="BL79" s="324"/>
      <c r="BM79" s="331"/>
      <c r="BN79" s="303"/>
      <c r="BO79" s="303"/>
      <c r="BP79" s="303"/>
      <c r="BQ79" s="324"/>
      <c r="BR79" s="331"/>
      <c r="BS79" s="303"/>
      <c r="BT79" s="303"/>
      <c r="BU79" s="303"/>
      <c r="BV79" s="303"/>
      <c r="BW79" s="303"/>
      <c r="BX79" s="303"/>
      <c r="BY79" s="304"/>
      <c r="BZ79" s="304"/>
      <c r="CA79" s="304"/>
      <c r="CB79" s="304"/>
      <c r="CC79" s="304"/>
      <c r="CD79" s="2119"/>
      <c r="CE79" s="2119"/>
      <c r="CF79" s="2119"/>
      <c r="CG79" s="2119"/>
      <c r="CH79" s="2119"/>
      <c r="CI79" s="2119"/>
      <c r="CJ79" s="2119"/>
      <c r="CK79" s="2119"/>
      <c r="CL79" s="2119"/>
      <c r="CM79" s="2119"/>
      <c r="CN79" s="2119"/>
      <c r="CO79" s="2119"/>
      <c r="CP79" s="2119"/>
      <c r="CQ79" s="2119"/>
      <c r="CR79" s="2119"/>
      <c r="CS79" s="2119"/>
      <c r="CT79" s="2119"/>
      <c r="CU79" s="2119"/>
      <c r="CV79" s="2119"/>
      <c r="CW79" s="2119"/>
      <c r="CX79" s="2119"/>
      <c r="CY79" s="2119"/>
      <c r="CZ79" s="2119"/>
    </row>
    <row r="80" s="439" customFormat="true" ht="15" customHeight="true" x14ac:dyDescent="0.2">
      <c r="A80" s="1556"/>
      <c r="B80" s="1731"/>
      <c r="C80" s="1613"/>
      <c r="D80" s="1614"/>
      <c r="E80" s="1614"/>
      <c r="F80" s="1614"/>
      <c r="G80" s="1615"/>
      <c r="H80" s="1616"/>
      <c r="I80" s="1614"/>
      <c r="J80" s="1614"/>
      <c r="K80" s="1614"/>
      <c r="L80" s="1617"/>
      <c r="M80" s="1618"/>
      <c r="N80" s="1614"/>
      <c r="O80" s="1614"/>
      <c r="P80" s="1614"/>
      <c r="Q80" s="1615"/>
      <c r="R80" s="1616"/>
      <c r="S80" s="1614"/>
      <c r="T80" s="1614"/>
      <c r="U80" s="1614"/>
      <c r="V80" s="1614"/>
      <c r="W80" s="1614"/>
      <c r="X80" s="1614"/>
      <c r="Y80" s="1614"/>
      <c r="Z80" s="1614"/>
      <c r="AA80" s="1614"/>
      <c r="AB80" s="1614"/>
      <c r="AC80" s="2171"/>
      <c r="AD80" s="665"/>
      <c r="AE80" s="665"/>
      <c r="AF80" s="665"/>
      <c r="AG80" s="665"/>
      <c r="AH80" s="665"/>
      <c r="AI80" s="665"/>
      <c r="AJ80" s="665"/>
      <c r="AK80" s="665"/>
      <c r="AL80" s="665"/>
      <c r="AM80" s="665"/>
      <c r="AN80" s="665"/>
      <c r="AO80" s="665"/>
      <c r="AP80" s="665"/>
      <c r="AQ80" s="665"/>
      <c r="AR80" s="665"/>
      <c r="AS80" s="665"/>
      <c r="AT80" s="665"/>
      <c r="AU80" s="665"/>
      <c r="AV80" s="665"/>
      <c r="AW80" s="665"/>
      <c r="AX80" s="665"/>
      <c r="AY80" s="665"/>
      <c r="AZ80" s="216"/>
      <c r="BA80" s="237"/>
      <c r="BB80" s="154"/>
      <c r="BC80" s="323"/>
      <c r="BD80" s="303"/>
      <c r="BE80" s="303"/>
      <c r="BF80" s="303"/>
      <c r="BG80" s="324"/>
      <c r="BH80" s="331"/>
      <c r="BI80" s="303"/>
      <c r="BJ80" s="303"/>
      <c r="BK80" s="303"/>
      <c r="BL80" s="324"/>
      <c r="BM80" s="331"/>
      <c r="BN80" s="303"/>
      <c r="BO80" s="303"/>
      <c r="BP80" s="303"/>
      <c r="BQ80" s="324"/>
      <c r="BR80" s="331"/>
      <c r="BS80" s="303"/>
      <c r="BT80" s="303"/>
      <c r="BU80" s="303"/>
      <c r="BV80" s="303"/>
      <c r="BW80" s="303"/>
      <c r="BX80" s="303"/>
      <c r="BY80" s="304"/>
      <c r="BZ80" s="304"/>
      <c r="CA80" s="304"/>
      <c r="CB80" s="304"/>
      <c r="CC80" s="304"/>
      <c r="CD80" s="2119"/>
      <c r="CE80" s="2119"/>
      <c r="CF80" s="2119"/>
      <c r="CG80" s="2119"/>
      <c r="CH80" s="2119"/>
      <c r="CI80" s="2119"/>
      <c r="CJ80" s="2119"/>
      <c r="CK80" s="2119"/>
      <c r="CL80" s="2119"/>
      <c r="CM80" s="2119"/>
      <c r="CN80" s="2119"/>
      <c r="CO80" s="2119"/>
      <c r="CP80" s="2119"/>
      <c r="CQ80" s="2119"/>
      <c r="CR80" s="2119"/>
      <c r="CS80" s="2119"/>
      <c r="CT80" s="2119"/>
      <c r="CU80" s="2119"/>
      <c r="CV80" s="2119"/>
      <c r="CW80" s="2119"/>
      <c r="CX80" s="2119"/>
      <c r="CY80" s="2119"/>
      <c r="CZ80" s="2119"/>
    </row>
    <row r="81" s="439" customFormat="true" ht="15" customHeight="true" x14ac:dyDescent="0.2">
      <c r="A81" s="1556"/>
      <c r="B81" s="1731"/>
      <c r="C81" s="1613"/>
      <c r="D81" s="1614"/>
      <c r="E81" s="1614"/>
      <c r="F81" s="1614"/>
      <c r="G81" s="1615"/>
      <c r="H81" s="1616"/>
      <c r="I81" s="1614"/>
      <c r="J81" s="1614"/>
      <c r="K81" s="1614"/>
      <c r="L81" s="1617"/>
      <c r="M81" s="1618"/>
      <c r="N81" s="1614"/>
      <c r="O81" s="1614"/>
      <c r="P81" s="1614"/>
      <c r="Q81" s="1615"/>
      <c r="R81" s="1616"/>
      <c r="S81" s="1614"/>
      <c r="T81" s="1614"/>
      <c r="U81" s="1614"/>
      <c r="V81" s="1614"/>
      <c r="W81" s="1614"/>
      <c r="X81" s="1614"/>
      <c r="Y81" s="1614"/>
      <c r="Z81" s="1614"/>
      <c r="AA81" s="1614"/>
      <c r="AB81" s="1614"/>
      <c r="AC81" s="2171"/>
      <c r="AD81" s="665"/>
      <c r="AE81" s="665"/>
      <c r="AF81" s="665"/>
      <c r="AG81" s="665"/>
      <c r="AH81" s="665"/>
      <c r="AI81" s="665"/>
      <c r="AJ81" s="665"/>
      <c r="AK81" s="665"/>
      <c r="AL81" s="665"/>
      <c r="AM81" s="665"/>
      <c r="AN81" s="665"/>
      <c r="AO81" s="665"/>
      <c r="AP81" s="665"/>
      <c r="AQ81" s="665"/>
      <c r="AR81" s="665"/>
      <c r="AS81" s="665"/>
      <c r="AT81" s="665"/>
      <c r="AU81" s="665"/>
      <c r="AV81" s="665"/>
      <c r="AW81" s="665"/>
      <c r="AX81" s="665"/>
      <c r="AY81" s="665"/>
      <c r="AZ81" s="216"/>
      <c r="BA81" s="237"/>
      <c r="BB81" s="154"/>
      <c r="BC81" s="323"/>
      <c r="BD81" s="303"/>
      <c r="BE81" s="303"/>
      <c r="BF81" s="303"/>
      <c r="BG81" s="324"/>
      <c r="BH81" s="331"/>
      <c r="BI81" s="303"/>
      <c r="BJ81" s="303"/>
      <c r="BK81" s="303"/>
      <c r="BL81" s="324"/>
      <c r="BM81" s="331"/>
      <c r="BN81" s="303"/>
      <c r="BO81" s="303"/>
      <c r="BP81" s="303"/>
      <c r="BQ81" s="324"/>
      <c r="BR81" s="331"/>
      <c r="BS81" s="303"/>
      <c r="BT81" s="303"/>
      <c r="BU81" s="303"/>
      <c r="BV81" s="303"/>
      <c r="BW81" s="303"/>
      <c r="BX81" s="303"/>
      <c r="BY81" s="304"/>
      <c r="BZ81" s="304"/>
      <c r="CA81" s="304"/>
      <c r="CB81" s="304"/>
      <c r="CC81" s="304"/>
      <c r="CD81" s="2119"/>
      <c r="CE81" s="2119"/>
      <c r="CF81" s="2119"/>
      <c r="CG81" s="2119"/>
      <c r="CH81" s="2119"/>
      <c r="CI81" s="2119"/>
      <c r="CJ81" s="2119"/>
      <c r="CK81" s="2119"/>
      <c r="CL81" s="2119"/>
      <c r="CM81" s="2119"/>
      <c r="CN81" s="2119"/>
      <c r="CO81" s="2119"/>
      <c r="CP81" s="2119"/>
      <c r="CQ81" s="2119"/>
      <c r="CR81" s="2119"/>
      <c r="CS81" s="2119"/>
      <c r="CT81" s="2119"/>
      <c r="CU81" s="2119"/>
      <c r="CV81" s="2119"/>
      <c r="CW81" s="2119"/>
      <c r="CX81" s="2119"/>
      <c r="CY81" s="2119"/>
      <c r="CZ81" s="2119"/>
    </row>
    <row r="82" s="439" customFormat="true" ht="15" customHeight="true" x14ac:dyDescent="0.2">
      <c r="A82" s="1556"/>
      <c r="B82" s="1731"/>
      <c r="C82" s="1613"/>
      <c r="D82" s="1614"/>
      <c r="E82" s="1614"/>
      <c r="F82" s="1614"/>
      <c r="G82" s="1615"/>
      <c r="H82" s="1616"/>
      <c r="I82" s="1614"/>
      <c r="J82" s="1614"/>
      <c r="K82" s="1614"/>
      <c r="L82" s="1617"/>
      <c r="M82" s="1618"/>
      <c r="N82" s="1614"/>
      <c r="O82" s="1614"/>
      <c r="P82" s="1614"/>
      <c r="Q82" s="1615"/>
      <c r="R82" s="1616"/>
      <c r="S82" s="1614"/>
      <c r="T82" s="1614"/>
      <c r="U82" s="1614"/>
      <c r="V82" s="1614"/>
      <c r="W82" s="1614"/>
      <c r="X82" s="1614"/>
      <c r="Y82" s="1614"/>
      <c r="Z82" s="1614"/>
      <c r="AA82" s="1614"/>
      <c r="AB82" s="1614"/>
      <c r="AC82" s="2171"/>
      <c r="AD82" s="665"/>
      <c r="AE82" s="665"/>
      <c r="AF82" s="665"/>
      <c r="AG82" s="665"/>
      <c r="AH82" s="665"/>
      <c r="AI82" s="665"/>
      <c r="AJ82" s="665"/>
      <c r="AK82" s="665"/>
      <c r="AL82" s="665"/>
      <c r="AM82" s="665"/>
      <c r="AN82" s="665"/>
      <c r="AO82" s="665"/>
      <c r="AP82" s="665"/>
      <c r="AQ82" s="665"/>
      <c r="AR82" s="665"/>
      <c r="AS82" s="665"/>
      <c r="AT82" s="665"/>
      <c r="AU82" s="665"/>
      <c r="AV82" s="665"/>
      <c r="AW82" s="665"/>
      <c r="AX82" s="665"/>
      <c r="AY82" s="665"/>
      <c r="AZ82" s="216"/>
      <c r="BA82" s="237"/>
      <c r="BB82" s="154"/>
      <c r="BC82" s="323"/>
      <c r="BD82" s="303"/>
      <c r="BE82" s="303"/>
      <c r="BF82" s="303"/>
      <c r="BG82" s="324"/>
      <c r="BH82" s="331"/>
      <c r="BI82" s="303"/>
      <c r="BJ82" s="303"/>
      <c r="BK82" s="303"/>
      <c r="BL82" s="324"/>
      <c r="BM82" s="331"/>
      <c r="BN82" s="303"/>
      <c r="BO82" s="303"/>
      <c r="BP82" s="303"/>
      <c r="BQ82" s="324"/>
      <c r="BR82" s="331"/>
      <c r="BS82" s="303"/>
      <c r="BT82" s="303"/>
      <c r="BU82" s="303"/>
      <c r="BV82" s="303"/>
      <c r="BW82" s="303"/>
      <c r="BX82" s="303"/>
      <c r="BY82" s="304"/>
      <c r="BZ82" s="304"/>
      <c r="CA82" s="304"/>
      <c r="CB82" s="304"/>
      <c r="CC82" s="304"/>
      <c r="CD82" s="2119"/>
      <c r="CE82" s="2119"/>
      <c r="CF82" s="2119"/>
      <c r="CG82" s="2119"/>
      <c r="CH82" s="2119"/>
      <c r="CI82" s="2119"/>
      <c r="CJ82" s="2119"/>
      <c r="CK82" s="2119"/>
      <c r="CL82" s="2119"/>
      <c r="CM82" s="2119"/>
      <c r="CN82" s="2119"/>
      <c r="CO82" s="2119"/>
      <c r="CP82" s="2119"/>
      <c r="CQ82" s="2119"/>
      <c r="CR82" s="2119"/>
      <c r="CS82" s="2119"/>
      <c r="CT82" s="2119"/>
      <c r="CU82" s="2119"/>
      <c r="CV82" s="2119"/>
      <c r="CW82" s="2119"/>
      <c r="CX82" s="2119"/>
      <c r="CY82" s="2119"/>
      <c r="CZ82" s="2119"/>
    </row>
    <row r="83" s="439" customFormat="true" ht="15" customHeight="true" x14ac:dyDescent="0.2">
      <c r="A83" s="1556"/>
      <c r="B83" s="1731"/>
      <c r="C83" s="1613"/>
      <c r="D83" s="1614"/>
      <c r="E83" s="1614"/>
      <c r="F83" s="1614"/>
      <c r="G83" s="1615"/>
      <c r="H83" s="1616"/>
      <c r="I83" s="1614"/>
      <c r="J83" s="1614"/>
      <c r="K83" s="1614"/>
      <c r="L83" s="1617"/>
      <c r="M83" s="1618"/>
      <c r="N83" s="1614"/>
      <c r="O83" s="1614"/>
      <c r="P83" s="1614"/>
      <c r="Q83" s="1615"/>
      <c r="R83" s="1616"/>
      <c r="S83" s="1614"/>
      <c r="T83" s="1614"/>
      <c r="U83" s="1614"/>
      <c r="V83" s="1614"/>
      <c r="W83" s="1614"/>
      <c r="X83" s="1614"/>
      <c r="Y83" s="1614"/>
      <c r="Z83" s="1614"/>
      <c r="AA83" s="1614"/>
      <c r="AB83" s="1614"/>
      <c r="AC83" s="2171"/>
      <c r="AD83" s="665"/>
      <c r="AE83" s="665"/>
      <c r="AF83" s="665"/>
      <c r="AG83" s="665"/>
      <c r="AH83" s="665"/>
      <c r="AI83" s="665"/>
      <c r="AJ83" s="665"/>
      <c r="AK83" s="665"/>
      <c r="AL83" s="665"/>
      <c r="AM83" s="665"/>
      <c r="AN83" s="665"/>
      <c r="AO83" s="665"/>
      <c r="AP83" s="665"/>
      <c r="AQ83" s="665"/>
      <c r="AR83" s="665"/>
      <c r="AS83" s="665"/>
      <c r="AT83" s="665"/>
      <c r="AU83" s="665"/>
      <c r="AV83" s="665"/>
      <c r="AW83" s="665"/>
      <c r="AX83" s="665"/>
      <c r="AY83" s="665"/>
      <c r="AZ83" s="216"/>
      <c r="BA83" s="237"/>
      <c r="BB83" s="154"/>
      <c r="BC83" s="323"/>
      <c r="BD83" s="303"/>
      <c r="BE83" s="303"/>
      <c r="BF83" s="303"/>
      <c r="BG83" s="324"/>
      <c r="BH83" s="331"/>
      <c r="BI83" s="303"/>
      <c r="BJ83" s="303"/>
      <c r="BK83" s="303"/>
      <c r="BL83" s="324"/>
      <c r="BM83" s="331"/>
      <c r="BN83" s="303"/>
      <c r="BO83" s="303"/>
      <c r="BP83" s="303"/>
      <c r="BQ83" s="324"/>
      <c r="BR83" s="331"/>
      <c r="BS83" s="303"/>
      <c r="BT83" s="303"/>
      <c r="BU83" s="303"/>
      <c r="BV83" s="303"/>
      <c r="BW83" s="303"/>
      <c r="BX83" s="303"/>
      <c r="BY83" s="304"/>
      <c r="BZ83" s="304"/>
      <c r="CA83" s="304"/>
      <c r="CB83" s="304"/>
      <c r="CC83" s="304"/>
      <c r="CD83" s="2119"/>
      <c r="CE83" s="2119"/>
      <c r="CF83" s="2119"/>
      <c r="CG83" s="2119"/>
      <c r="CH83" s="2119"/>
      <c r="CI83" s="2119"/>
      <c r="CJ83" s="2119"/>
      <c r="CK83" s="2119"/>
      <c r="CL83" s="2119"/>
      <c r="CM83" s="2119"/>
      <c r="CN83" s="2119"/>
      <c r="CO83" s="2119"/>
      <c r="CP83" s="2119"/>
      <c r="CQ83" s="2119"/>
      <c r="CR83" s="2119"/>
      <c r="CS83" s="2119"/>
      <c r="CT83" s="2119"/>
      <c r="CU83" s="2119"/>
      <c r="CV83" s="2119"/>
      <c r="CW83" s="2119"/>
      <c r="CX83" s="2119"/>
      <c r="CY83" s="2119"/>
      <c r="CZ83" s="2119"/>
    </row>
    <row r="84" s="439" customFormat="true" ht="15" customHeight="true" x14ac:dyDescent="0.2">
      <c r="A84" s="1556"/>
      <c r="B84" s="1731"/>
      <c r="C84" s="1613"/>
      <c r="D84" s="1614"/>
      <c r="E84" s="1614"/>
      <c r="F84" s="1614"/>
      <c r="G84" s="1615"/>
      <c r="H84" s="1616"/>
      <c r="I84" s="1614"/>
      <c r="J84" s="1614"/>
      <c r="K84" s="1614"/>
      <c r="L84" s="1617"/>
      <c r="M84" s="1618"/>
      <c r="N84" s="1614"/>
      <c r="O84" s="1614"/>
      <c r="P84" s="1614"/>
      <c r="Q84" s="1615"/>
      <c r="R84" s="1616"/>
      <c r="S84" s="1614"/>
      <c r="T84" s="1614"/>
      <c r="U84" s="1614"/>
      <c r="V84" s="1614"/>
      <c r="W84" s="1614"/>
      <c r="X84" s="1614"/>
      <c r="Y84" s="1614"/>
      <c r="Z84" s="1614"/>
      <c r="AA84" s="1614"/>
      <c r="AB84" s="1614"/>
      <c r="AC84" s="2171"/>
      <c r="AD84" s="665"/>
      <c r="AE84" s="665"/>
      <c r="AF84" s="665"/>
      <c r="AG84" s="665"/>
      <c r="AH84" s="665"/>
      <c r="AI84" s="665"/>
      <c r="AJ84" s="665"/>
      <c r="AK84" s="665"/>
      <c r="AL84" s="665"/>
      <c r="AM84" s="665"/>
      <c r="AN84" s="665"/>
      <c r="AO84" s="665"/>
      <c r="AP84" s="665"/>
      <c r="AQ84" s="665"/>
      <c r="AR84" s="665"/>
      <c r="AS84" s="665"/>
      <c r="AT84" s="665"/>
      <c r="AU84" s="665"/>
      <c r="AV84" s="665"/>
      <c r="AW84" s="665"/>
      <c r="AX84" s="665"/>
      <c r="AY84" s="665"/>
      <c r="AZ84" s="216"/>
      <c r="BA84" s="237"/>
      <c r="BB84" s="154"/>
      <c r="BC84" s="323"/>
      <c r="BD84" s="303"/>
      <c r="BE84" s="303"/>
      <c r="BF84" s="303"/>
      <c r="BG84" s="324"/>
      <c r="BH84" s="331"/>
      <c r="BI84" s="303"/>
      <c r="BJ84" s="303"/>
      <c r="BK84" s="303"/>
      <c r="BL84" s="324"/>
      <c r="BM84" s="331"/>
      <c r="BN84" s="303"/>
      <c r="BO84" s="303"/>
      <c r="BP84" s="303"/>
      <c r="BQ84" s="324"/>
      <c r="BR84" s="331"/>
      <c r="BS84" s="303"/>
      <c r="BT84" s="303"/>
      <c r="BU84" s="303"/>
      <c r="BV84" s="303"/>
      <c r="BW84" s="303"/>
      <c r="BX84" s="303"/>
      <c r="BY84" s="304"/>
      <c r="BZ84" s="304"/>
      <c r="CA84" s="304"/>
      <c r="CB84" s="304"/>
      <c r="CC84" s="304"/>
      <c r="CD84" s="2119"/>
      <c r="CE84" s="2119"/>
      <c r="CF84" s="2119"/>
      <c r="CG84" s="2119"/>
      <c r="CH84" s="2119"/>
      <c r="CI84" s="2119"/>
      <c r="CJ84" s="2119"/>
      <c r="CK84" s="2119"/>
      <c r="CL84" s="2119"/>
      <c r="CM84" s="2119"/>
      <c r="CN84" s="2119"/>
      <c r="CO84" s="2119"/>
      <c r="CP84" s="2119"/>
      <c r="CQ84" s="2119"/>
      <c r="CR84" s="2119"/>
      <c r="CS84" s="2119"/>
      <c r="CT84" s="2119"/>
      <c r="CU84" s="2119"/>
      <c r="CV84" s="2119"/>
      <c r="CW84" s="2119"/>
      <c r="CX84" s="2119"/>
      <c r="CY84" s="2119"/>
      <c r="CZ84" s="2119"/>
    </row>
    <row r="85" s="439" customFormat="true" ht="15" customHeight="true" x14ac:dyDescent="0.2">
      <c r="A85" s="1556"/>
      <c r="B85" s="1731"/>
      <c r="C85" s="1613"/>
      <c r="D85" s="1614"/>
      <c r="E85" s="1614"/>
      <c r="F85" s="1614"/>
      <c r="G85" s="1615"/>
      <c r="H85" s="1616"/>
      <c r="I85" s="1614"/>
      <c r="J85" s="1614"/>
      <c r="K85" s="1614"/>
      <c r="L85" s="1617"/>
      <c r="M85" s="1618"/>
      <c r="N85" s="1614"/>
      <c r="O85" s="1614"/>
      <c r="P85" s="1614"/>
      <c r="Q85" s="1615"/>
      <c r="R85" s="1616"/>
      <c r="S85" s="1614"/>
      <c r="T85" s="1614"/>
      <c r="U85" s="1614"/>
      <c r="V85" s="1614"/>
      <c r="W85" s="1614"/>
      <c r="X85" s="1614"/>
      <c r="Y85" s="1614"/>
      <c r="Z85" s="1614"/>
      <c r="AA85" s="1614"/>
      <c r="AB85" s="1614"/>
      <c r="AC85" s="2171"/>
      <c r="AD85" s="665"/>
      <c r="AE85" s="665"/>
      <c r="AF85" s="665"/>
      <c r="AG85" s="665"/>
      <c r="AH85" s="665"/>
      <c r="AI85" s="665"/>
      <c r="AJ85" s="665"/>
      <c r="AK85" s="665"/>
      <c r="AL85" s="665"/>
      <c r="AM85" s="665"/>
      <c r="AN85" s="665"/>
      <c r="AO85" s="665"/>
      <c r="AP85" s="665"/>
      <c r="AQ85" s="665"/>
      <c r="AR85" s="665"/>
      <c r="AS85" s="665"/>
      <c r="AT85" s="665"/>
      <c r="AU85" s="665"/>
      <c r="AV85" s="665"/>
      <c r="AW85" s="665"/>
      <c r="AX85" s="665"/>
      <c r="AY85" s="665"/>
      <c r="AZ85" s="216"/>
      <c r="BA85" s="237"/>
      <c r="BB85" s="154"/>
      <c r="BC85" s="323"/>
      <c r="BD85" s="303"/>
      <c r="BE85" s="303"/>
      <c r="BF85" s="303"/>
      <c r="BG85" s="324"/>
      <c r="BH85" s="331"/>
      <c r="BI85" s="303"/>
      <c r="BJ85" s="303"/>
      <c r="BK85" s="303"/>
      <c r="BL85" s="324"/>
      <c r="BM85" s="331"/>
      <c r="BN85" s="303"/>
      <c r="BO85" s="303"/>
      <c r="BP85" s="303"/>
      <c r="BQ85" s="324"/>
      <c r="BR85" s="331"/>
      <c r="BS85" s="303"/>
      <c r="BT85" s="303"/>
      <c r="BU85" s="303"/>
      <c r="BV85" s="303"/>
      <c r="BW85" s="303"/>
      <c r="BX85" s="303"/>
      <c r="BY85" s="304"/>
      <c r="BZ85" s="304"/>
      <c r="CA85" s="304"/>
      <c r="CB85" s="304"/>
      <c r="CC85" s="304"/>
      <c r="CD85" s="2119"/>
      <c r="CE85" s="2119"/>
      <c r="CF85" s="2119"/>
      <c r="CG85" s="2119"/>
      <c r="CH85" s="2119"/>
      <c r="CI85" s="2119"/>
      <c r="CJ85" s="2119"/>
      <c r="CK85" s="2119"/>
      <c r="CL85" s="2119"/>
      <c r="CM85" s="2119"/>
      <c r="CN85" s="2119"/>
      <c r="CO85" s="2119"/>
      <c r="CP85" s="2119"/>
      <c r="CQ85" s="2119"/>
      <c r="CR85" s="2119"/>
      <c r="CS85" s="2119"/>
      <c r="CT85" s="2119"/>
      <c r="CU85" s="2119"/>
      <c r="CV85" s="2119"/>
      <c r="CW85" s="2119"/>
      <c r="CX85" s="2119"/>
      <c r="CY85" s="2119"/>
      <c r="CZ85" s="2119"/>
    </row>
    <row r="86" s="439" customFormat="true" ht="15" customHeight="true" x14ac:dyDescent="0.2">
      <c r="A86" s="1556"/>
      <c r="B86" s="1731"/>
      <c r="C86" s="1613"/>
      <c r="D86" s="1614"/>
      <c r="E86" s="1614"/>
      <c r="F86" s="1614"/>
      <c r="G86" s="1615"/>
      <c r="H86" s="1616"/>
      <c r="I86" s="1614"/>
      <c r="J86" s="1614"/>
      <c r="K86" s="1614"/>
      <c r="L86" s="1617"/>
      <c r="M86" s="1618"/>
      <c r="N86" s="1614"/>
      <c r="O86" s="1614"/>
      <c r="P86" s="1614"/>
      <c r="Q86" s="1615"/>
      <c r="R86" s="1616"/>
      <c r="S86" s="1614"/>
      <c r="T86" s="1614"/>
      <c r="U86" s="1614"/>
      <c r="V86" s="1614"/>
      <c r="W86" s="1614"/>
      <c r="X86" s="1614"/>
      <c r="Y86" s="1614"/>
      <c r="Z86" s="1614"/>
      <c r="AA86" s="1614"/>
      <c r="AB86" s="1614"/>
      <c r="AC86" s="2171"/>
      <c r="AD86" s="665"/>
      <c r="AE86" s="665"/>
      <c r="AF86" s="665"/>
      <c r="AG86" s="665"/>
      <c r="AH86" s="665"/>
      <c r="AI86" s="665"/>
      <c r="AJ86" s="665"/>
      <c r="AK86" s="665"/>
      <c r="AL86" s="665"/>
      <c r="AM86" s="665"/>
      <c r="AN86" s="665"/>
      <c r="AO86" s="665"/>
      <c r="AP86" s="665"/>
      <c r="AQ86" s="665"/>
      <c r="AR86" s="665"/>
      <c r="AS86" s="665"/>
      <c r="AT86" s="665"/>
      <c r="AU86" s="665"/>
      <c r="AV86" s="665"/>
      <c r="AW86" s="665"/>
      <c r="AX86" s="665"/>
      <c r="AY86" s="665"/>
      <c r="AZ86" s="216"/>
      <c r="BA86" s="237"/>
      <c r="BB86" s="154"/>
      <c r="BC86" s="323"/>
      <c r="BD86" s="303"/>
      <c r="BE86" s="303"/>
      <c r="BF86" s="303"/>
      <c r="BG86" s="324"/>
      <c r="BH86" s="331"/>
      <c r="BI86" s="303"/>
      <c r="BJ86" s="303"/>
      <c r="BK86" s="303"/>
      <c r="BL86" s="324"/>
      <c r="BM86" s="331"/>
      <c r="BN86" s="303"/>
      <c r="BO86" s="303"/>
      <c r="BP86" s="303"/>
      <c r="BQ86" s="324"/>
      <c r="BR86" s="331"/>
      <c r="BS86" s="303"/>
      <c r="BT86" s="303"/>
      <c r="BU86" s="303"/>
      <c r="BV86" s="303"/>
      <c r="BW86" s="303"/>
      <c r="BX86" s="303"/>
      <c r="BY86" s="304"/>
      <c r="BZ86" s="304"/>
      <c r="CA86" s="304"/>
      <c r="CB86" s="304"/>
      <c r="CC86" s="304"/>
      <c r="CD86" s="2119"/>
      <c r="CE86" s="2119"/>
      <c r="CF86" s="2119"/>
      <c r="CG86" s="2119"/>
      <c r="CH86" s="2119"/>
      <c r="CI86" s="2119"/>
      <c r="CJ86" s="2119"/>
      <c r="CK86" s="2119"/>
      <c r="CL86" s="2119"/>
      <c r="CM86" s="2119"/>
      <c r="CN86" s="2119"/>
      <c r="CO86" s="2119"/>
      <c r="CP86" s="2119"/>
      <c r="CQ86" s="2119"/>
      <c r="CR86" s="2119"/>
      <c r="CS86" s="2119"/>
      <c r="CT86" s="2119"/>
      <c r="CU86" s="2119"/>
      <c r="CV86" s="2119"/>
      <c r="CW86" s="2119"/>
      <c r="CX86" s="2119"/>
      <c r="CY86" s="2119"/>
      <c r="CZ86" s="2119"/>
    </row>
    <row r="87" s="439" customFormat="true" ht="15" customHeight="true" x14ac:dyDescent="0.2">
      <c r="A87" s="1556"/>
      <c r="B87" s="1731"/>
      <c r="C87" s="1613"/>
      <c r="D87" s="1614"/>
      <c r="E87" s="1614"/>
      <c r="F87" s="1614"/>
      <c r="G87" s="1615"/>
      <c r="H87" s="1616"/>
      <c r="I87" s="1614"/>
      <c r="J87" s="1614"/>
      <c r="K87" s="1614"/>
      <c r="L87" s="1617"/>
      <c r="M87" s="1618"/>
      <c r="N87" s="1614"/>
      <c r="O87" s="1614"/>
      <c r="P87" s="1614"/>
      <c r="Q87" s="1615"/>
      <c r="R87" s="1616"/>
      <c r="S87" s="1614"/>
      <c r="T87" s="1614"/>
      <c r="U87" s="1614"/>
      <c r="V87" s="1614"/>
      <c r="W87" s="1614"/>
      <c r="X87" s="1614"/>
      <c r="Y87" s="1614"/>
      <c r="Z87" s="1614"/>
      <c r="AA87" s="1614"/>
      <c r="AB87" s="1614"/>
      <c r="AC87" s="2171"/>
      <c r="AD87" s="665"/>
      <c r="AE87" s="665"/>
      <c r="AF87" s="665"/>
      <c r="AG87" s="665"/>
      <c r="AH87" s="665"/>
      <c r="AI87" s="665"/>
      <c r="AJ87" s="665"/>
      <c r="AK87" s="665"/>
      <c r="AL87" s="665"/>
      <c r="AM87" s="665"/>
      <c r="AN87" s="665"/>
      <c r="AO87" s="665"/>
      <c r="AP87" s="665"/>
      <c r="AQ87" s="665"/>
      <c r="AR87" s="665"/>
      <c r="AS87" s="665"/>
      <c r="AT87" s="665"/>
      <c r="AU87" s="665"/>
      <c r="AV87" s="665"/>
      <c r="AW87" s="665"/>
      <c r="AX87" s="665"/>
      <c r="AY87" s="665"/>
      <c r="AZ87" s="216"/>
      <c r="BA87" s="237"/>
      <c r="BB87" s="154"/>
      <c r="BC87" s="323"/>
      <c r="BD87" s="303"/>
      <c r="BE87" s="303"/>
      <c r="BF87" s="303"/>
      <c r="BG87" s="324"/>
      <c r="BH87" s="331"/>
      <c r="BI87" s="303"/>
      <c r="BJ87" s="303"/>
      <c r="BK87" s="303"/>
      <c r="BL87" s="324"/>
      <c r="BM87" s="331"/>
      <c r="BN87" s="303"/>
      <c r="BO87" s="303"/>
      <c r="BP87" s="303"/>
      <c r="BQ87" s="324"/>
      <c r="BR87" s="331"/>
      <c r="BS87" s="303"/>
      <c r="BT87" s="303"/>
      <c r="BU87" s="303"/>
      <c r="BV87" s="303"/>
      <c r="BW87" s="303"/>
      <c r="BX87" s="303"/>
      <c r="BY87" s="304"/>
      <c r="BZ87" s="304"/>
      <c r="CA87" s="304"/>
      <c r="CB87" s="304"/>
      <c r="CC87" s="304"/>
      <c r="CD87" s="2119"/>
      <c r="CE87" s="2119"/>
      <c r="CF87" s="2119"/>
      <c r="CG87" s="2119"/>
      <c r="CH87" s="2119"/>
      <c r="CI87" s="2119"/>
      <c r="CJ87" s="2119"/>
      <c r="CK87" s="2119"/>
      <c r="CL87" s="2119"/>
      <c r="CM87" s="2119"/>
      <c r="CN87" s="2119"/>
      <c r="CO87" s="2119"/>
      <c r="CP87" s="2119"/>
      <c r="CQ87" s="2119"/>
      <c r="CR87" s="2119"/>
      <c r="CS87" s="2119"/>
      <c r="CT87" s="2119"/>
      <c r="CU87" s="2119"/>
      <c r="CV87" s="2119"/>
      <c r="CW87" s="2119"/>
      <c r="CX87" s="2119"/>
      <c r="CY87" s="2119"/>
      <c r="CZ87" s="2119"/>
    </row>
    <row r="88" s="439" customFormat="true" ht="15" customHeight="true" x14ac:dyDescent="0.2">
      <c r="A88" s="1556"/>
      <c r="B88" s="1731"/>
      <c r="C88" s="1613"/>
      <c r="D88" s="1614"/>
      <c r="E88" s="1614"/>
      <c r="F88" s="1614"/>
      <c r="G88" s="1615"/>
      <c r="H88" s="1616"/>
      <c r="I88" s="1614"/>
      <c r="J88" s="1614"/>
      <c r="K88" s="1614"/>
      <c r="L88" s="1617"/>
      <c r="M88" s="1618"/>
      <c r="N88" s="1614"/>
      <c r="O88" s="1614"/>
      <c r="P88" s="1614"/>
      <c r="Q88" s="1615"/>
      <c r="R88" s="1616"/>
      <c r="S88" s="1614"/>
      <c r="T88" s="1614"/>
      <c r="U88" s="1614"/>
      <c r="V88" s="1614"/>
      <c r="W88" s="1614"/>
      <c r="X88" s="1614"/>
      <c r="Y88" s="1614"/>
      <c r="Z88" s="1614"/>
      <c r="AA88" s="1614"/>
      <c r="AB88" s="1614"/>
      <c r="AC88" s="2171"/>
      <c r="AD88" s="665"/>
      <c r="AE88" s="665"/>
      <c r="AF88" s="665"/>
      <c r="AG88" s="665"/>
      <c r="AH88" s="665"/>
      <c r="AI88" s="665"/>
      <c r="AJ88" s="665"/>
      <c r="AK88" s="665"/>
      <c r="AL88" s="665"/>
      <c r="AM88" s="665"/>
      <c r="AN88" s="665"/>
      <c r="AO88" s="665"/>
      <c r="AP88" s="665"/>
      <c r="AQ88" s="665"/>
      <c r="AR88" s="665"/>
      <c r="AS88" s="665"/>
      <c r="AT88" s="665"/>
      <c r="AU88" s="665"/>
      <c r="AV88" s="665"/>
      <c r="AW88" s="665"/>
      <c r="AX88" s="665"/>
      <c r="AY88" s="665"/>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303"/>
      <c r="BV88" s="303"/>
      <c r="BW88" s="303"/>
      <c r="BX88" s="303"/>
      <c r="BY88" s="304"/>
      <c r="BZ88" s="304"/>
      <c r="CA88" s="304"/>
      <c r="CB88" s="304"/>
      <c r="CC88" s="304"/>
      <c r="CD88" s="2119"/>
      <c r="CE88" s="2119"/>
      <c r="CF88" s="2119"/>
      <c r="CG88" s="2119"/>
      <c r="CH88" s="2119"/>
      <c r="CI88" s="2119"/>
      <c r="CJ88" s="2119"/>
      <c r="CK88" s="2119"/>
      <c r="CL88" s="2119"/>
      <c r="CM88" s="2119"/>
      <c r="CN88" s="2119"/>
      <c r="CO88" s="2119"/>
      <c r="CP88" s="2119"/>
      <c r="CQ88" s="2119"/>
      <c r="CR88" s="2119"/>
      <c r="CS88" s="2119"/>
      <c r="CT88" s="2119"/>
      <c r="CU88" s="2119"/>
      <c r="CV88" s="2119"/>
      <c r="CW88" s="2119"/>
      <c r="CX88" s="2119"/>
      <c r="CY88" s="2119"/>
      <c r="CZ88" s="2119"/>
    </row>
    <row r="89" s="439" customFormat="true" ht="15" customHeight="true" x14ac:dyDescent="0.2">
      <c r="A89" s="1557"/>
      <c r="B89" s="1732"/>
      <c r="C89" s="1619"/>
      <c r="D89" s="1620"/>
      <c r="E89" s="1620"/>
      <c r="F89" s="1620"/>
      <c r="G89" s="1621"/>
      <c r="H89" s="1622"/>
      <c r="I89" s="1620"/>
      <c r="J89" s="1620"/>
      <c r="K89" s="1620"/>
      <c r="L89" s="1623"/>
      <c r="M89" s="1624"/>
      <c r="N89" s="1620"/>
      <c r="O89" s="1620"/>
      <c r="P89" s="1620"/>
      <c r="Q89" s="1621"/>
      <c r="R89" s="1622"/>
      <c r="S89" s="1620"/>
      <c r="T89" s="1620"/>
      <c r="U89" s="1620"/>
      <c r="V89" s="1620"/>
      <c r="W89" s="1620"/>
      <c r="X89" s="1620"/>
      <c r="Y89" s="1620"/>
      <c r="Z89" s="1620"/>
      <c r="AA89" s="1620"/>
      <c r="AB89" s="1620"/>
      <c r="AC89" s="2172"/>
      <c r="AD89" s="665"/>
      <c r="AE89" s="665"/>
      <c r="AF89" s="665"/>
      <c r="AG89" s="665"/>
      <c r="AH89" s="665"/>
      <c r="AI89" s="665"/>
      <c r="AJ89" s="665"/>
      <c r="AK89" s="665"/>
      <c r="AL89" s="665"/>
      <c r="AM89" s="665"/>
      <c r="AN89" s="665"/>
      <c r="AO89" s="665"/>
      <c r="AP89" s="665"/>
      <c r="AQ89" s="665"/>
      <c r="AR89" s="665"/>
      <c r="AS89" s="665"/>
      <c r="AT89" s="665"/>
      <c r="AU89" s="665"/>
      <c r="AV89" s="665"/>
      <c r="AW89" s="665"/>
      <c r="AX89" s="665"/>
      <c r="AY89" s="665"/>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303"/>
      <c r="BV89" s="303"/>
      <c r="BW89" s="303"/>
      <c r="BX89" s="303"/>
      <c r="BY89" s="304"/>
      <c r="BZ89" s="304"/>
      <c r="CA89" s="304"/>
      <c r="CB89" s="304"/>
      <c r="CC89" s="304"/>
      <c r="CD89" s="2119"/>
      <c r="CE89" s="2119"/>
      <c r="CF89" s="2119"/>
      <c r="CG89" s="2119"/>
      <c r="CH89" s="2119"/>
      <c r="CI89" s="2119"/>
      <c r="CJ89" s="2119"/>
      <c r="CK89" s="2119"/>
      <c r="CL89" s="2119"/>
      <c r="CM89" s="2119"/>
      <c r="CN89" s="2119"/>
      <c r="CO89" s="2119"/>
      <c r="CP89" s="2119"/>
      <c r="CQ89" s="2119"/>
      <c r="CR89" s="2119"/>
      <c r="CS89" s="2119"/>
      <c r="CT89" s="2119"/>
      <c r="CU89" s="2119"/>
      <c r="CV89" s="2119"/>
      <c r="CW89" s="2119"/>
      <c r="CX89" s="2119"/>
      <c r="CY89" s="2119"/>
      <c r="CZ89" s="2119"/>
    </row>
    <row r="90" s="439" customFormat="true" ht="15" customHeight="true" x14ac:dyDescent="0.2">
      <c r="A90" s="842"/>
      <c r="B90" s="861"/>
      <c r="C90" s="945"/>
      <c r="D90" s="946"/>
      <c r="E90" s="946"/>
      <c r="F90" s="946"/>
      <c r="G90" s="947"/>
      <c r="H90" s="948"/>
      <c r="I90" s="946"/>
      <c r="J90" s="946"/>
      <c r="K90" s="946"/>
      <c r="L90" s="949"/>
      <c r="M90" s="950"/>
      <c r="N90" s="946"/>
      <c r="O90" s="946"/>
      <c r="P90" s="946"/>
      <c r="Q90" s="947"/>
      <c r="R90" s="948"/>
      <c r="S90" s="946"/>
      <c r="T90" s="946"/>
      <c r="U90" s="946"/>
      <c r="V90" s="946"/>
      <c r="W90" s="946"/>
      <c r="X90" s="946"/>
      <c r="Y90" s="946"/>
      <c r="Z90" s="946"/>
      <c r="AA90" s="946"/>
      <c r="AB90" s="1365"/>
      <c r="AC90" s="952"/>
      <c r="AD90" s="665"/>
      <c r="AE90" s="665"/>
      <c r="AF90" s="665"/>
      <c r="AG90" s="665"/>
      <c r="AH90" s="665"/>
      <c r="AI90" s="665"/>
      <c r="AJ90" s="665"/>
      <c r="AK90" s="665"/>
      <c r="AL90" s="665"/>
      <c r="AM90" s="665"/>
      <c r="AN90" s="665"/>
      <c r="AO90" s="665"/>
      <c r="AP90" s="665"/>
      <c r="AQ90" s="665"/>
      <c r="AR90" s="665"/>
      <c r="AS90" s="665"/>
      <c r="AT90" s="665"/>
      <c r="AU90" s="665"/>
      <c r="AV90" s="665"/>
      <c r="AW90" s="665"/>
      <c r="AX90" s="665"/>
      <c r="AY90" s="665"/>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303"/>
      <c r="BV90" s="303"/>
      <c r="BW90" s="303"/>
      <c r="BX90" s="303"/>
      <c r="BY90" s="304"/>
      <c r="BZ90" s="304"/>
      <c r="CA90" s="304"/>
      <c r="CB90" s="304"/>
      <c r="CC90" s="304"/>
      <c r="CD90" s="2119"/>
      <c r="CE90" s="2119"/>
      <c r="CF90" s="2119"/>
      <c r="CG90" s="2119"/>
      <c r="CH90" s="2119"/>
      <c r="CI90" s="2119"/>
      <c r="CJ90" s="2119"/>
      <c r="CK90" s="2119"/>
      <c r="CL90" s="2119"/>
      <c r="CM90" s="2119"/>
      <c r="CN90" s="2119"/>
      <c r="CO90" s="2119"/>
      <c r="CP90" s="2119"/>
      <c r="CQ90" s="2119"/>
      <c r="CR90" s="2119"/>
      <c r="CS90" s="2119"/>
      <c r="CT90" s="2119"/>
      <c r="CU90" s="2119"/>
      <c r="CV90" s="2119"/>
      <c r="CW90" s="2119"/>
      <c r="CX90" s="2119"/>
      <c r="CY90" s="2119"/>
      <c r="CZ90" s="2119"/>
    </row>
    <row r="91" s="439" customFormat="true" ht="15" customHeight="true" x14ac:dyDescent="0.2">
      <c r="A91" s="779"/>
      <c r="B91" s="862"/>
      <c r="C91" s="951"/>
      <c r="D91" s="943"/>
      <c r="E91" s="943"/>
      <c r="F91" s="943"/>
      <c r="G91" s="944"/>
      <c r="H91" s="942"/>
      <c r="I91" s="943"/>
      <c r="J91" s="943"/>
      <c r="K91" s="943"/>
      <c r="L91" s="952"/>
      <c r="M91" s="951"/>
      <c r="N91" s="943"/>
      <c r="O91" s="943"/>
      <c r="P91" s="943"/>
      <c r="Q91" s="944"/>
      <c r="R91" s="942"/>
      <c r="S91" s="943"/>
      <c r="T91" s="943"/>
      <c r="U91" s="943"/>
      <c r="V91" s="943"/>
      <c r="W91" s="943"/>
      <c r="X91" s="943"/>
      <c r="Y91" s="943"/>
      <c r="Z91" s="943"/>
      <c r="AA91" s="943"/>
      <c r="AB91" s="943"/>
      <c r="AC91" s="952"/>
      <c r="AD91" s="665"/>
      <c r="AE91" s="665"/>
      <c r="AF91" s="665"/>
      <c r="AG91" s="665"/>
      <c r="AH91" s="665"/>
      <c r="AI91" s="665"/>
      <c r="AJ91" s="665"/>
      <c r="AK91" s="665"/>
      <c r="AL91" s="665"/>
      <c r="AM91" s="665"/>
      <c r="AN91" s="665"/>
      <c r="AO91" s="665"/>
      <c r="AP91" s="665"/>
      <c r="AQ91" s="665"/>
      <c r="AR91" s="665"/>
      <c r="AS91" s="665"/>
      <c r="AT91" s="665"/>
      <c r="AU91" s="665"/>
      <c r="AV91" s="665"/>
      <c r="AW91" s="665"/>
      <c r="AX91" s="665"/>
      <c r="AY91" s="665"/>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303"/>
      <c r="BV91" s="303"/>
      <c r="BW91" s="303"/>
      <c r="BX91" s="303"/>
      <c r="BY91" s="304"/>
      <c r="BZ91" s="304"/>
      <c r="CA91" s="304"/>
      <c r="CB91" s="304"/>
      <c r="CC91" s="304"/>
      <c r="CD91" s="2119"/>
      <c r="CE91" s="2119"/>
      <c r="CF91" s="2119"/>
      <c r="CG91" s="2119"/>
      <c r="CH91" s="2119"/>
      <c r="CI91" s="2119"/>
      <c r="CJ91" s="2119"/>
      <c r="CK91" s="2119"/>
      <c r="CL91" s="2119"/>
      <c r="CM91" s="2119"/>
      <c r="CN91" s="2119"/>
      <c r="CO91" s="2119"/>
      <c r="CP91" s="2119"/>
      <c r="CQ91" s="2119"/>
      <c r="CR91" s="2119"/>
      <c r="CS91" s="2119"/>
      <c r="CT91" s="2119"/>
      <c r="CU91" s="2119"/>
      <c r="CV91" s="2119"/>
      <c r="CW91" s="2119"/>
      <c r="CX91" s="2119"/>
      <c r="CY91" s="2119"/>
      <c r="CZ91" s="2119"/>
    </row>
    <row r="92" s="439" customFormat="true" ht="15" customHeight="true" x14ac:dyDescent="0.2">
      <c r="A92" s="779"/>
      <c r="B92" s="862"/>
      <c r="C92" s="951"/>
      <c r="D92" s="943"/>
      <c r="E92" s="943"/>
      <c r="F92" s="943"/>
      <c r="G92" s="944"/>
      <c r="H92" s="942"/>
      <c r="I92" s="943"/>
      <c r="J92" s="943"/>
      <c r="K92" s="943"/>
      <c r="L92" s="952"/>
      <c r="M92" s="951"/>
      <c r="N92" s="943"/>
      <c r="O92" s="943"/>
      <c r="P92" s="943"/>
      <c r="Q92" s="944"/>
      <c r="R92" s="942"/>
      <c r="S92" s="943"/>
      <c r="T92" s="943"/>
      <c r="U92" s="943"/>
      <c r="V92" s="943"/>
      <c r="W92" s="943"/>
      <c r="X92" s="943"/>
      <c r="Y92" s="943"/>
      <c r="Z92" s="943"/>
      <c r="AA92" s="943"/>
      <c r="AB92" s="943"/>
      <c r="AC92" s="952"/>
      <c r="AD92" s="665"/>
      <c r="AE92" s="665"/>
      <c r="AF92" s="665"/>
      <c r="AG92" s="665"/>
      <c r="AH92" s="665"/>
      <c r="AI92" s="665"/>
      <c r="AJ92" s="665"/>
      <c r="AK92" s="665"/>
      <c r="AL92" s="665"/>
      <c r="AM92" s="665"/>
      <c r="AN92" s="665"/>
      <c r="AO92" s="665"/>
      <c r="AP92" s="665"/>
      <c r="AQ92" s="665"/>
      <c r="AR92" s="665"/>
      <c r="AS92" s="665"/>
      <c r="AT92" s="665"/>
      <c r="AU92" s="665"/>
      <c r="AV92" s="665"/>
      <c r="AW92" s="665"/>
      <c r="AX92" s="665"/>
      <c r="AY92" s="665"/>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303"/>
      <c r="BV92" s="303"/>
      <c r="BW92" s="303"/>
      <c r="BX92" s="303"/>
      <c r="BY92" s="304"/>
      <c r="BZ92" s="304"/>
      <c r="CA92" s="304"/>
      <c r="CB92" s="304"/>
      <c r="CC92" s="304"/>
      <c r="CD92" s="2119"/>
      <c r="CE92" s="2119"/>
      <c r="CF92" s="2119"/>
      <c r="CG92" s="2119"/>
      <c r="CH92" s="2119"/>
      <c r="CI92" s="2119"/>
      <c r="CJ92" s="2119"/>
      <c r="CK92" s="2119"/>
      <c r="CL92" s="2119"/>
      <c r="CM92" s="2119"/>
      <c r="CN92" s="2119"/>
      <c r="CO92" s="2119"/>
      <c r="CP92" s="2119"/>
      <c r="CQ92" s="2119"/>
      <c r="CR92" s="2119"/>
      <c r="CS92" s="2119"/>
      <c r="CT92" s="2119"/>
      <c r="CU92" s="2119"/>
      <c r="CV92" s="2119"/>
      <c r="CW92" s="2119"/>
      <c r="CX92" s="2119"/>
      <c r="CY92" s="2119"/>
      <c r="CZ92" s="2119"/>
    </row>
    <row r="93" s="439" customFormat="true" ht="15" customHeight="true" x14ac:dyDescent="0.2">
      <c r="A93" s="843"/>
      <c r="B93" s="863"/>
      <c r="C93" s="781"/>
      <c r="D93" s="782"/>
      <c r="E93" s="782"/>
      <c r="F93" s="782"/>
      <c r="G93" s="831"/>
      <c r="H93" s="821"/>
      <c r="I93" s="782"/>
      <c r="J93" s="782"/>
      <c r="K93" s="782"/>
      <c r="L93" s="798"/>
      <c r="M93" s="781"/>
      <c r="N93" s="782"/>
      <c r="O93" s="782"/>
      <c r="P93" s="782"/>
      <c r="Q93" s="831"/>
      <c r="R93" s="821"/>
      <c r="S93" s="782"/>
      <c r="T93" s="782"/>
      <c r="U93" s="782"/>
      <c r="V93" s="782"/>
      <c r="W93" s="782"/>
      <c r="X93" s="782"/>
      <c r="Y93" s="782"/>
      <c r="Z93" s="782"/>
      <c r="AA93" s="782"/>
      <c r="AB93" s="782"/>
      <c r="AC93" s="952"/>
      <c r="AD93" s="665"/>
      <c r="AE93" s="665"/>
      <c r="AF93" s="665"/>
      <c r="AG93" s="665"/>
      <c r="AH93" s="665"/>
      <c r="AI93" s="665"/>
      <c r="AJ93" s="665"/>
      <c r="AK93" s="665"/>
      <c r="AL93" s="665"/>
      <c r="AM93" s="665"/>
      <c r="AN93" s="665"/>
      <c r="AO93" s="665"/>
      <c r="AP93" s="665"/>
      <c r="AQ93" s="665"/>
      <c r="AR93" s="665"/>
      <c r="AS93" s="665"/>
      <c r="AT93" s="665"/>
      <c r="AU93" s="665"/>
      <c r="AV93" s="665"/>
      <c r="AW93" s="665"/>
      <c r="AX93" s="665"/>
      <c r="AY93" s="665"/>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303"/>
      <c r="BV93" s="303"/>
      <c r="BW93" s="303"/>
      <c r="BX93" s="303"/>
      <c r="BY93" s="304"/>
      <c r="BZ93" s="304"/>
      <c r="CA93" s="304"/>
      <c r="CB93" s="304"/>
      <c r="CC93" s="304"/>
      <c r="CD93" s="2119"/>
      <c r="CE93" s="2119"/>
      <c r="CF93" s="2119"/>
      <c r="CG93" s="2119"/>
      <c r="CH93" s="2119"/>
      <c r="CI93" s="2119"/>
      <c r="CJ93" s="2119"/>
      <c r="CK93" s="2119"/>
      <c r="CL93" s="2119"/>
      <c r="CM93" s="2119"/>
      <c r="CN93" s="2119"/>
      <c r="CO93" s="2119"/>
      <c r="CP93" s="2119"/>
      <c r="CQ93" s="2119"/>
      <c r="CR93" s="2119"/>
      <c r="CS93" s="2119"/>
      <c r="CT93" s="2119"/>
      <c r="CU93" s="2119"/>
      <c r="CV93" s="2119"/>
      <c r="CW93" s="2119"/>
      <c r="CX93" s="2119"/>
      <c r="CY93" s="2119"/>
      <c r="CZ93" s="2119"/>
    </row>
    <row r="94" s="439" customFormat="true" ht="15" customHeight="true" x14ac:dyDescent="0.2">
      <c r="A94" s="1063"/>
      <c r="B94" s="863"/>
      <c r="C94" s="781"/>
      <c r="D94" s="783"/>
      <c r="E94" s="783"/>
      <c r="F94" s="783"/>
      <c r="G94" s="832"/>
      <c r="H94" s="821"/>
      <c r="I94" s="783"/>
      <c r="J94" s="783"/>
      <c r="K94" s="783"/>
      <c r="L94" s="799"/>
      <c r="M94" s="781"/>
      <c r="N94" s="783"/>
      <c r="O94" s="783"/>
      <c r="P94" s="783"/>
      <c r="Q94" s="832"/>
      <c r="R94" s="821"/>
      <c r="S94" s="783"/>
      <c r="T94" s="783"/>
      <c r="U94" s="783"/>
      <c r="V94" s="783"/>
      <c r="W94" s="783"/>
      <c r="X94" s="783"/>
      <c r="Y94" s="783"/>
      <c r="Z94" s="783"/>
      <c r="AA94" s="783"/>
      <c r="AB94" s="783"/>
      <c r="AC94" s="952"/>
      <c r="AD94" s="665"/>
      <c r="AE94" s="665"/>
      <c r="AF94" s="665"/>
      <c r="AG94" s="665"/>
      <c r="AH94" s="665"/>
      <c r="AI94" s="665"/>
      <c r="AJ94" s="665"/>
      <c r="AK94" s="665"/>
      <c r="AL94" s="665"/>
      <c r="AM94" s="665"/>
      <c r="AN94" s="665"/>
      <c r="AO94" s="665"/>
      <c r="AP94" s="665"/>
      <c r="AQ94" s="665"/>
      <c r="AR94" s="665"/>
      <c r="AS94" s="665"/>
      <c r="AT94" s="665"/>
      <c r="AU94" s="665"/>
      <c r="AV94" s="665"/>
      <c r="AW94" s="665"/>
      <c r="AX94" s="665"/>
      <c r="AY94" s="665"/>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303"/>
      <c r="BV94" s="303"/>
      <c r="BW94" s="303"/>
      <c r="BX94" s="303"/>
      <c r="BY94" s="304"/>
      <c r="BZ94" s="304"/>
      <c r="CA94" s="304"/>
      <c r="CB94" s="304"/>
      <c r="CC94" s="304"/>
      <c r="CD94" s="2119"/>
      <c r="CE94" s="2119"/>
      <c r="CF94" s="2119"/>
      <c r="CG94" s="2119"/>
      <c r="CH94" s="2119"/>
      <c r="CI94" s="2119"/>
      <c r="CJ94" s="2119"/>
      <c r="CK94" s="2119"/>
      <c r="CL94" s="2119"/>
      <c r="CM94" s="2119"/>
      <c r="CN94" s="2119"/>
      <c r="CO94" s="2119"/>
      <c r="CP94" s="2119"/>
      <c r="CQ94" s="2119"/>
      <c r="CR94" s="2119"/>
      <c r="CS94" s="2119"/>
      <c r="CT94" s="2119"/>
      <c r="CU94" s="2119"/>
      <c r="CV94" s="2119"/>
      <c r="CW94" s="2119"/>
      <c r="CX94" s="2119"/>
      <c r="CY94" s="2119"/>
      <c r="CZ94" s="2119"/>
    </row>
    <row r="95" s="439" customFormat="true" ht="15" customHeight="true" x14ac:dyDescent="0.2">
      <c r="A95" s="843"/>
      <c r="B95" s="864"/>
      <c r="C95" s="953"/>
      <c r="D95" s="954"/>
      <c r="E95" s="954"/>
      <c r="F95" s="954"/>
      <c r="G95" s="955"/>
      <c r="H95" s="956"/>
      <c r="I95" s="954"/>
      <c r="J95" s="954"/>
      <c r="K95" s="954"/>
      <c r="L95" s="957"/>
      <c r="M95" s="953"/>
      <c r="N95" s="954"/>
      <c r="O95" s="954"/>
      <c r="P95" s="954"/>
      <c r="Q95" s="955"/>
      <c r="R95" s="956"/>
      <c r="S95" s="954"/>
      <c r="T95" s="954"/>
      <c r="U95" s="954"/>
      <c r="V95" s="954"/>
      <c r="W95" s="954"/>
      <c r="X95" s="954"/>
      <c r="Y95" s="954"/>
      <c r="Z95" s="954"/>
      <c r="AA95" s="954"/>
      <c r="AB95" s="954"/>
      <c r="AC95" s="952"/>
      <c r="AD95" s="665"/>
      <c r="AE95" s="665"/>
      <c r="AF95" s="665"/>
      <c r="AG95" s="665"/>
      <c r="AH95" s="665"/>
      <c r="AI95" s="665"/>
      <c r="AJ95" s="665"/>
      <c r="AK95" s="665"/>
      <c r="AL95" s="665"/>
      <c r="AM95" s="665"/>
      <c r="AN95" s="665"/>
      <c r="AO95" s="665"/>
      <c r="AP95" s="665"/>
      <c r="AQ95" s="665"/>
      <c r="AR95" s="665"/>
      <c r="AS95" s="665"/>
      <c r="AT95" s="665"/>
      <c r="AU95" s="665"/>
      <c r="AV95" s="665"/>
      <c r="AW95" s="665"/>
      <c r="AX95" s="665"/>
      <c r="AY95" s="665"/>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303"/>
      <c r="BV95" s="303"/>
      <c r="BW95" s="303"/>
      <c r="BX95" s="303"/>
      <c r="BY95" s="304"/>
      <c r="BZ95" s="304"/>
      <c r="CA95" s="304"/>
      <c r="CB95" s="304"/>
      <c r="CC95" s="304"/>
      <c r="CD95" s="2119"/>
      <c r="CE95" s="2119"/>
      <c r="CF95" s="2119"/>
      <c r="CG95" s="2119"/>
      <c r="CH95" s="2119"/>
      <c r="CI95" s="2119"/>
      <c r="CJ95" s="2119"/>
      <c r="CK95" s="2119"/>
      <c r="CL95" s="2119"/>
      <c r="CM95" s="2119"/>
      <c r="CN95" s="2119"/>
      <c r="CO95" s="2119"/>
      <c r="CP95" s="2119"/>
      <c r="CQ95" s="2119"/>
      <c r="CR95" s="2119"/>
      <c r="CS95" s="2119"/>
      <c r="CT95" s="2119"/>
      <c r="CU95" s="2119"/>
      <c r="CV95" s="2119"/>
      <c r="CW95" s="2119"/>
      <c r="CX95" s="2119"/>
      <c r="CY95" s="2119"/>
      <c r="CZ95" s="2119"/>
    </row>
    <row r="96" s="131" customFormat="true" ht="15" customHeight="true" x14ac:dyDescent="0.2">
      <c r="A96" s="1063"/>
      <c r="B96" s="864"/>
      <c r="C96" s="953"/>
      <c r="D96" s="954"/>
      <c r="E96" s="954"/>
      <c r="F96" s="954"/>
      <c r="G96" s="955"/>
      <c r="H96" s="956"/>
      <c r="I96" s="954"/>
      <c r="J96" s="954"/>
      <c r="K96" s="954"/>
      <c r="L96" s="957"/>
      <c r="M96" s="953"/>
      <c r="N96" s="954"/>
      <c r="O96" s="954"/>
      <c r="P96" s="954"/>
      <c r="Q96" s="955"/>
      <c r="R96" s="956"/>
      <c r="S96" s="954"/>
      <c r="T96" s="954"/>
      <c r="U96" s="954"/>
      <c r="V96" s="954"/>
      <c r="W96" s="954"/>
      <c r="X96" s="954"/>
      <c r="Y96" s="954"/>
      <c r="Z96" s="954"/>
      <c r="AA96" s="954"/>
      <c r="AB96" s="954"/>
      <c r="AC96" s="952"/>
      <c r="AD96" s="665"/>
      <c r="AE96" s="665"/>
      <c r="AF96" s="665"/>
      <c r="AG96" s="665"/>
      <c r="AH96" s="665"/>
      <c r="AI96" s="665"/>
      <c r="AJ96" s="665"/>
      <c r="AK96" s="665"/>
      <c r="AL96" s="665"/>
      <c r="AM96" s="665"/>
      <c r="AN96" s="665"/>
      <c r="AO96" s="665"/>
      <c r="AP96" s="665"/>
      <c r="AQ96" s="665"/>
      <c r="AR96" s="665"/>
      <c r="AS96" s="665"/>
      <c r="AT96" s="665"/>
      <c r="AU96" s="665"/>
      <c r="AV96" s="665"/>
      <c r="AW96" s="665"/>
      <c r="AX96" s="665"/>
      <c r="AY96" s="665"/>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303"/>
      <c r="BV96" s="303"/>
      <c r="BW96" s="303"/>
      <c r="BX96" s="303"/>
      <c r="BY96" s="304"/>
      <c r="BZ96" s="304"/>
      <c r="CA96" s="304"/>
      <c r="CB96" s="304"/>
      <c r="CC96" s="304"/>
      <c r="CD96" s="2119"/>
      <c r="CE96" s="2119"/>
      <c r="CF96" s="2119"/>
      <c r="CG96" s="2119"/>
      <c r="CH96" s="2119"/>
      <c r="CI96" s="2119"/>
      <c r="CJ96" s="2119"/>
      <c r="CK96" s="2119"/>
      <c r="CL96" s="2119"/>
      <c r="CM96" s="2119"/>
      <c r="CN96" s="2119"/>
      <c r="CO96" s="2119"/>
      <c r="CP96" s="2119"/>
      <c r="CQ96" s="2119"/>
      <c r="CR96" s="2119"/>
      <c r="CS96" s="2119"/>
      <c r="CT96" s="2119"/>
      <c r="CU96" s="2119"/>
      <c r="CV96" s="2119"/>
      <c r="CW96" s="2119"/>
      <c r="CX96" s="2119"/>
      <c r="CY96" s="2119"/>
      <c r="CZ96" s="2119"/>
    </row>
    <row r="97" s="131" customFormat="true" ht="15" customHeight="true" x14ac:dyDescent="0.2">
      <c r="A97" s="843"/>
      <c r="B97" s="864"/>
      <c r="C97" s="953"/>
      <c r="D97" s="954"/>
      <c r="E97" s="954"/>
      <c r="F97" s="954"/>
      <c r="G97" s="955"/>
      <c r="H97" s="956"/>
      <c r="I97" s="954"/>
      <c r="J97" s="954"/>
      <c r="K97" s="954"/>
      <c r="L97" s="957"/>
      <c r="M97" s="953"/>
      <c r="N97" s="954"/>
      <c r="O97" s="954"/>
      <c r="P97" s="954"/>
      <c r="Q97" s="955"/>
      <c r="R97" s="956"/>
      <c r="S97" s="954"/>
      <c r="T97" s="954"/>
      <c r="U97" s="954"/>
      <c r="V97" s="954"/>
      <c r="W97" s="954"/>
      <c r="X97" s="954"/>
      <c r="Y97" s="954"/>
      <c r="Z97" s="954"/>
      <c r="AA97" s="954"/>
      <c r="AB97" s="954"/>
      <c r="AC97" s="952"/>
      <c r="AD97" s="665"/>
      <c r="AE97" s="665"/>
      <c r="AF97" s="665"/>
      <c r="AG97" s="665"/>
      <c r="AH97" s="665"/>
      <c r="AI97" s="665"/>
      <c r="AJ97" s="665"/>
      <c r="AK97" s="665"/>
      <c r="AL97" s="665"/>
      <c r="AM97" s="665"/>
      <c r="AN97" s="665"/>
      <c r="AO97" s="665"/>
      <c r="AP97" s="665"/>
      <c r="AQ97" s="665"/>
      <c r="AR97" s="665"/>
      <c r="AS97" s="665"/>
      <c r="AT97" s="665"/>
      <c r="AU97" s="665"/>
      <c r="AV97" s="665"/>
      <c r="AW97" s="665"/>
      <c r="AX97" s="665"/>
      <c r="AY97" s="665"/>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303"/>
      <c r="BV97" s="303"/>
      <c r="BW97" s="303"/>
      <c r="BX97" s="303"/>
      <c r="BY97" s="304"/>
      <c r="BZ97" s="304"/>
      <c r="CA97" s="304"/>
      <c r="CB97" s="304"/>
      <c r="CC97" s="304"/>
      <c r="CD97" s="2119"/>
      <c r="CE97" s="2119"/>
      <c r="CF97" s="2119"/>
      <c r="CG97" s="2119"/>
      <c r="CH97" s="2119"/>
      <c r="CI97" s="2119"/>
      <c r="CJ97" s="2119"/>
      <c r="CK97" s="2119"/>
      <c r="CL97" s="2119"/>
      <c r="CM97" s="2119"/>
      <c r="CN97" s="2119"/>
      <c r="CO97" s="2119"/>
      <c r="CP97" s="2119"/>
      <c r="CQ97" s="2119"/>
      <c r="CR97" s="2119"/>
      <c r="CS97" s="2119"/>
      <c r="CT97" s="2119"/>
      <c r="CU97" s="2119"/>
      <c r="CV97" s="2119"/>
      <c r="CW97" s="2119"/>
      <c r="CX97" s="2119"/>
      <c r="CY97" s="2119"/>
      <c r="CZ97" s="2119"/>
    </row>
    <row r="98" s="131" customFormat="true" ht="15" customHeight="true" x14ac:dyDescent="0.2">
      <c r="A98" s="1063"/>
      <c r="B98" s="864"/>
      <c r="C98" s="953"/>
      <c r="D98" s="954"/>
      <c r="E98" s="954"/>
      <c r="F98" s="954"/>
      <c r="G98" s="955"/>
      <c r="H98" s="956"/>
      <c r="I98" s="954"/>
      <c r="J98" s="954"/>
      <c r="K98" s="954"/>
      <c r="L98" s="957"/>
      <c r="M98" s="953"/>
      <c r="N98" s="954"/>
      <c r="O98" s="954"/>
      <c r="P98" s="954"/>
      <c r="Q98" s="955"/>
      <c r="R98" s="956"/>
      <c r="S98" s="954"/>
      <c r="T98" s="954"/>
      <c r="U98" s="954"/>
      <c r="V98" s="954"/>
      <c r="W98" s="954"/>
      <c r="X98" s="954"/>
      <c r="Y98" s="954"/>
      <c r="Z98" s="954"/>
      <c r="AA98" s="954"/>
      <c r="AB98" s="954"/>
      <c r="AC98" s="952"/>
      <c r="AD98" s="665"/>
      <c r="AE98" s="665"/>
      <c r="AF98" s="665"/>
      <c r="AG98" s="665"/>
      <c r="AH98" s="665"/>
      <c r="AI98" s="665"/>
      <c r="AJ98" s="665"/>
      <c r="AK98" s="665"/>
      <c r="AL98" s="665"/>
      <c r="AM98" s="665"/>
      <c r="AN98" s="665"/>
      <c r="AO98" s="665"/>
      <c r="AP98" s="665"/>
      <c r="AQ98" s="665"/>
      <c r="AR98" s="665"/>
      <c r="AS98" s="665"/>
      <c r="AT98" s="665"/>
      <c r="AU98" s="665"/>
      <c r="AV98" s="665"/>
      <c r="AW98" s="665"/>
      <c r="AX98" s="665"/>
      <c r="AY98" s="665"/>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303"/>
      <c r="BV98" s="303"/>
      <c r="BW98" s="303"/>
      <c r="BX98" s="303"/>
      <c r="BY98" s="304"/>
      <c r="BZ98" s="304"/>
      <c r="CA98" s="304"/>
      <c r="CB98" s="304"/>
      <c r="CC98" s="304"/>
      <c r="CD98" s="2119"/>
      <c r="CE98" s="2119"/>
      <c r="CF98" s="2119"/>
      <c r="CG98" s="2119"/>
      <c r="CH98" s="2119"/>
      <c r="CI98" s="2119"/>
      <c r="CJ98" s="2119"/>
      <c r="CK98" s="2119"/>
      <c r="CL98" s="2119"/>
      <c r="CM98" s="2119"/>
      <c r="CN98" s="2119"/>
      <c r="CO98" s="2119"/>
      <c r="CP98" s="2119"/>
      <c r="CQ98" s="2119"/>
      <c r="CR98" s="2119"/>
      <c r="CS98" s="2119"/>
      <c r="CT98" s="2119"/>
      <c r="CU98" s="2119"/>
      <c r="CV98" s="2119"/>
      <c r="CW98" s="2119"/>
      <c r="CX98" s="2119"/>
      <c r="CY98" s="2119"/>
      <c r="CZ98" s="2119"/>
    </row>
    <row r="99" s="131" customFormat="true" ht="15" customHeight="true" x14ac:dyDescent="0.2">
      <c r="A99" s="1063"/>
      <c r="B99" s="864"/>
      <c r="C99" s="953"/>
      <c r="D99" s="954"/>
      <c r="E99" s="954"/>
      <c r="F99" s="954"/>
      <c r="G99" s="955"/>
      <c r="H99" s="956"/>
      <c r="I99" s="954"/>
      <c r="J99" s="954"/>
      <c r="K99" s="954"/>
      <c r="L99" s="957"/>
      <c r="M99" s="953"/>
      <c r="N99" s="954"/>
      <c r="O99" s="954"/>
      <c r="P99" s="954"/>
      <c r="Q99" s="955"/>
      <c r="R99" s="956"/>
      <c r="S99" s="954"/>
      <c r="T99" s="954"/>
      <c r="U99" s="954"/>
      <c r="V99" s="954"/>
      <c r="W99" s="954"/>
      <c r="X99" s="954"/>
      <c r="Y99" s="954"/>
      <c r="Z99" s="954"/>
      <c r="AA99" s="954"/>
      <c r="AB99" s="954"/>
      <c r="AC99" s="952"/>
      <c r="AD99" s="665"/>
      <c r="AE99" s="665"/>
      <c r="AF99" s="665"/>
      <c r="AG99" s="665"/>
      <c r="AH99" s="665"/>
      <c r="AI99" s="665"/>
      <c r="AJ99" s="665"/>
      <c r="AK99" s="665"/>
      <c r="AL99" s="665"/>
      <c r="AM99" s="665"/>
      <c r="AN99" s="665"/>
      <c r="AO99" s="665"/>
      <c r="AP99" s="665"/>
      <c r="AQ99" s="665"/>
      <c r="AR99" s="665"/>
      <c r="AS99" s="665"/>
      <c r="AT99" s="665"/>
      <c r="AU99" s="665"/>
      <c r="AV99" s="665"/>
      <c r="AW99" s="665"/>
      <c r="AX99" s="665"/>
      <c r="AY99" s="665"/>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303"/>
      <c r="BV99" s="303"/>
      <c r="BW99" s="303"/>
      <c r="BX99" s="303"/>
      <c r="BY99" s="304"/>
      <c r="BZ99" s="304"/>
      <c r="CA99" s="304"/>
      <c r="CB99" s="304"/>
      <c r="CC99" s="304"/>
      <c r="CD99" s="2119"/>
      <c r="CE99" s="2119"/>
      <c r="CF99" s="2119"/>
      <c r="CG99" s="2119"/>
      <c r="CH99" s="2119"/>
      <c r="CI99" s="2119"/>
      <c r="CJ99" s="2119"/>
      <c r="CK99" s="2119"/>
      <c r="CL99" s="2119"/>
      <c r="CM99" s="2119"/>
      <c r="CN99" s="2119"/>
      <c r="CO99" s="2119"/>
      <c r="CP99" s="2119"/>
      <c r="CQ99" s="2119"/>
      <c r="CR99" s="2119"/>
      <c r="CS99" s="2119"/>
      <c r="CT99" s="2119"/>
      <c r="CU99" s="2119"/>
      <c r="CV99" s="2119"/>
      <c r="CW99" s="2119"/>
      <c r="CX99" s="2119"/>
      <c r="CY99" s="2119"/>
      <c r="CZ99" s="2119"/>
    </row>
    <row r="100" s="131" customFormat="true" ht="15" customHeight="true" x14ac:dyDescent="0.2">
      <c r="A100" s="1063"/>
      <c r="B100" s="864"/>
      <c r="C100" s="953"/>
      <c r="D100" s="954"/>
      <c r="E100" s="954"/>
      <c r="F100" s="954"/>
      <c r="G100" s="955"/>
      <c r="H100" s="956"/>
      <c r="I100" s="954"/>
      <c r="J100" s="954"/>
      <c r="K100" s="954"/>
      <c r="L100" s="957"/>
      <c r="M100" s="953"/>
      <c r="N100" s="954"/>
      <c r="O100" s="954"/>
      <c r="P100" s="954"/>
      <c r="Q100" s="955"/>
      <c r="R100" s="956"/>
      <c r="S100" s="954"/>
      <c r="T100" s="954"/>
      <c r="U100" s="954"/>
      <c r="V100" s="954"/>
      <c r="W100" s="954"/>
      <c r="X100" s="954"/>
      <c r="Y100" s="954"/>
      <c r="Z100" s="954"/>
      <c r="AA100" s="954"/>
      <c r="AB100" s="954"/>
      <c r="AC100" s="952"/>
      <c r="AD100" s="665"/>
      <c r="AE100" s="665"/>
      <c r="AF100" s="665"/>
      <c r="AG100" s="665"/>
      <c r="AH100" s="665"/>
      <c r="AI100" s="665"/>
      <c r="AJ100" s="665"/>
      <c r="AK100" s="665"/>
      <c r="AL100" s="665"/>
      <c r="AM100" s="665"/>
      <c r="AN100" s="665"/>
      <c r="AO100" s="665"/>
      <c r="AP100" s="665"/>
      <c r="AQ100" s="665"/>
      <c r="AR100" s="665"/>
      <c r="AS100" s="665"/>
      <c r="AT100" s="665"/>
      <c r="AU100" s="665"/>
      <c r="AV100" s="665"/>
      <c r="AW100" s="665"/>
      <c r="AX100" s="665"/>
      <c r="AY100" s="665"/>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303"/>
      <c r="BV100" s="303"/>
      <c r="BW100" s="303"/>
      <c r="BX100" s="303"/>
      <c r="BY100" s="304"/>
      <c r="BZ100" s="304"/>
      <c r="CA100" s="304"/>
      <c r="CB100" s="304"/>
      <c r="CC100" s="304"/>
      <c r="CD100" s="2119"/>
      <c r="CE100" s="2119"/>
      <c r="CF100" s="2119"/>
      <c r="CG100" s="2119"/>
      <c r="CH100" s="2119"/>
      <c r="CI100" s="2119"/>
      <c r="CJ100" s="2119"/>
      <c r="CK100" s="2119"/>
      <c r="CL100" s="2119"/>
      <c r="CM100" s="2119"/>
      <c r="CN100" s="2119"/>
      <c r="CO100" s="2119"/>
      <c r="CP100" s="2119"/>
      <c r="CQ100" s="2119"/>
      <c r="CR100" s="2119"/>
      <c r="CS100" s="2119"/>
      <c r="CT100" s="2119"/>
      <c r="CU100" s="2119"/>
      <c r="CV100" s="2119"/>
      <c r="CW100" s="2119"/>
      <c r="CX100" s="2119"/>
      <c r="CY100" s="2119"/>
      <c r="CZ100" s="2119"/>
    </row>
    <row r="101" s="131" customFormat="true" ht="15" customHeight="true" x14ac:dyDescent="0.2">
      <c r="A101" s="843"/>
      <c r="B101" s="864"/>
      <c r="C101" s="953"/>
      <c r="D101" s="954"/>
      <c r="E101" s="954"/>
      <c r="F101" s="954"/>
      <c r="G101" s="955"/>
      <c r="H101" s="956"/>
      <c r="I101" s="954"/>
      <c r="J101" s="954"/>
      <c r="K101" s="954"/>
      <c r="L101" s="957"/>
      <c r="M101" s="953"/>
      <c r="N101" s="954"/>
      <c r="O101" s="954"/>
      <c r="P101" s="954"/>
      <c r="Q101" s="955"/>
      <c r="R101" s="956"/>
      <c r="S101" s="954"/>
      <c r="T101" s="954"/>
      <c r="U101" s="954"/>
      <c r="V101" s="954"/>
      <c r="W101" s="954"/>
      <c r="X101" s="954"/>
      <c r="Y101" s="954"/>
      <c r="Z101" s="954"/>
      <c r="AA101" s="954"/>
      <c r="AB101" s="954"/>
      <c r="AC101" s="952"/>
      <c r="AD101" s="665"/>
      <c r="AE101" s="665"/>
      <c r="AF101" s="665"/>
      <c r="AG101" s="665"/>
      <c r="AH101" s="665"/>
      <c r="AI101" s="665"/>
      <c r="AJ101" s="665"/>
      <c r="AK101" s="665"/>
      <c r="AL101" s="665"/>
      <c r="AM101" s="665"/>
      <c r="AN101" s="665"/>
      <c r="AO101" s="665"/>
      <c r="AP101" s="665"/>
      <c r="AQ101" s="665"/>
      <c r="AR101" s="665"/>
      <c r="AS101" s="665"/>
      <c r="AT101" s="665"/>
      <c r="AU101" s="665"/>
      <c r="AV101" s="665"/>
      <c r="AW101" s="665"/>
      <c r="AX101" s="665"/>
      <c r="AY101" s="665"/>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303"/>
      <c r="BV101" s="303"/>
      <c r="BW101" s="303"/>
      <c r="BX101" s="303"/>
      <c r="BY101" s="304"/>
      <c r="BZ101" s="304"/>
      <c r="CA101" s="304"/>
      <c r="CB101" s="304"/>
      <c r="CC101" s="304"/>
      <c r="CD101" s="2119"/>
      <c r="CE101" s="2119"/>
      <c r="CF101" s="2119"/>
      <c r="CG101" s="2119"/>
      <c r="CH101" s="2119"/>
      <c r="CI101" s="2119"/>
      <c r="CJ101" s="2119"/>
      <c r="CK101" s="2119"/>
      <c r="CL101" s="2119"/>
      <c r="CM101" s="2119"/>
      <c r="CN101" s="2119"/>
      <c r="CO101" s="2119"/>
      <c r="CP101" s="2119"/>
      <c r="CQ101" s="2119"/>
      <c r="CR101" s="2119"/>
      <c r="CS101" s="2119"/>
      <c r="CT101" s="2119"/>
      <c r="CU101" s="2119"/>
      <c r="CV101" s="2119"/>
      <c r="CW101" s="2119"/>
      <c r="CX101" s="2119"/>
      <c r="CY101" s="2119"/>
      <c r="CZ101" s="2119"/>
    </row>
    <row r="102" s="131" customFormat="true" ht="15" customHeight="true" x14ac:dyDescent="0.2">
      <c r="A102" s="1063"/>
      <c r="B102" s="864"/>
      <c r="C102" s="953"/>
      <c r="D102" s="954"/>
      <c r="E102" s="954"/>
      <c r="F102" s="954"/>
      <c r="G102" s="955"/>
      <c r="H102" s="956"/>
      <c r="I102" s="954"/>
      <c r="J102" s="954"/>
      <c r="K102" s="954"/>
      <c r="L102" s="957"/>
      <c r="M102" s="953"/>
      <c r="N102" s="954"/>
      <c r="O102" s="954"/>
      <c r="P102" s="954"/>
      <c r="Q102" s="955"/>
      <c r="R102" s="956"/>
      <c r="S102" s="954"/>
      <c r="T102" s="954"/>
      <c r="U102" s="954"/>
      <c r="V102" s="954"/>
      <c r="W102" s="954"/>
      <c r="X102" s="954"/>
      <c r="Y102" s="954"/>
      <c r="Z102" s="954"/>
      <c r="AA102" s="954"/>
      <c r="AB102" s="954"/>
      <c r="AC102" s="952"/>
      <c r="AD102" s="665"/>
      <c r="AE102" s="665"/>
      <c r="AF102" s="665"/>
      <c r="AG102" s="665"/>
      <c r="AH102" s="665"/>
      <c r="AI102" s="665"/>
      <c r="AJ102" s="665"/>
      <c r="AK102" s="665"/>
      <c r="AL102" s="665"/>
      <c r="AM102" s="665"/>
      <c r="AN102" s="665"/>
      <c r="AO102" s="665"/>
      <c r="AP102" s="665"/>
      <c r="AQ102" s="665"/>
      <c r="AR102" s="665"/>
      <c r="AS102" s="665"/>
      <c r="AT102" s="665"/>
      <c r="AU102" s="665"/>
      <c r="AV102" s="665"/>
      <c r="AW102" s="665"/>
      <c r="AX102" s="665"/>
      <c r="AY102" s="665"/>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303"/>
      <c r="BV102" s="303"/>
      <c r="BW102" s="303"/>
      <c r="BX102" s="303"/>
      <c r="BY102" s="304"/>
      <c r="BZ102" s="304"/>
      <c r="CA102" s="304"/>
      <c r="CB102" s="304"/>
      <c r="CC102" s="304"/>
      <c r="CD102" s="2119"/>
      <c r="CE102" s="2119"/>
      <c r="CF102" s="2119"/>
      <c r="CG102" s="2119"/>
      <c r="CH102" s="2119"/>
      <c r="CI102" s="2119"/>
      <c r="CJ102" s="2119"/>
      <c r="CK102" s="2119"/>
      <c r="CL102" s="2119"/>
      <c r="CM102" s="2119"/>
      <c r="CN102" s="2119"/>
      <c r="CO102" s="2119"/>
      <c r="CP102" s="2119"/>
      <c r="CQ102" s="2119"/>
      <c r="CR102" s="2119"/>
      <c r="CS102" s="2119"/>
      <c r="CT102" s="2119"/>
      <c r="CU102" s="2119"/>
      <c r="CV102" s="2119"/>
      <c r="CW102" s="2119"/>
      <c r="CX102" s="2119"/>
      <c r="CY102" s="2119"/>
      <c r="CZ102" s="2119"/>
    </row>
    <row r="103" s="131" customFormat="true" ht="15" customHeight="true" x14ac:dyDescent="0.2">
      <c r="A103" s="1063"/>
      <c r="B103" s="864"/>
      <c r="C103" s="953"/>
      <c r="D103" s="954"/>
      <c r="E103" s="954"/>
      <c r="F103" s="954"/>
      <c r="G103" s="955"/>
      <c r="H103" s="956"/>
      <c r="I103" s="954"/>
      <c r="J103" s="954"/>
      <c r="K103" s="954"/>
      <c r="L103" s="957"/>
      <c r="M103" s="953"/>
      <c r="N103" s="954"/>
      <c r="O103" s="954"/>
      <c r="P103" s="954"/>
      <c r="Q103" s="955"/>
      <c r="R103" s="956"/>
      <c r="S103" s="954"/>
      <c r="T103" s="954"/>
      <c r="U103" s="954"/>
      <c r="V103" s="954"/>
      <c r="W103" s="954"/>
      <c r="X103" s="954"/>
      <c r="Y103" s="954"/>
      <c r="Z103" s="954"/>
      <c r="AA103" s="954"/>
      <c r="AB103" s="954"/>
      <c r="AC103" s="952"/>
      <c r="AD103" s="665"/>
      <c r="AE103" s="665"/>
      <c r="AF103" s="665"/>
      <c r="AG103" s="665"/>
      <c r="AH103" s="665"/>
      <c r="AI103" s="665"/>
      <c r="AJ103" s="665"/>
      <c r="AK103" s="665"/>
      <c r="AL103" s="665"/>
      <c r="AM103" s="665"/>
      <c r="AN103" s="665"/>
      <c r="AO103" s="665"/>
      <c r="AP103" s="665"/>
      <c r="AQ103" s="665"/>
      <c r="AR103" s="665"/>
      <c r="AS103" s="665"/>
      <c r="AT103" s="665"/>
      <c r="AU103" s="665"/>
      <c r="AV103" s="665"/>
      <c r="AW103" s="665"/>
      <c r="AX103" s="665"/>
      <c r="AY103" s="665"/>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303"/>
      <c r="BV103" s="303"/>
      <c r="BW103" s="303"/>
      <c r="BX103" s="303"/>
      <c r="BY103" s="304"/>
      <c r="BZ103" s="304"/>
      <c r="CA103" s="304"/>
      <c r="CB103" s="304"/>
      <c r="CC103" s="304"/>
      <c r="CD103" s="2119"/>
      <c r="CE103" s="2119"/>
      <c r="CF103" s="2119"/>
      <c r="CG103" s="2119"/>
      <c r="CH103" s="2119"/>
      <c r="CI103" s="2119"/>
      <c r="CJ103" s="2119"/>
      <c r="CK103" s="2119"/>
      <c r="CL103" s="2119"/>
      <c r="CM103" s="2119"/>
      <c r="CN103" s="2119"/>
      <c r="CO103" s="2119"/>
      <c r="CP103" s="2119"/>
      <c r="CQ103" s="2119"/>
      <c r="CR103" s="2119"/>
      <c r="CS103" s="2119"/>
      <c r="CT103" s="2119"/>
      <c r="CU103" s="2119"/>
      <c r="CV103" s="2119"/>
      <c r="CW103" s="2119"/>
      <c r="CX103" s="2119"/>
      <c r="CY103" s="2119"/>
      <c r="CZ103" s="2119"/>
    </row>
    <row r="104" s="131" customFormat="true" ht="15" customHeight="true" x14ac:dyDescent="0.2">
      <c r="A104" s="1063"/>
      <c r="B104" s="864"/>
      <c r="C104" s="953"/>
      <c r="D104" s="954"/>
      <c r="E104" s="954"/>
      <c r="F104" s="954"/>
      <c r="G104" s="955"/>
      <c r="H104" s="956"/>
      <c r="I104" s="954"/>
      <c r="J104" s="954"/>
      <c r="K104" s="954"/>
      <c r="L104" s="957"/>
      <c r="M104" s="953"/>
      <c r="N104" s="954"/>
      <c r="O104" s="954"/>
      <c r="P104" s="954"/>
      <c r="Q104" s="955"/>
      <c r="R104" s="956"/>
      <c r="S104" s="954"/>
      <c r="T104" s="954"/>
      <c r="U104" s="954"/>
      <c r="V104" s="954"/>
      <c r="W104" s="954"/>
      <c r="X104" s="954"/>
      <c r="Y104" s="954"/>
      <c r="Z104" s="954"/>
      <c r="AA104" s="954"/>
      <c r="AB104" s="954"/>
      <c r="AC104" s="952"/>
      <c r="AD104" s="665"/>
      <c r="AE104" s="665"/>
      <c r="AF104" s="665"/>
      <c r="AG104" s="665"/>
      <c r="AH104" s="665"/>
      <c r="AI104" s="665"/>
      <c r="AJ104" s="665"/>
      <c r="AK104" s="665"/>
      <c r="AL104" s="665"/>
      <c r="AM104" s="665"/>
      <c r="AN104" s="665"/>
      <c r="AO104" s="665"/>
      <c r="AP104" s="665"/>
      <c r="AQ104" s="665"/>
      <c r="AR104" s="665"/>
      <c r="AS104" s="665"/>
      <c r="AT104" s="665"/>
      <c r="AU104" s="665"/>
      <c r="AV104" s="665"/>
      <c r="AW104" s="665"/>
      <c r="AX104" s="665"/>
      <c r="AY104" s="665"/>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303"/>
      <c r="BV104" s="303"/>
      <c r="BW104" s="303"/>
      <c r="BX104" s="303"/>
      <c r="BY104" s="304"/>
      <c r="BZ104" s="304"/>
      <c r="CA104" s="304"/>
      <c r="CB104" s="304"/>
      <c r="CC104" s="304"/>
      <c r="CD104" s="2119"/>
      <c r="CE104" s="2119"/>
      <c r="CF104" s="2119"/>
      <c r="CG104" s="2119"/>
      <c r="CH104" s="2119"/>
      <c r="CI104" s="2119"/>
      <c r="CJ104" s="2119"/>
      <c r="CK104" s="2119"/>
      <c r="CL104" s="2119"/>
      <c r="CM104" s="2119"/>
      <c r="CN104" s="2119"/>
      <c r="CO104" s="2119"/>
      <c r="CP104" s="2119"/>
      <c r="CQ104" s="2119"/>
      <c r="CR104" s="2119"/>
      <c r="CS104" s="2119"/>
      <c r="CT104" s="2119"/>
      <c r="CU104" s="2119"/>
      <c r="CV104" s="2119"/>
      <c r="CW104" s="2119"/>
      <c r="CX104" s="2119"/>
      <c r="CY104" s="2119"/>
      <c r="CZ104" s="2119"/>
    </row>
    <row r="105" s="131" customFormat="true" ht="15" customHeight="true" x14ac:dyDescent="0.2">
      <c r="A105" s="858"/>
      <c r="B105" s="865"/>
      <c r="C105" s="958"/>
      <c r="D105" s="959"/>
      <c r="E105" s="959"/>
      <c r="F105" s="959"/>
      <c r="G105" s="960"/>
      <c r="H105" s="961"/>
      <c r="I105" s="959"/>
      <c r="J105" s="959"/>
      <c r="K105" s="959"/>
      <c r="L105" s="962"/>
      <c r="M105" s="958"/>
      <c r="N105" s="959"/>
      <c r="O105" s="959"/>
      <c r="P105" s="959"/>
      <c r="Q105" s="960"/>
      <c r="R105" s="961"/>
      <c r="S105" s="959"/>
      <c r="T105" s="959"/>
      <c r="U105" s="959"/>
      <c r="V105" s="959"/>
      <c r="W105" s="959"/>
      <c r="X105" s="959"/>
      <c r="Y105" s="959"/>
      <c r="Z105" s="959"/>
      <c r="AA105" s="959"/>
      <c r="AB105" s="959"/>
      <c r="AC105" s="1723"/>
      <c r="AD105" s="665"/>
      <c r="AE105" s="665"/>
      <c r="AF105" s="665"/>
      <c r="AG105" s="665"/>
      <c r="AH105" s="665"/>
      <c r="AI105" s="665"/>
      <c r="AJ105" s="665"/>
      <c r="AK105" s="665"/>
      <c r="AL105" s="665"/>
      <c r="AM105" s="665"/>
      <c r="AN105" s="665"/>
      <c r="AO105" s="665"/>
      <c r="AP105" s="665"/>
      <c r="AQ105" s="665"/>
      <c r="AR105" s="665"/>
      <c r="AS105" s="665"/>
      <c r="AT105" s="665"/>
      <c r="AU105" s="665"/>
      <c r="AV105" s="665"/>
      <c r="AW105" s="665"/>
      <c r="AX105" s="665"/>
      <c r="AY105" s="665"/>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326"/>
      <c r="BV105" s="326"/>
      <c r="BW105" s="326"/>
      <c r="BX105" s="326"/>
      <c r="BY105" s="333"/>
      <c r="BZ105" s="333"/>
      <c r="CA105" s="333"/>
      <c r="CB105" s="333"/>
      <c r="CC105" s="333"/>
      <c r="CD105" s="2119"/>
      <c r="CE105" s="2119"/>
      <c r="CF105" s="2119"/>
      <c r="CG105" s="2119"/>
      <c r="CH105" s="2119"/>
      <c r="CI105" s="2119"/>
      <c r="CJ105" s="2119"/>
      <c r="CK105" s="2119"/>
      <c r="CL105" s="2119"/>
      <c r="CM105" s="2119"/>
      <c r="CN105" s="2119"/>
      <c r="CO105" s="2119"/>
      <c r="CP105" s="2119"/>
      <c r="CQ105" s="2119"/>
      <c r="CR105" s="2119"/>
      <c r="CS105" s="2119"/>
      <c r="CT105" s="2119"/>
      <c r="CU105" s="2119"/>
      <c r="CV105" s="2119"/>
      <c r="CW105" s="2119"/>
      <c r="CX105" s="2119"/>
      <c r="CY105" s="2119"/>
      <c r="CZ105" s="2119"/>
    </row>
    <row r="106" s="131" customFormat="true" ht="250.15" customHeight="true" x14ac:dyDescent="0.2">
      <c r="A106" s="399"/>
      <c r="B106" s="716"/>
      <c r="C106" s="717"/>
      <c r="D106" s="717"/>
      <c r="E106" s="717"/>
      <c r="F106" s="717"/>
      <c r="G106" s="717"/>
      <c r="H106" s="717"/>
      <c r="I106" s="717"/>
      <c r="J106" s="717"/>
      <c r="K106" s="717"/>
      <c r="L106" s="717"/>
      <c r="M106" s="717"/>
      <c r="N106" s="717"/>
      <c r="O106" s="717"/>
      <c r="P106" s="717"/>
      <c r="Q106" s="717"/>
      <c r="R106" s="717"/>
      <c r="S106" s="717"/>
      <c r="T106" s="717"/>
      <c r="U106" s="717"/>
      <c r="V106" s="717"/>
      <c r="W106" s="717"/>
      <c r="X106" s="717"/>
      <c r="Y106" s="717"/>
      <c r="Z106" s="717"/>
      <c r="AA106" s="717"/>
      <c r="AB106" s="717"/>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99"/>
      <c r="CA106" s="299"/>
      <c r="CB106" s="299"/>
      <c r="CC106" s="299"/>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99"/>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78"/>
      <c r="AA107" s="278"/>
      <c r="AB107" s="278"/>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387" t="str">
        <f>A1026</f>
        <v>Mauritania</v>
      </c>
      <c r="B108" s="2388"/>
      <c r="C108" s="113"/>
      <c r="D108" s="113"/>
      <c r="E108" s="113"/>
      <c r="F108" s="113"/>
      <c r="G108" s="113"/>
      <c r="H108" s="113"/>
      <c r="I108" s="113"/>
      <c r="J108" s="113"/>
      <c r="K108" s="113"/>
      <c r="L108" s="113"/>
      <c r="M108" s="113"/>
      <c r="N108" s="113"/>
      <c r="O108" s="113"/>
      <c r="P108" s="113"/>
      <c r="Q108" s="113"/>
      <c r="R108" s="113"/>
      <c r="S108" s="113"/>
      <c r="T108" s="113"/>
      <c r="U108" s="113"/>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2011</v>
      </c>
      <c r="B109" s="139"/>
      <c r="C109" s="113"/>
      <c r="D109" s="113"/>
      <c r="E109" s="113"/>
      <c r="F109" s="113"/>
      <c r="G109" s="113"/>
      <c r="H109" s="113"/>
      <c r="I109" s="113"/>
      <c r="J109" s="113"/>
      <c r="K109" s="113"/>
      <c r="L109" s="113"/>
      <c r="M109" s="113"/>
      <c r="N109" s="113"/>
      <c r="O109" s="113"/>
      <c r="P109" s="113"/>
      <c r="Q109" s="113"/>
      <c r="R109" s="113"/>
      <c r="S109" s="113"/>
      <c r="T109" s="113"/>
      <c r="U109" s="113"/>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97</v>
      </c>
      <c r="B110" s="141"/>
      <c r="C110" s="113"/>
      <c r="D110" s="113"/>
      <c r="E110" s="113"/>
      <c r="F110" s="113"/>
      <c r="G110" s="113"/>
      <c r="H110" s="113"/>
      <c r="I110" s="113"/>
      <c r="J110" s="113"/>
      <c r="K110" s="113"/>
      <c r="L110" s="113"/>
      <c r="M110" s="113"/>
      <c r="N110" s="113"/>
      <c r="O110" s="113"/>
      <c r="P110" s="113"/>
      <c r="Q110" s="113"/>
      <c r="R110" s="113"/>
      <c r="S110" s="113"/>
      <c r="T110" s="113"/>
      <c r="U110" s="113"/>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95</v>
      </c>
      <c r="B111" s="139"/>
      <c r="C111" s="113"/>
      <c r="D111" s="113"/>
      <c r="E111" s="113"/>
      <c r="F111" s="113"/>
      <c r="G111" s="113"/>
      <c r="H111" s="113"/>
      <c r="I111" s="113"/>
      <c r="J111" s="113"/>
      <c r="K111" s="113"/>
      <c r="L111" s="113"/>
      <c r="M111" s="113"/>
      <c r="N111" s="113"/>
      <c r="O111" s="113"/>
      <c r="P111" s="113"/>
      <c r="Q111" s="113"/>
      <c r="R111" s="113"/>
      <c r="S111" s="113"/>
      <c r="T111" s="113"/>
      <c r="U111" s="113"/>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5" t="s">
        <v>96</v>
      </c>
      <c r="B112" s="222"/>
      <c r="C112" s="113"/>
      <c r="D112" s="113"/>
      <c r="E112" s="113"/>
      <c r="F112" s="113"/>
      <c r="G112" s="113"/>
      <c r="H112" s="113"/>
      <c r="I112" s="113"/>
      <c r="J112" s="113"/>
      <c r="K112" s="113"/>
      <c r="L112" s="113"/>
      <c r="M112" s="113"/>
      <c r="N112" s="113"/>
      <c r="O112" s="113"/>
      <c r="P112" s="113"/>
      <c r="Q112" s="113"/>
      <c r="R112" s="113"/>
      <c r="S112" s="113"/>
      <c r="T112" s="113"/>
      <c r="U112" s="113"/>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132</v>
      </c>
      <c r="B115" s="221" t="str">
        <f>A1025</f>
        <v>MICS11</v>
      </c>
      <c r="C115" s="113"/>
      <c r="D115" s="113"/>
      <c r="E115" s="113"/>
      <c r="F115" s="113"/>
      <c r="G115" s="113"/>
      <c r="H115" s="113"/>
      <c r="I115" s="113"/>
      <c r="J115" s="113"/>
      <c r="K115" s="113"/>
      <c r="L115" s="113"/>
      <c r="M115" s="113"/>
      <c r="N115" s="113"/>
      <c r="O115" s="113"/>
      <c r="P115" s="113"/>
      <c r="Q115" s="113"/>
      <c r="R115" s="113"/>
      <c r="S115" s="113"/>
      <c r="T115" s="113"/>
      <c r="U115" s="113"/>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710" t="str">
        <f>B1030</f>
        <v/>
      </c>
      <c r="B116" s="711"/>
      <c r="C116" s="113"/>
      <c r="D116" s="113"/>
      <c r="E116" s="113"/>
      <c r="F116" s="113"/>
      <c r="G116" s="113"/>
      <c r="H116" s="113"/>
      <c r="I116" s="113"/>
      <c r="J116" s="113"/>
      <c r="K116" s="113"/>
      <c r="L116" s="113"/>
      <c r="M116" s="113"/>
      <c r="N116" s="113"/>
      <c r="O116" s="113"/>
      <c r="P116" s="113"/>
      <c r="Q116" s="113"/>
      <c r="R116" s="113"/>
      <c r="S116" s="113"/>
      <c r="T116" s="113"/>
      <c r="U116" s="113"/>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710" t="str">
        <f>B1029</f>
        <v/>
      </c>
      <c r="B117" s="712"/>
      <c r="C117" s="113"/>
      <c r="D117" s="113"/>
      <c r="E117" s="113"/>
      <c r="F117" s="113"/>
      <c r="G117" s="113"/>
      <c r="H117" s="113"/>
      <c r="I117" s="113"/>
      <c r="J117" s="113"/>
      <c r="K117" s="113"/>
      <c r="L117" s="113"/>
      <c r="M117" s="113"/>
      <c r="N117" s="113"/>
      <c r="O117" s="113"/>
      <c r="P117" s="113"/>
      <c r="Q117" s="113"/>
      <c r="R117" s="113"/>
      <c r="S117" s="113"/>
      <c r="T117" s="113"/>
      <c r="U117" s="113"/>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713"/>
      <c r="B118" s="711"/>
      <c r="C118" s="113"/>
      <c r="D118" s="113"/>
      <c r="E118" s="113"/>
      <c r="F118" s="113"/>
      <c r="G118" s="113"/>
      <c r="H118" s="113"/>
      <c r="I118" s="113"/>
      <c r="J118" s="113"/>
      <c r="K118" s="113"/>
      <c r="L118" s="113"/>
      <c r="M118" s="113"/>
      <c r="N118" s="113"/>
      <c r="O118" s="113"/>
      <c r="P118" s="113"/>
      <c r="Q118" s="113"/>
      <c r="R118" s="113"/>
      <c r="S118" s="113"/>
      <c r="T118" s="113"/>
      <c r="U118" s="113"/>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714"/>
      <c r="B119" s="715"/>
      <c r="C119" s="113"/>
      <c r="D119" s="113"/>
      <c r="E119" s="113"/>
      <c r="F119" s="113"/>
      <c r="G119" s="113"/>
      <c r="H119" s="113"/>
      <c r="I119" s="113"/>
      <c r="J119" s="113"/>
      <c r="K119" s="113"/>
      <c r="L119" s="113"/>
      <c r="M119" s="113"/>
      <c r="N119" s="113"/>
      <c r="O119" s="113"/>
      <c r="P119" s="113"/>
      <c r="Q119" s="113"/>
      <c r="R119" s="113"/>
      <c r="S119" s="113"/>
      <c r="T119" s="113"/>
      <c r="U119" s="113"/>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439" customFormat="true" ht="15" customHeight="true" x14ac:dyDescent="0.2">
      <c r="A120" s="116" t="s">
        <v>97</v>
      </c>
      <c r="B120" s="207"/>
      <c r="C120" s="2425" t="s">
        <v>113</v>
      </c>
      <c r="D120" s="2426"/>
      <c r="E120" s="2426"/>
      <c r="F120" s="2426"/>
      <c r="G120" s="2427"/>
      <c r="H120" s="2651" t="s">
        <v>38</v>
      </c>
      <c r="I120" s="2652"/>
      <c r="J120" s="2652"/>
      <c r="K120" s="2652"/>
      <c r="L120" s="2653"/>
      <c r="M120" s="2658" t="s">
        <v>37</v>
      </c>
      <c r="N120" s="2659"/>
      <c r="O120" s="2659"/>
      <c r="P120" s="2659"/>
      <c r="Q120" s="2660"/>
      <c r="R120" s="2149" t="s">
        <v>136</v>
      </c>
      <c r="S120" s="2158"/>
      <c r="T120" s="2158"/>
      <c r="U120" s="2158"/>
      <c r="V120" s="2158"/>
      <c r="W120" s="2158"/>
      <c r="X120" s="2158"/>
      <c r="Y120" s="2158"/>
      <c r="Z120" s="2158"/>
      <c r="AA120" s="2158"/>
      <c r="AB120" s="2158"/>
      <c r="AC120" s="2159"/>
      <c r="AD120" s="665"/>
      <c r="AE120" s="665"/>
      <c r="AF120" s="665"/>
      <c r="AG120" s="665"/>
      <c r="AH120" s="665"/>
      <c r="AI120" s="665"/>
      <c r="AJ120" s="665"/>
      <c r="AK120" s="665"/>
      <c r="AL120" s="665"/>
      <c r="AM120" s="665"/>
      <c r="AN120" s="665"/>
      <c r="AO120" s="665"/>
      <c r="AP120" s="665"/>
      <c r="AQ120" s="665"/>
      <c r="AR120" s="665"/>
      <c r="AS120" s="665"/>
      <c r="AT120" s="665"/>
      <c r="AU120" s="665"/>
      <c r="AV120" s="665"/>
      <c r="AW120" s="665"/>
      <c r="AX120" s="665"/>
      <c r="AY120" s="665"/>
      <c r="AZ120" s="216"/>
      <c r="BA120" s="217" t="s">
        <v>127</v>
      </c>
      <c r="BB120" s="116" t="s">
        <v>97</v>
      </c>
      <c r="BC120" s="2482" t="s">
        <v>113</v>
      </c>
      <c r="BD120" s="2483"/>
      <c r="BE120" s="2483"/>
      <c r="BF120" s="2483"/>
      <c r="BG120" s="2484"/>
      <c r="BH120" s="2485" t="s">
        <v>38</v>
      </c>
      <c r="BI120" s="2483"/>
      <c r="BJ120" s="2483"/>
      <c r="BK120" s="2483"/>
      <c r="BL120" s="2484"/>
      <c r="BM120" s="2485" t="s">
        <v>37</v>
      </c>
      <c r="BN120" s="2483"/>
      <c r="BO120" s="2483"/>
      <c r="BP120" s="2483"/>
      <c r="BQ120" s="2486"/>
      <c r="BR120" s="2034" t="s">
        <v>136</v>
      </c>
      <c r="BS120" s="2035"/>
      <c r="BT120" s="2035"/>
      <c r="BU120" s="2035"/>
      <c r="BV120" s="2035"/>
      <c r="BW120" s="2035"/>
      <c r="BX120" s="2035"/>
      <c r="BY120" s="2036"/>
      <c r="BZ120" s="313"/>
      <c r="CA120" s="313"/>
      <c r="CB120" s="313"/>
      <c r="CC120" s="313"/>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439" customFormat="true" ht="24" x14ac:dyDescent="0.2">
      <c r="A121" s="187" t="s">
        <v>86</v>
      </c>
      <c r="B121" s="245"/>
      <c r="C121" s="279" t="s">
        <v>0</v>
      </c>
      <c r="D121" s="280" t="s">
        <v>1</v>
      </c>
      <c r="E121" s="280" t="s">
        <v>2</v>
      </c>
      <c r="F121" s="280" t="s">
        <v>3</v>
      </c>
      <c r="G121" s="281" t="s">
        <v>4</v>
      </c>
      <c r="H121" s="1539" t="s">
        <v>0</v>
      </c>
      <c r="I121" s="1505" t="s">
        <v>1</v>
      </c>
      <c r="J121" s="1505" t="s">
        <v>2</v>
      </c>
      <c r="K121" s="1505" t="s">
        <v>3</v>
      </c>
      <c r="L121" s="1506" t="s">
        <v>4</v>
      </c>
      <c r="M121" s="1529" t="s">
        <v>0</v>
      </c>
      <c r="N121" s="1505" t="s">
        <v>1</v>
      </c>
      <c r="O121" s="1505" t="s">
        <v>2</v>
      </c>
      <c r="P121" s="1505" t="s">
        <v>3</v>
      </c>
      <c r="Q121" s="1551" t="s">
        <v>4</v>
      </c>
      <c r="R121" s="1539" t="s">
        <v>246</v>
      </c>
      <c r="S121" s="1505" t="s">
        <v>247</v>
      </c>
      <c r="T121" s="1505" t="s">
        <v>248</v>
      </c>
      <c r="U121" s="1505" t="s">
        <v>335</v>
      </c>
      <c r="V121" s="1505" t="s">
        <v>249</v>
      </c>
      <c r="W121" s="1505" t="s">
        <v>250</v>
      </c>
      <c r="X121" s="1505" t="s">
        <v>336</v>
      </c>
      <c r="Y121" s="1505" t="s">
        <v>337</v>
      </c>
      <c r="Z121" s="1505" t="s">
        <v>255</v>
      </c>
      <c r="AA121" s="1505" t="s">
        <v>256</v>
      </c>
      <c r="AB121" s="1505" t="s">
        <v>338</v>
      </c>
      <c r="AC121" s="1507" t="s">
        <v>258</v>
      </c>
      <c r="AD121" s="665"/>
      <c r="AE121" s="665"/>
      <c r="AF121" s="665"/>
      <c r="AG121" s="665"/>
      <c r="AH121" s="665"/>
      <c r="AI121" s="665"/>
      <c r="AJ121" s="665"/>
      <c r="AK121" s="665"/>
      <c r="AL121" s="665"/>
      <c r="AM121" s="665"/>
      <c r="AN121" s="665"/>
      <c r="AO121" s="665"/>
      <c r="AP121" s="665"/>
      <c r="AQ121" s="665"/>
      <c r="AR121" s="665"/>
      <c r="AS121" s="665"/>
      <c r="AT121" s="665"/>
      <c r="AU121" s="665"/>
      <c r="AV121" s="665"/>
      <c r="AW121" s="665"/>
      <c r="AX121" s="665"/>
      <c r="AY121" s="665"/>
      <c r="AZ121" s="216"/>
      <c r="BA121" s="198" t="s">
        <v>115</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246</v>
      </c>
      <c r="BS121" s="172" t="s">
        <v>247</v>
      </c>
      <c r="BT121" s="172" t="s">
        <v>248</v>
      </c>
      <c r="BU121" s="172" t="s">
        <v>335</v>
      </c>
      <c r="BV121" s="172" t="s">
        <v>249</v>
      </c>
      <c r="BW121" s="172" t="s">
        <v>250</v>
      </c>
      <c r="BX121" s="172" t="s">
        <v>336</v>
      </c>
      <c r="BY121" s="173" t="s">
        <v>337</v>
      </c>
      <c r="BZ121" s="173" t="s">
        <v>255</v>
      </c>
      <c r="CA121" s="173" t="s">
        <v>256</v>
      </c>
      <c r="CB121" s="173" t="s">
        <v>338</v>
      </c>
      <c r="CC121" s="173" t="s">
        <v>258</v>
      </c>
      <c r="CD121" s="2120"/>
      <c r="CE121" s="2120"/>
      <c r="CF121" s="2120"/>
      <c r="CG121" s="2120"/>
      <c r="CH121" s="2120"/>
      <c r="CI121" s="2120"/>
      <c r="CJ121" s="2120"/>
      <c r="CK121" s="2120"/>
      <c r="CL121" s="2120"/>
      <c r="CM121" s="2120"/>
      <c r="CN121" s="2120"/>
      <c r="CO121" s="2120"/>
      <c r="CP121" s="2120"/>
      <c r="CQ121" s="2120"/>
      <c r="CR121" s="2120"/>
      <c r="CS121" s="2120"/>
      <c r="CT121" s="2120"/>
      <c r="CU121" s="2120"/>
      <c r="CV121" s="2120"/>
      <c r="CW121" s="2120"/>
      <c r="CX121" s="2120"/>
      <c r="CY121" s="2120"/>
      <c r="CZ121" s="2120"/>
    </row>
    <row r="122" s="439" customFormat="true" ht="15" customHeight="true" x14ac:dyDescent="0.2">
      <c r="A122" s="2661" t="s">
        <v>18</v>
      </c>
      <c r="B122" s="1733" t="s">
        <v>14</v>
      </c>
      <c r="C122" s="1625">
        <v>6.1472500919806965</v>
      </c>
      <c r="D122" s="1626">
        <v>14.454400125933844</v>
      </c>
      <c r="E122" s="1626">
        <v>39.13659032936431</v>
      </c>
      <c r="F122" s="1626">
        <v>71.819339760485718</v>
      </c>
      <c r="G122" s="1627">
        <v>90.283043864705164</v>
      </c>
      <c r="H122" s="1628">
        <v>34.080704386996317</v>
      </c>
      <c r="I122" s="1626">
        <v>68.507462736175029</v>
      </c>
      <c r="J122" s="1626">
        <v>82.030122743917488</v>
      </c>
      <c r="K122" s="1626">
        <v>90.244162165519882</v>
      </c>
      <c r="L122" s="1629">
        <v>93.504706509192246</v>
      </c>
      <c r="M122" s="1630">
        <v>4.6606916093010629</v>
      </c>
      <c r="N122" s="1626">
        <v>8.1833021238565653</v>
      </c>
      <c r="O122" s="1626">
        <v>12.109403646381951</v>
      </c>
      <c r="P122" s="1626">
        <v>27.634542776526587</v>
      </c>
      <c r="Q122" s="1627">
        <v>61.236961887903661</v>
      </c>
      <c r="R122" s="1628">
        <v>48.133745575056324</v>
      </c>
      <c r="S122" s="1626">
        <v>27.891953849924946</v>
      </c>
      <c r="T122" s="1626">
        <v>38.468033868574537</v>
      </c>
      <c r="U122" s="1626">
        <v>84.726047674378592</v>
      </c>
      <c r="V122" s="1626">
        <v>16.023887805300582</v>
      </c>
      <c r="W122" s="1626">
        <v>19.474916065797796</v>
      </c>
      <c r="X122" s="1626">
        <v>13.316273675546912</v>
      </c>
      <c r="Y122" s="1626">
        <v>7.8552495956518271</v>
      </c>
      <c r="Z122" s="1626">
        <v>80.251292957292293</v>
      </c>
      <c r="AA122" s="1626">
        <v>33.260220285281797</v>
      </c>
      <c r="AB122" s="1626">
        <v>85.695084455899533</v>
      </c>
      <c r="AC122" s="2173">
        <v>62.515213168880834</v>
      </c>
      <c r="AD122" s="665"/>
      <c r="AE122" s="665"/>
      <c r="AF122" s="665"/>
      <c r="AG122" s="665"/>
      <c r="AH122" s="665"/>
      <c r="AI122" s="665"/>
      <c r="AJ122" s="665"/>
      <c r="AK122" s="665"/>
      <c r="AL122" s="665"/>
      <c r="AM122" s="665"/>
      <c r="AN122" s="665"/>
      <c r="AO122" s="665"/>
      <c r="AP122" s="665"/>
      <c r="AQ122" s="665"/>
      <c r="AR122" s="665"/>
      <c r="AS122" s="665"/>
      <c r="AT122" s="665"/>
      <c r="AU122" s="665"/>
      <c r="AV122" s="665"/>
      <c r="AW122" s="665"/>
      <c r="AX122" s="665"/>
      <c r="AY122" s="665"/>
      <c r="AZ122" s="216"/>
      <c r="BA122" s="2487" t="s">
        <v>18</v>
      </c>
      <c r="BB122" s="155" t="s">
        <v>14</v>
      </c>
      <c r="BC122" s="368">
        <v>742.51668007460944</v>
      </c>
      <c r="BD122" s="372">
        <v>1746.2409874303059</v>
      </c>
      <c r="BE122" s="372">
        <v>4730.2011421052221</v>
      </c>
      <c r="BF122" s="372">
        <v>8673.5657341558108</v>
      </c>
      <c r="BG122" s="376">
        <v>10909.417385391043</v>
      </c>
      <c r="BH122" s="380">
        <v>1746.6776171254737</v>
      </c>
      <c r="BI122" s="372">
        <v>3516.414037194204</v>
      </c>
      <c r="BJ122" s="372">
        <v>4200.1094891323728</v>
      </c>
      <c r="BK122" s="372">
        <v>4630.9612596490797</v>
      </c>
      <c r="BL122" s="376">
        <v>4792.2114752123216</v>
      </c>
      <c r="BM122" s="380">
        <v>324.01536805172674</v>
      </c>
      <c r="BN122" s="372">
        <v>569.68071530668522</v>
      </c>
      <c r="BO122" s="372">
        <v>841.12992160132785</v>
      </c>
      <c r="BP122" s="372">
        <v>1923.3001510194583</v>
      </c>
      <c r="BQ122" s="376">
        <v>4257.4418948643251</v>
      </c>
      <c r="BR122" s="380">
        <v>684.08026167577509</v>
      </c>
      <c r="BS122" s="372">
        <v>1795.6296962399981</v>
      </c>
      <c r="BT122" s="372">
        <v>2193.7890960043965</v>
      </c>
      <c r="BU122" s="372">
        <v>1667.6043567744266</v>
      </c>
      <c r="BV122" s="372">
        <v>858.49926505202632</v>
      </c>
      <c r="BW122" s="372">
        <v>837.51492958769506</v>
      </c>
      <c r="BX122" s="372">
        <v>871.32140332734707</v>
      </c>
      <c r="BY122" s="384">
        <v>369.07504490638672</v>
      </c>
      <c r="BZ122" s="384">
        <v>12576.560685578441</v>
      </c>
      <c r="CA122" s="384">
        <v>535.8069164983425</v>
      </c>
      <c r="CB122" s="384">
        <v>839.44214966388472</v>
      </c>
      <c r="CC122" s="384">
        <v>3572.6181238482573</v>
      </c>
      <c r="CD122" s="2121"/>
      <c r="CE122" s="2121"/>
      <c r="CF122" s="2121"/>
      <c r="CG122" s="2121"/>
      <c r="CH122" s="2121"/>
      <c r="CI122" s="2121"/>
      <c r="CJ122" s="2121"/>
      <c r="CK122" s="2121"/>
      <c r="CL122" s="2121"/>
      <c r="CM122" s="2121"/>
      <c r="CN122" s="2121"/>
      <c r="CO122" s="2121"/>
      <c r="CP122" s="2121"/>
      <c r="CQ122" s="2121"/>
      <c r="CR122" s="2121"/>
      <c r="CS122" s="2121"/>
      <c r="CT122" s="2121"/>
      <c r="CU122" s="2121"/>
      <c r="CV122" s="2121"/>
      <c r="CW122" s="2121"/>
      <c r="CX122" s="2121"/>
      <c r="CY122" s="2121"/>
      <c r="CZ122" s="2122"/>
    </row>
    <row r="123" s="439" customFormat="true" ht="15" customHeight="true" x14ac:dyDescent="0.2">
      <c r="A123" s="2662"/>
      <c r="B123" s="1734" t="s">
        <v>51</v>
      </c>
      <c r="C123" s="1631">
        <v>93.852749908019405</v>
      </c>
      <c r="D123" s="1632">
        <v>85.545599874066085</v>
      </c>
      <c r="E123" s="1632">
        <v>60.863409670635768</v>
      </c>
      <c r="F123" s="1632">
        <v>28.18066023951425</v>
      </c>
      <c r="G123" s="1633">
        <v>9.7169561352947262</v>
      </c>
      <c r="H123" s="1634">
        <v>65.919295613003513</v>
      </c>
      <c r="I123" s="1632">
        <v>31.492537263824921</v>
      </c>
      <c r="J123" s="1632">
        <v>17.969877256082569</v>
      </c>
      <c r="K123" s="1632">
        <v>9.7558378344801682</v>
      </c>
      <c r="L123" s="1635">
        <v>6.4952934908078355</v>
      </c>
      <c r="M123" s="1636">
        <v>95.339308390698932</v>
      </c>
      <c r="N123" s="1632">
        <v>91.816697876143465</v>
      </c>
      <c r="O123" s="1632">
        <v>87.890596353617994</v>
      </c>
      <c r="P123" s="1632">
        <v>72.365457223473314</v>
      </c>
      <c r="Q123" s="1633">
        <v>38.763038112096346</v>
      </c>
      <c r="R123" s="1634">
        <v>51.866254424943747</v>
      </c>
      <c r="S123" s="1632">
        <v>72.108046150075111</v>
      </c>
      <c r="T123" s="1632">
        <v>61.531966131425641</v>
      </c>
      <c r="U123" s="1632">
        <v>15.273952325621442</v>
      </c>
      <c r="V123" s="1632">
        <v>83.976112194699382</v>
      </c>
      <c r="W123" s="1632">
        <v>80.525083934202186</v>
      </c>
      <c r="X123" s="1632">
        <v>86.683726324453104</v>
      </c>
      <c r="Y123" s="1632">
        <v>92.144750404348144</v>
      </c>
      <c r="Z123" s="1632">
        <v>19.748707042707618</v>
      </c>
      <c r="AA123" s="1632">
        <v>66.739779714718168</v>
      </c>
      <c r="AB123" s="1632">
        <v>14.304915544100497</v>
      </c>
      <c r="AC123" s="2174">
        <v>37.484786831119202</v>
      </c>
      <c r="AD123" s="665"/>
      <c r="AE123" s="665"/>
      <c r="AF123" s="665"/>
      <c r="AG123" s="665"/>
      <c r="AH123" s="665"/>
      <c r="AI123" s="665"/>
      <c r="AJ123" s="665"/>
      <c r="AK123" s="665"/>
      <c r="AL123" s="665"/>
      <c r="AM123" s="665"/>
      <c r="AN123" s="665"/>
      <c r="AO123" s="665"/>
      <c r="AP123" s="665"/>
      <c r="AQ123" s="665"/>
      <c r="AR123" s="665"/>
      <c r="AS123" s="665"/>
      <c r="AT123" s="665"/>
      <c r="AU123" s="665"/>
      <c r="AV123" s="665"/>
      <c r="AW123" s="665"/>
      <c r="AX123" s="665"/>
      <c r="AY123" s="665"/>
      <c r="AZ123" s="216"/>
      <c r="BA123" s="2488"/>
      <c r="BB123" s="156" t="s">
        <v>51</v>
      </c>
      <c r="BC123" s="369">
        <v>11336.326200309406</v>
      </c>
      <c r="BD123" s="373">
        <v>10334.792969124059</v>
      </c>
      <c r="BE123" s="373">
        <v>7356.1893745365423</v>
      </c>
      <c r="BF123" s="373">
        <v>3403.3563916695748</v>
      </c>
      <c r="BG123" s="377">
        <v>1174.1554743582153</v>
      </c>
      <c r="BH123" s="381">
        <v>3378.4442033963041</v>
      </c>
      <c r="BI123" s="373">
        <v>1616.4779088059754</v>
      </c>
      <c r="BJ123" s="373">
        <v>920.09434409157802</v>
      </c>
      <c r="BK123" s="373">
        <v>500.62969152544474</v>
      </c>
      <c r="BL123" s="377">
        <v>332.89040908824404</v>
      </c>
      <c r="BM123" s="381">
        <v>6628.0723308019942</v>
      </c>
      <c r="BN123" s="373">
        <v>6391.8209704970222</v>
      </c>
      <c r="BO123" s="373">
        <v>6104.9588055065524</v>
      </c>
      <c r="BP123" s="373">
        <v>5036.4681598684338</v>
      </c>
      <c r="BQ123" s="377">
        <v>2694.9635864162733</v>
      </c>
      <c r="BR123" s="381">
        <v>737.12694649602543</v>
      </c>
      <c r="BS123" s="373">
        <v>4642.1756504257073</v>
      </c>
      <c r="BT123" s="373">
        <v>3509.0994464655623</v>
      </c>
      <c r="BU123" s="373">
        <v>300.62666845102564</v>
      </c>
      <c r="BV123" s="373">
        <v>4499.1222777550875</v>
      </c>
      <c r="BW123" s="373">
        <v>3462.9653741942238</v>
      </c>
      <c r="BX123" s="373">
        <v>5671.9610836298107</v>
      </c>
      <c r="BY123" s="385">
        <v>4329.3758497753479</v>
      </c>
      <c r="BZ123" s="385">
        <v>3094.9135326268124</v>
      </c>
      <c r="CA123" s="385">
        <v>1075.1472861575126</v>
      </c>
      <c r="CB123" s="385">
        <v>140.12646269436473</v>
      </c>
      <c r="CC123" s="385">
        <v>2142.1798313263657</v>
      </c>
      <c r="CD123" s="2123"/>
      <c r="CE123" s="2123"/>
      <c r="CF123" s="2123"/>
      <c r="CG123" s="2123"/>
      <c r="CH123" s="2123"/>
      <c r="CI123" s="2123"/>
      <c r="CJ123" s="2123"/>
      <c r="CK123" s="2123"/>
      <c r="CL123" s="2123"/>
      <c r="CM123" s="2123"/>
      <c r="CN123" s="2123"/>
      <c r="CO123" s="2123"/>
      <c r="CP123" s="2123"/>
      <c r="CQ123" s="2123"/>
      <c r="CR123" s="2123"/>
      <c r="CS123" s="2123"/>
      <c r="CT123" s="2123"/>
      <c r="CU123" s="2123"/>
      <c r="CV123" s="2123"/>
      <c r="CW123" s="2123"/>
      <c r="CX123" s="2123"/>
      <c r="CY123" s="2123"/>
      <c r="CZ123" s="2124"/>
    </row>
    <row r="124" s="439" customFormat="true" ht="15" customHeight="true" x14ac:dyDescent="0.2">
      <c r="A124" s="2662" t="s">
        <v>50</v>
      </c>
      <c r="B124" s="1734" t="s">
        <v>15</v>
      </c>
      <c r="C124" s="976">
        <f>C122*C129/100</f>
        <v>4.6618604513457509</v>
      </c>
      <c r="D124" s="977">
        <f>D122*D129/100</f>
        <v>9.575762902088254</v>
      </c>
      <c r="E124" s="977">
        <f t="shared" ref="E124:AC124" si="3">E122*E129/100</f>
        <v>26.727218268198349</v>
      </c>
      <c r="F124" s="977">
        <f t="shared" si="3"/>
        <v>48.902737467518691</v>
      </c>
      <c r="G124" s="978">
        <f t="shared" si="3"/>
        <v>69.207982176515742</v>
      </c>
      <c r="H124" s="979">
        <f t="shared" si="3"/>
        <v>21.228937479534402</v>
      </c>
      <c r="I124" s="977">
        <f t="shared" si="3"/>
        <v>45.829978482477721</v>
      </c>
      <c r="J124" s="977">
        <f t="shared" si="3"/>
        <v>56.013086033954359</v>
      </c>
      <c r="K124" s="977">
        <f t="shared" si="3"/>
        <v>62.322236879579663</v>
      </c>
      <c r="L124" s="980">
        <f t="shared" si="3"/>
        <v>80.162317938189105</v>
      </c>
      <c r="M124" s="976">
        <f t="shared" si="3"/>
        <v>3.116631514511639</v>
      </c>
      <c r="N124" s="977">
        <f t="shared" si="3"/>
        <v>6.503780515584233</v>
      </c>
      <c r="O124" s="977">
        <f t="shared" si="3"/>
        <v>8.4456255908470919</v>
      </c>
      <c r="P124" s="977">
        <f t="shared" si="3"/>
        <v>18.055003225529457</v>
      </c>
      <c r="Q124" s="978">
        <f t="shared" si="3"/>
        <v>44.479754668112221</v>
      </c>
      <c r="R124" s="979">
        <f t="shared" si="3"/>
        <v>41.112876399810382</v>
      </c>
      <c r="S124" s="977">
        <f t="shared" si="3"/>
        <v>22.125756027559351</v>
      </c>
      <c r="T124" s="977">
        <f t="shared" si="3"/>
        <v>25.509999834951785</v>
      </c>
      <c r="U124" s="977">
        <f t="shared" si="3"/>
        <v>72.380538903309812</v>
      </c>
      <c r="V124" s="977">
        <f t="shared" si="3"/>
        <v>13.688576415837902</v>
      </c>
      <c r="W124" s="977">
        <f t="shared" si="3"/>
        <v>10.798653635264618</v>
      </c>
      <c r="X124" s="977">
        <f t="shared" si="3"/>
        <v>9.4137928902639292</v>
      </c>
      <c r="Y124" s="977">
        <f t="shared" si="3"/>
        <v>6.1846272430155294</v>
      </c>
      <c r="Z124" s="977">
        <f t="shared" si="3"/>
        <v>54.678120748927931</v>
      </c>
      <c r="AA124" s="977">
        <f t="shared" si="3"/>
        <v>25.969166778853847</v>
      </c>
      <c r="AB124" s="977">
        <f t="shared" si="3"/>
        <v>73.443251156812963</v>
      </c>
      <c r="AC124" s="980">
        <f t="shared" si="3"/>
        <v>44.222785337704124</v>
      </c>
      <c r="AD124" s="665"/>
      <c r="AE124" s="665"/>
      <c r="AF124" s="665"/>
      <c r="AG124" s="665"/>
      <c r="AH124" s="665"/>
      <c r="AI124" s="665"/>
      <c r="AJ124" s="665"/>
      <c r="AK124" s="665"/>
      <c r="AL124" s="665"/>
      <c r="AM124" s="665"/>
      <c r="AN124" s="665"/>
      <c r="AO124" s="665"/>
      <c r="AP124" s="665"/>
      <c r="AQ124" s="665"/>
      <c r="AR124" s="665"/>
      <c r="AS124" s="665"/>
      <c r="AT124" s="665"/>
      <c r="AU124" s="665"/>
      <c r="AV124" s="665"/>
      <c r="AW124" s="665"/>
      <c r="AX124" s="665"/>
      <c r="AY124" s="665"/>
      <c r="AZ124" s="216"/>
      <c r="BA124" s="2488" t="s">
        <v>50</v>
      </c>
      <c r="BB124" s="156" t="s">
        <v>15</v>
      </c>
      <c r="BC124" s="369">
        <v>563.09879922081382</v>
      </c>
      <c r="BD124" s="373">
        <v>1150.7523759154794</v>
      </c>
      <c r="BE124" s="373">
        <v>3215.4194789692401</v>
      </c>
      <c r="BF124" s="373">
        <v>5888.6611356391641</v>
      </c>
      <c r="BG124" s="377">
        <v>8361.2580230465519</v>
      </c>
      <c r="BH124" s="381">
        <v>1088.0089070285451</v>
      </c>
      <c r="BI124" s="373">
        <v>2339.469557052581</v>
      </c>
      <c r="BJ124" s="373">
        <v>2867.0116479213862</v>
      </c>
      <c r="BK124" s="373">
        <v>3198.1222682820608</v>
      </c>
      <c r="BL124" s="377">
        <v>4106.6793711046439</v>
      </c>
      <c r="BM124" s="381">
        <v>216.67095613896211</v>
      </c>
      <c r="BN124" s="373">
        <v>450.81599933387469</v>
      </c>
      <c r="BO124" s="373">
        <v>581.92663949790142</v>
      </c>
      <c r="BP124" s="373">
        <v>1250.0358099546822</v>
      </c>
      <c r="BQ124" s="377">
        <v>3080.4486564765903</v>
      </c>
      <c r="BR124" s="381">
        <v>573.85453342914195</v>
      </c>
      <c r="BS124" s="373">
        <v>1398.2119003523421</v>
      </c>
      <c r="BT124" s="373">
        <v>1454.8068577715678</v>
      </c>
      <c r="BU124" s="373">
        <v>1424.6162229203217</v>
      </c>
      <c r="BV124" s="373">
        <v>731.3295888086808</v>
      </c>
      <c r="BW124" s="373">
        <v>464.39397265818519</v>
      </c>
      <c r="BX124" s="373">
        <v>613.71110994130697</v>
      </c>
      <c r="BY124" s="385">
        <v>290.58167403219352</v>
      </c>
      <c r="BZ124" s="385">
        <v>8568.8675961673853</v>
      </c>
      <c r="CA124" s="385">
        <v>415.08765341063639</v>
      </c>
      <c r="CB124" s="385">
        <v>716.48587109909181</v>
      </c>
      <c r="CC124" s="385">
        <v>2527.2428322003775</v>
      </c>
      <c r="CD124" s="2123"/>
      <c r="CE124" s="2123"/>
      <c r="CF124" s="2123"/>
      <c r="CG124" s="2123"/>
      <c r="CH124" s="2123"/>
      <c r="CI124" s="2123"/>
      <c r="CJ124" s="2123"/>
      <c r="CK124" s="2123"/>
      <c r="CL124" s="2123"/>
      <c r="CM124" s="2123"/>
      <c r="CN124" s="2123"/>
      <c r="CO124" s="2123"/>
      <c r="CP124" s="2123"/>
      <c r="CQ124" s="2123"/>
      <c r="CR124" s="2123"/>
      <c r="CS124" s="2123"/>
      <c r="CT124" s="2123"/>
      <c r="CU124" s="2123"/>
      <c r="CV124" s="2123"/>
      <c r="CW124" s="2123"/>
      <c r="CX124" s="2123"/>
      <c r="CY124" s="2123"/>
      <c r="CZ124" s="2124"/>
    </row>
    <row r="125" s="439" customFormat="true" ht="15" customHeight="true" x14ac:dyDescent="0.2">
      <c r="A125" s="2662"/>
      <c r="B125" s="1734" t="s">
        <v>16</v>
      </c>
      <c r="C125" s="976">
        <f>C122*C128/100</f>
        <v>1.4853896406349421</v>
      </c>
      <c r="D125" s="977">
        <f>D122*D128/100</f>
        <v>4.8786372238455993</v>
      </c>
      <c r="E125" s="977">
        <f t="shared" ref="E125:AC125" si="4">E122*E128/100</f>
        <v>12.409372061165909</v>
      </c>
      <c r="F125" s="977">
        <f t="shared" si="4"/>
        <v>22.916602292967049</v>
      </c>
      <c r="G125" s="978">
        <f t="shared" si="4"/>
        <v>21.07506168818934</v>
      </c>
      <c r="H125" s="979">
        <f t="shared" si="4"/>
        <v>12.851766907461892</v>
      </c>
      <c r="I125" s="977">
        <f t="shared" si="4"/>
        <v>22.677484253697322</v>
      </c>
      <c r="J125" s="977">
        <f t="shared" si="4"/>
        <v>26.017036709963108</v>
      </c>
      <c r="K125" s="977">
        <f t="shared" si="4"/>
        <v>27.921925285940212</v>
      </c>
      <c r="L125" s="980">
        <f t="shared" si="4"/>
        <v>13.342388571003069</v>
      </c>
      <c r="M125" s="976">
        <f t="shared" si="4"/>
        <v>1.5440600947894232</v>
      </c>
      <c r="N125" s="977">
        <f t="shared" si="4"/>
        <v>1.6795216082723314</v>
      </c>
      <c r="O125" s="977">
        <f t="shared" si="4"/>
        <v>3.6637780555348542</v>
      </c>
      <c r="P125" s="977">
        <f t="shared" si="4"/>
        <v>9.5795395509971399</v>
      </c>
      <c r="Q125" s="978">
        <f t="shared" si="4"/>
        <v>16.757207219791315</v>
      </c>
      <c r="R125" s="979">
        <f t="shared" si="4"/>
        <v>7.0208691752459131</v>
      </c>
      <c r="S125" s="977">
        <f t="shared" si="4"/>
        <v>5.7661978223655854</v>
      </c>
      <c r="T125" s="977">
        <f t="shared" si="4"/>
        <v>12.958034033622768</v>
      </c>
      <c r="U125" s="977">
        <f t="shared" si="4"/>
        <v>12.345508771068854</v>
      </c>
      <c r="V125" s="977">
        <f t="shared" si="4"/>
        <v>2.3353113894626762</v>
      </c>
      <c r="W125" s="977">
        <f t="shared" si="4"/>
        <v>8.6762624305331819</v>
      </c>
      <c r="X125" s="977">
        <f t="shared" si="4"/>
        <v>3.9024807852829873</v>
      </c>
      <c r="Y125" s="977">
        <f t="shared" si="4"/>
        <v>1.6706223526363002</v>
      </c>
      <c r="Z125" s="977">
        <f t="shared" si="4"/>
        <v>25.573172208364241</v>
      </c>
      <c r="AA125" s="977">
        <f t="shared" si="4"/>
        <v>7.2910535064279456</v>
      </c>
      <c r="AB125" s="977">
        <f t="shared" si="4"/>
        <v>12.25183329908652</v>
      </c>
      <c r="AC125" s="980">
        <f t="shared" si="4"/>
        <v>18.29242783117672</v>
      </c>
      <c r="AD125" s="665"/>
      <c r="AE125" s="665"/>
      <c r="AF125" s="665"/>
      <c r="AG125" s="665"/>
      <c r="AH125" s="665"/>
      <c r="AI125" s="665"/>
      <c r="AJ125" s="665"/>
      <c r="AK125" s="665"/>
      <c r="AL125" s="665"/>
      <c r="AM125" s="665"/>
      <c r="AN125" s="665"/>
      <c r="AO125" s="665"/>
      <c r="AP125" s="665"/>
      <c r="AQ125" s="665"/>
      <c r="AR125" s="665"/>
      <c r="AS125" s="665"/>
      <c r="AT125" s="665"/>
      <c r="AU125" s="665"/>
      <c r="AV125" s="665"/>
      <c r="AW125" s="665"/>
      <c r="AX125" s="665"/>
      <c r="AY125" s="665"/>
      <c r="AZ125" s="216"/>
      <c r="BA125" s="2488"/>
      <c r="BB125" s="156" t="s">
        <v>16</v>
      </c>
      <c r="BC125" s="369">
        <v>179.41788085379525</v>
      </c>
      <c r="BD125" s="373">
        <v>586.28262144478481</v>
      </c>
      <c r="BE125" s="373">
        <v>1492.9101953990678</v>
      </c>
      <c r="BF125" s="373">
        <v>2759.5204741478378</v>
      </c>
      <c r="BG125" s="377">
        <v>2546.1518033734642</v>
      </c>
      <c r="BH125" s="381">
        <v>658.66871009692727</v>
      </c>
      <c r="BI125" s="373">
        <v>1157.6109306345877</v>
      </c>
      <c r="BJ125" s="373">
        <v>1331.673588679731</v>
      </c>
      <c r="BK125" s="373">
        <v>1432.8389913670187</v>
      </c>
      <c r="BL125" s="377">
        <v>683.52454513665566</v>
      </c>
      <c r="BM125" s="381">
        <v>107.34441191276458</v>
      </c>
      <c r="BN125" s="373">
        <v>116.41770665874208</v>
      </c>
      <c r="BO125" s="373">
        <v>252.44430134745176</v>
      </c>
      <c r="BP125" s="373">
        <v>663.23818013455207</v>
      </c>
      <c r="BQ125" s="377">
        <v>1160.5216092505211</v>
      </c>
      <c r="BR125" s="381">
        <v>97.997463511124465</v>
      </c>
      <c r="BS125" s="373">
        <v>364.38829050519297</v>
      </c>
      <c r="BT125" s="373">
        <v>738.98223823282945</v>
      </c>
      <c r="BU125" s="373">
        <v>242.98813385410654</v>
      </c>
      <c r="BV125" s="373">
        <v>124.76697841419953</v>
      </c>
      <c r="BW125" s="373">
        <v>373.12095692951004</v>
      </c>
      <c r="BX125" s="373">
        <v>254.41348053637694</v>
      </c>
      <c r="BY125" s="385">
        <v>78.493370874193317</v>
      </c>
      <c r="BZ125" s="385">
        <v>4007.6930894110365</v>
      </c>
      <c r="CA125" s="385">
        <v>116.53921423997801</v>
      </c>
      <c r="CB125" s="385">
        <v>119.52446706251988</v>
      </c>
      <c r="CC125" s="385">
        <v>1045.3752916478804</v>
      </c>
      <c r="CD125" s="2123"/>
      <c r="CE125" s="2123"/>
      <c r="CF125" s="2123"/>
      <c r="CG125" s="2123"/>
      <c r="CH125" s="2123"/>
      <c r="CI125" s="2123"/>
      <c r="CJ125" s="2123"/>
      <c r="CK125" s="2123"/>
      <c r="CL125" s="2123"/>
      <c r="CM125" s="2123"/>
      <c r="CN125" s="2123"/>
      <c r="CO125" s="2123"/>
      <c r="CP125" s="2123"/>
      <c r="CQ125" s="2123"/>
      <c r="CR125" s="2123"/>
      <c r="CS125" s="2123"/>
      <c r="CT125" s="2123"/>
      <c r="CU125" s="2123"/>
      <c r="CV125" s="2123"/>
      <c r="CW125" s="2123"/>
      <c r="CX125" s="2123"/>
      <c r="CY125" s="2123"/>
      <c r="CZ125" s="2124"/>
    </row>
    <row r="126" s="439" customFormat="true" ht="15" customHeight="true" x14ac:dyDescent="0.2">
      <c r="A126" s="2662"/>
      <c r="B126" s="1734" t="s">
        <v>22</v>
      </c>
      <c r="C126" s="976">
        <f>100-C124-C125-C127</f>
        <v>8.0310694754302716</v>
      </c>
      <c r="D126" s="977">
        <f>100-D124-D125-D127</f>
        <v>12.572619874617047</v>
      </c>
      <c r="E126" s="977">
        <f t="shared" ref="E126:AC126" si="5">100-E124-E125-E127</f>
        <v>24.670708661474116</v>
      </c>
      <c r="F126" s="977">
        <f t="shared" si="5"/>
        <v>18.996993711206891</v>
      </c>
      <c r="G126" s="978">
        <f t="shared" si="5"/>
        <v>8.8009350989836985</v>
      </c>
      <c r="H126" s="979">
        <f t="shared" si="5"/>
        <v>23.954928851516492</v>
      </c>
      <c r="I126" s="977">
        <f t="shared" si="5"/>
        <v>19.241258932462561</v>
      </c>
      <c r="J126" s="977">
        <f t="shared" si="5"/>
        <v>15.381097626468833</v>
      </c>
      <c r="K126" s="977">
        <f t="shared" si="5"/>
        <v>8.7239267860451424</v>
      </c>
      <c r="L126" s="980">
        <f t="shared" si="5"/>
        <v>6.3731752502092265</v>
      </c>
      <c r="M126" s="976">
        <f t="shared" si="5"/>
        <v>6.6463454427953934</v>
      </c>
      <c r="N126" s="977">
        <f t="shared" si="5"/>
        <v>8.0053350359132764</v>
      </c>
      <c r="O126" s="977">
        <f t="shared" si="5"/>
        <v>12.562181114797639</v>
      </c>
      <c r="P126" s="977">
        <f t="shared" si="5"/>
        <v>23.34751550885079</v>
      </c>
      <c r="Q126" s="978">
        <f t="shared" si="5"/>
        <v>22.066901671659771</v>
      </c>
      <c r="R126" s="979">
        <f t="shared" si="5"/>
        <v>20.148994783732412</v>
      </c>
      <c r="S126" s="977">
        <f t="shared" si="5"/>
        <v>4.1295566548518821</v>
      </c>
      <c r="T126" s="977">
        <f t="shared" si="5"/>
        <v>21.215106496076658</v>
      </c>
      <c r="U126" s="977">
        <f t="shared" si="5"/>
        <v>9.8211100442821078</v>
      </c>
      <c r="V126" s="977">
        <f t="shared" si="5"/>
        <v>31.805983557287121</v>
      </c>
      <c r="W126" s="977">
        <f t="shared" si="5"/>
        <v>34.889123491304716</v>
      </c>
      <c r="X126" s="977">
        <f t="shared" si="5"/>
        <v>14.911595138007755</v>
      </c>
      <c r="Y126" s="977">
        <f t="shared" si="5"/>
        <v>4.2838562247943628</v>
      </c>
      <c r="Z126" s="977">
        <f t="shared" si="5"/>
        <v>11.226563312589574</v>
      </c>
      <c r="AA126" s="977">
        <f t="shared" si="5"/>
        <v>2.7644604153930388</v>
      </c>
      <c r="AB126" s="977">
        <f t="shared" si="5"/>
        <v>8.674969013361558</v>
      </c>
      <c r="AC126" s="980">
        <f t="shared" si="5"/>
        <v>10.271982475904704</v>
      </c>
      <c r="AD126" s="665"/>
      <c r="AE126" s="665"/>
      <c r="AF126" s="665"/>
      <c r="AG126" s="665"/>
      <c r="AH126" s="665"/>
      <c r="AI126" s="665"/>
      <c r="AJ126" s="665"/>
      <c r="AK126" s="665"/>
      <c r="AL126" s="665"/>
      <c r="AM126" s="665"/>
      <c r="AN126" s="665"/>
      <c r="AO126" s="665"/>
      <c r="AP126" s="665"/>
      <c r="AQ126" s="665"/>
      <c r="AR126" s="665"/>
      <c r="AS126" s="665"/>
      <c r="AT126" s="665"/>
      <c r="AU126" s="665"/>
      <c r="AV126" s="665"/>
      <c r="AW126" s="665"/>
      <c r="AX126" s="665"/>
      <c r="AY126" s="665"/>
      <c r="AZ126" s="216"/>
      <c r="BA126" s="2488"/>
      <c r="BB126" s="156" t="s">
        <v>22</v>
      </c>
      <c r="BC126" s="369">
        <v>970.06026355170764</v>
      </c>
      <c r="BD126" s="373">
        <v>1525.6203615735571</v>
      </c>
      <c r="BE126" s="373">
        <v>2989.7140669730607</v>
      </c>
      <c r="BF126" s="373">
        <v>2296.583330083562</v>
      </c>
      <c r="BG126" s="377">
        <v>1063.4857946874097</v>
      </c>
      <c r="BH126" s="381">
        <v>1227.7192856595345</v>
      </c>
      <c r="BI126" s="373">
        <v>990.00163701484803</v>
      </c>
      <c r="BJ126" s="373">
        <v>787.58042102178001</v>
      </c>
      <c r="BK126" s="373">
        <v>447.67623753978495</v>
      </c>
      <c r="BL126" s="377">
        <v>326.63417643394484</v>
      </c>
      <c r="BM126" s="381">
        <v>462.05976395190748</v>
      </c>
      <c r="BN126" s="373">
        <v>559.34240533429363</v>
      </c>
      <c r="BO126" s="373">
        <v>877.67167938360024</v>
      </c>
      <c r="BP126" s="373">
        <v>1629.8476034856258</v>
      </c>
      <c r="BQ126" s="377">
        <v>1536.9306070439759</v>
      </c>
      <c r="BR126" s="381">
        <v>290.23743671634134</v>
      </c>
      <c r="BS126" s="373">
        <v>288.30577796638573</v>
      </c>
      <c r="BT126" s="373">
        <v>1209.873877637564</v>
      </c>
      <c r="BU126" s="373">
        <v>193.30213491309544</v>
      </c>
      <c r="BV126" s="373">
        <v>1705.2977175151384</v>
      </c>
      <c r="BW126" s="373">
        <v>1500.3998839057051</v>
      </c>
      <c r="BX126" s="373">
        <v>978.0022139034636</v>
      </c>
      <c r="BY126" s="385">
        <v>201.27488112073095</v>
      </c>
      <c r="BZ126" s="385">
        <v>1759.3679751229329</v>
      </c>
      <c r="CA126" s="385">
        <v>47.208390839732786</v>
      </c>
      <c r="CB126" s="385">
        <v>85.170482739307332</v>
      </c>
      <c r="CC126" s="385">
        <v>587.02304448890152</v>
      </c>
      <c r="CD126" s="2123"/>
      <c r="CE126" s="2123"/>
      <c r="CF126" s="2123"/>
      <c r="CG126" s="2123"/>
      <c r="CH126" s="2123"/>
      <c r="CI126" s="2123"/>
      <c r="CJ126" s="2123"/>
      <c r="CK126" s="2123"/>
      <c r="CL126" s="2123"/>
      <c r="CM126" s="2123"/>
      <c r="CN126" s="2123"/>
      <c r="CO126" s="2123"/>
      <c r="CP126" s="2123"/>
      <c r="CQ126" s="2123"/>
      <c r="CR126" s="2123"/>
      <c r="CS126" s="2123"/>
      <c r="CT126" s="2123"/>
      <c r="CU126" s="2123"/>
      <c r="CV126" s="2123"/>
      <c r="CW126" s="2123"/>
      <c r="CX126" s="2123"/>
      <c r="CY126" s="2123"/>
      <c r="CZ126" s="2124"/>
    </row>
    <row r="127" s="439" customFormat="true" ht="15" customHeight="true" x14ac:dyDescent="0.2">
      <c r="A127" s="2662"/>
      <c r="B127" s="1734" t="s">
        <v>19</v>
      </c>
      <c r="C127" s="1631">
        <v>85.821680432589048</v>
      </c>
      <c r="D127" s="1632">
        <v>72.972979999449095</v>
      </c>
      <c r="E127" s="1632">
        <v>36.192701009161617</v>
      </c>
      <c r="F127" s="1632">
        <v>9.1836665283073682</v>
      </c>
      <c r="G127" s="1633">
        <v>0.91602103631121956</v>
      </c>
      <c r="H127" s="1634">
        <v>41.964366761487206</v>
      </c>
      <c r="I127" s="1632">
        <v>12.251278331362396</v>
      </c>
      <c r="J127" s="1632">
        <v>2.5887796296137005</v>
      </c>
      <c r="K127" s="1632">
        <v>1.0319110484349832</v>
      </c>
      <c r="L127" s="1635">
        <v>0.12211824059860037</v>
      </c>
      <c r="M127" s="1636">
        <v>88.692962947903538</v>
      </c>
      <c r="N127" s="1632">
        <v>83.811362840230146</v>
      </c>
      <c r="O127" s="1632">
        <v>75.328415238820426</v>
      </c>
      <c r="P127" s="1632">
        <v>49.017941714622609</v>
      </c>
      <c r="Q127" s="1633">
        <v>16.696136440436696</v>
      </c>
      <c r="R127" s="1634">
        <v>31.717259641211292</v>
      </c>
      <c r="S127" s="1632">
        <v>67.978489495223187</v>
      </c>
      <c r="T127" s="1632">
        <v>40.316859635348791</v>
      </c>
      <c r="U127" s="1632">
        <v>5.4528422813392252</v>
      </c>
      <c r="V127" s="1632">
        <v>52.170128637412304</v>
      </c>
      <c r="W127" s="1632">
        <v>45.635960442897485</v>
      </c>
      <c r="X127" s="1632">
        <v>71.772131186445321</v>
      </c>
      <c r="Y127" s="1632">
        <v>87.86089417955381</v>
      </c>
      <c r="Z127" s="1632">
        <v>8.5221437301182537</v>
      </c>
      <c r="AA127" s="1632">
        <v>63.975319299325172</v>
      </c>
      <c r="AB127" s="1632">
        <v>5.629946530738958</v>
      </c>
      <c r="AC127" s="2174">
        <v>27.212804355214448</v>
      </c>
      <c r="AD127" s="665"/>
      <c r="AE127" s="665"/>
      <c r="AF127" s="665"/>
      <c r="AG127" s="665"/>
      <c r="AH127" s="665"/>
      <c r="AI127" s="665"/>
      <c r="AJ127" s="665"/>
      <c r="AK127" s="665"/>
      <c r="AL127" s="665"/>
      <c r="AM127" s="665"/>
      <c r="AN127" s="665"/>
      <c r="AO127" s="665"/>
      <c r="AP127" s="665"/>
      <c r="AQ127" s="665"/>
      <c r="AR127" s="665"/>
      <c r="AS127" s="665"/>
      <c r="AT127" s="665"/>
      <c r="AU127" s="665"/>
      <c r="AV127" s="665"/>
      <c r="AW127" s="665"/>
      <c r="AX127" s="665"/>
      <c r="AY127" s="665"/>
      <c r="AZ127" s="216"/>
      <c r="BA127" s="2488"/>
      <c r="BB127" s="156" t="s">
        <v>19</v>
      </c>
      <c r="BC127" s="369">
        <v>10366.265936757694</v>
      </c>
      <c r="BD127" s="373">
        <v>8809.1726075505139</v>
      </c>
      <c r="BE127" s="373">
        <v>4366.4753075634799</v>
      </c>
      <c r="BF127" s="373">
        <v>1106.7730615860105</v>
      </c>
      <c r="BG127" s="377">
        <v>110.66967967080566</v>
      </c>
      <c r="BH127" s="381">
        <v>2150.7249177367726</v>
      </c>
      <c r="BI127" s="373">
        <v>626.47627179112715</v>
      </c>
      <c r="BJ127" s="373">
        <v>132.51392306979804</v>
      </c>
      <c r="BK127" s="373">
        <v>52.953453985659728</v>
      </c>
      <c r="BL127" s="377">
        <v>6.2562326542991737</v>
      </c>
      <c r="BM127" s="381">
        <v>6166.0125668500905</v>
      </c>
      <c r="BN127" s="373">
        <v>5832.4785651627344</v>
      </c>
      <c r="BO127" s="373">
        <v>5227.2871261229502</v>
      </c>
      <c r="BP127" s="373">
        <v>3406.620556382813</v>
      </c>
      <c r="BQ127" s="377">
        <v>1158.0329793722979</v>
      </c>
      <c r="BR127" s="381">
        <v>446.8895097796842</v>
      </c>
      <c r="BS127" s="373">
        <v>4353.8698724593196</v>
      </c>
      <c r="BT127" s="373">
        <v>2299.2255688279974</v>
      </c>
      <c r="BU127" s="373">
        <v>107.32453353792992</v>
      </c>
      <c r="BV127" s="373">
        <v>2793.824560239952</v>
      </c>
      <c r="BW127" s="373">
        <v>1962.5654902885146</v>
      </c>
      <c r="BX127" s="373">
        <v>4693.9588697263471</v>
      </c>
      <c r="BY127" s="385">
        <v>4128.1009686546195</v>
      </c>
      <c r="BZ127" s="385">
        <v>1335.5455575038786</v>
      </c>
      <c r="CA127" s="385">
        <v>1027.93889531778</v>
      </c>
      <c r="CB127" s="385">
        <v>54.955979955057316</v>
      </c>
      <c r="CC127" s="385">
        <v>1555.1567868374655</v>
      </c>
      <c r="CD127" s="2123"/>
      <c r="CE127" s="2123"/>
      <c r="CF127" s="2123"/>
      <c r="CG127" s="2123"/>
      <c r="CH127" s="2123"/>
      <c r="CI127" s="2123"/>
      <c r="CJ127" s="2123"/>
      <c r="CK127" s="2123"/>
      <c r="CL127" s="2123"/>
      <c r="CM127" s="2123"/>
      <c r="CN127" s="2123"/>
      <c r="CO127" s="2123"/>
      <c r="CP127" s="2123"/>
      <c r="CQ127" s="2123"/>
      <c r="CR127" s="2123"/>
      <c r="CS127" s="2123"/>
      <c r="CT127" s="2123"/>
      <c r="CU127" s="2123"/>
      <c r="CV127" s="2123"/>
      <c r="CW127" s="2123"/>
      <c r="CX127" s="2123"/>
      <c r="CY127" s="2123"/>
      <c r="CZ127" s="2124"/>
    </row>
    <row r="128" s="439" customFormat="true" ht="15" customHeight="true" x14ac:dyDescent="0.2">
      <c r="A128" s="2662" t="s">
        <v>158</v>
      </c>
      <c r="B128" s="1734" t="s">
        <v>49</v>
      </c>
      <c r="C128" s="1631">
        <v>24.163481530915508</v>
      </c>
      <c r="D128" s="1632">
        <v>33.751917626055125</v>
      </c>
      <c r="E128" s="1632">
        <v>31.707851799892534</v>
      </c>
      <c r="F128" s="1632">
        <v>31.908678594641625</v>
      </c>
      <c r="G128" s="1633">
        <v>23.3433220525569</v>
      </c>
      <c r="H128" s="1634">
        <v>37.709804238569539</v>
      </c>
      <c r="I128" s="1632">
        <v>33.102210106699204</v>
      </c>
      <c r="J128" s="1632">
        <v>31.716442496597708</v>
      </c>
      <c r="K128" s="1632">
        <v>30.940422755244445</v>
      </c>
      <c r="L128" s="1635">
        <v>14.269216031057653</v>
      </c>
      <c r="M128" s="1636">
        <v>33.129419927892997</v>
      </c>
      <c r="N128" s="1632">
        <v>20.523763914032532</v>
      </c>
      <c r="O128" s="1632">
        <v>30.255643981522727</v>
      </c>
      <c r="P128" s="1632">
        <v>34.665091543089396</v>
      </c>
      <c r="Q128" s="1633">
        <v>27.364530674245323</v>
      </c>
      <c r="R128" s="1634">
        <v>14.586168375984935</v>
      </c>
      <c r="S128" s="1632">
        <v>20.673337742458301</v>
      </c>
      <c r="T128" s="1632">
        <v>33.685199711255578</v>
      </c>
      <c r="U128" s="1632">
        <v>14.571090131001322</v>
      </c>
      <c r="V128" s="1632">
        <v>14.573937472840848</v>
      </c>
      <c r="W128" s="1632">
        <v>44.550961869204627</v>
      </c>
      <c r="X128" s="1632">
        <v>29.306102295338331</v>
      </c>
      <c r="Y128" s="1632">
        <v>21.267590956766693</v>
      </c>
      <c r="Z128" s="1632">
        <v>31.866367837803729</v>
      </c>
      <c r="AA128" s="1632">
        <v>21.921242384718536</v>
      </c>
      <c r="AB128" s="1632">
        <v>14.297008255346977</v>
      </c>
      <c r="AC128" s="2174">
        <v>29.26076214722471</v>
      </c>
      <c r="AD128" s="665"/>
      <c r="AE128" s="665"/>
      <c r="AF128" s="665"/>
      <c r="AG128" s="665"/>
      <c r="AH128" s="665"/>
      <c r="AI128" s="665"/>
      <c r="AJ128" s="665"/>
      <c r="AK128" s="665"/>
      <c r="AL128" s="665"/>
      <c r="AM128" s="665"/>
      <c r="AN128" s="665"/>
      <c r="AO128" s="665"/>
      <c r="AP128" s="665"/>
      <c r="AQ128" s="665"/>
      <c r="AR128" s="665"/>
      <c r="AS128" s="665"/>
      <c r="AT128" s="665"/>
      <c r="AU128" s="665"/>
      <c r="AV128" s="665"/>
      <c r="AW128" s="665"/>
      <c r="AX128" s="665"/>
      <c r="AY128" s="665"/>
      <c r="AZ128" s="216"/>
      <c r="BA128" s="2488" t="s">
        <v>107</v>
      </c>
      <c r="BB128" s="156" t="s">
        <v>49</v>
      </c>
      <c r="BC128" s="1145" t="s">
        <v>35</v>
      </c>
      <c r="BD128" s="1164" t="s">
        <v>35</v>
      </c>
      <c r="BE128" s="1164" t="s">
        <v>35</v>
      </c>
      <c r="BF128" s="1164" t="s">
        <v>35</v>
      </c>
      <c r="BG128" s="1184" t="s">
        <v>35</v>
      </c>
      <c r="BH128" s="1204" t="s">
        <v>35</v>
      </c>
      <c r="BI128" s="1164" t="s">
        <v>35</v>
      </c>
      <c r="BJ128" s="1164" t="s">
        <v>35</v>
      </c>
      <c r="BK128" s="1164" t="s">
        <v>35</v>
      </c>
      <c r="BL128" s="1184" t="s">
        <v>35</v>
      </c>
      <c r="BM128" s="1204" t="s">
        <v>35</v>
      </c>
      <c r="BN128" s="1164" t="s">
        <v>35</v>
      </c>
      <c r="BO128" s="1164" t="s">
        <v>35</v>
      </c>
      <c r="BP128" s="1164" t="s">
        <v>35</v>
      </c>
      <c r="BQ128" s="1184" t="s">
        <v>35</v>
      </c>
      <c r="BR128" s="1204" t="s">
        <v>35</v>
      </c>
      <c r="BS128" s="1164" t="s">
        <v>35</v>
      </c>
      <c r="BT128" s="1164" t="s">
        <v>35</v>
      </c>
      <c r="BU128" s="1164" t="s">
        <v>35</v>
      </c>
      <c r="BV128" s="1164" t="s">
        <v>35</v>
      </c>
      <c r="BW128" s="1164" t="s">
        <v>35</v>
      </c>
      <c r="BX128" s="1164" t="s">
        <v>35</v>
      </c>
      <c r="BY128" s="1222" t="s">
        <v>35</v>
      </c>
      <c r="BZ128" s="1222" t="s">
        <v>35</v>
      </c>
      <c r="CA128" s="1222" t="s">
        <v>35</v>
      </c>
      <c r="CB128" s="1222" t="s">
        <v>35</v>
      </c>
      <c r="CC128" s="1222" t="s">
        <v>35</v>
      </c>
      <c r="CD128" s="2124"/>
      <c r="CE128" s="2124"/>
      <c r="CF128" s="2124"/>
      <c r="CG128" s="2124"/>
      <c r="CH128" s="2124"/>
      <c r="CI128" s="2124"/>
      <c r="CJ128" s="2124"/>
      <c r="CK128" s="2124"/>
      <c r="CL128" s="2124"/>
      <c r="CM128" s="2124"/>
      <c r="CN128" s="2124"/>
      <c r="CO128" s="2124"/>
      <c r="CP128" s="2124"/>
      <c r="CQ128" s="2124"/>
      <c r="CR128" s="2124"/>
      <c r="CS128" s="2124"/>
      <c r="CT128" s="2124"/>
      <c r="CU128" s="2124"/>
      <c r="CV128" s="2124"/>
      <c r="CW128" s="2124"/>
      <c r="CX128" s="2124"/>
      <c r="CY128" s="2124"/>
      <c r="CZ128" s="2124"/>
    </row>
    <row r="129" s="439" customFormat="true" ht="15" customHeight="true" x14ac:dyDescent="0.2">
      <c r="A129" s="2663"/>
      <c r="B129" s="1735" t="s">
        <v>48</v>
      </c>
      <c r="C129" s="1637">
        <v>75.836518469084439</v>
      </c>
      <c r="D129" s="1638">
        <v>66.248082373944939</v>
      </c>
      <c r="E129" s="1638">
        <v>68.292148200107334</v>
      </c>
      <c r="F129" s="1638">
        <v>68.0913214053584</v>
      </c>
      <c r="G129" s="1639">
        <v>76.656677947443015</v>
      </c>
      <c r="H129" s="1640">
        <v>62.29019576143039</v>
      </c>
      <c r="I129" s="1638">
        <v>66.897789893300811</v>
      </c>
      <c r="J129" s="1638">
        <v>68.283557503402264</v>
      </c>
      <c r="K129" s="1638">
        <v>69.059577244755545</v>
      </c>
      <c r="L129" s="1641">
        <v>85.730783968942262</v>
      </c>
      <c r="M129" s="1642">
        <v>66.870580072106989</v>
      </c>
      <c r="N129" s="1638">
        <v>79.476236085967457</v>
      </c>
      <c r="O129" s="1638">
        <v>69.744356018477234</v>
      </c>
      <c r="P129" s="1638">
        <v>65.33490845691064</v>
      </c>
      <c r="Q129" s="1639">
        <v>72.635469325754471</v>
      </c>
      <c r="R129" s="1640">
        <v>85.413831624015003</v>
      </c>
      <c r="S129" s="1638">
        <v>79.32666225754167</v>
      </c>
      <c r="T129" s="1638">
        <v>66.314800288744465</v>
      </c>
      <c r="U129" s="1638">
        <v>85.428909868998772</v>
      </c>
      <c r="V129" s="1638">
        <v>85.426062527159132</v>
      </c>
      <c r="W129" s="1638">
        <v>55.449038130795394</v>
      </c>
      <c r="X129" s="1638">
        <v>70.693897704661708</v>
      </c>
      <c r="Y129" s="1638">
        <v>78.732409043233346</v>
      </c>
      <c r="Z129" s="1638">
        <v>68.133632162196122</v>
      </c>
      <c r="AA129" s="1638">
        <v>78.078757615281447</v>
      </c>
      <c r="AB129" s="1638">
        <v>85.702991744652962</v>
      </c>
      <c r="AC129" s="2175">
        <v>70.739237852775304</v>
      </c>
      <c r="AD129" s="665"/>
      <c r="AE129" s="665"/>
      <c r="AF129" s="665"/>
      <c r="AG129" s="665"/>
      <c r="AH129" s="665"/>
      <c r="AI129" s="665"/>
      <c r="AJ129" s="665"/>
      <c r="AK129" s="665"/>
      <c r="AL129" s="665"/>
      <c r="AM129" s="665"/>
      <c r="AN129" s="665"/>
      <c r="AO129" s="665"/>
      <c r="AP129" s="665"/>
      <c r="AQ129" s="665"/>
      <c r="AR129" s="665"/>
      <c r="AS129" s="665"/>
      <c r="AT129" s="665"/>
      <c r="AU129" s="665"/>
      <c r="AV129" s="665"/>
      <c r="AW129" s="665"/>
      <c r="AX129" s="665"/>
      <c r="AY129" s="665"/>
      <c r="AZ129" s="216"/>
      <c r="BA129" s="2489"/>
      <c r="BB129" s="157" t="s">
        <v>48</v>
      </c>
      <c r="BC129" s="1146" t="s">
        <v>35</v>
      </c>
      <c r="BD129" s="1165" t="s">
        <v>35</v>
      </c>
      <c r="BE129" s="1165" t="s">
        <v>35</v>
      </c>
      <c r="BF129" s="1165" t="s">
        <v>35</v>
      </c>
      <c r="BG129" s="1185" t="s">
        <v>35</v>
      </c>
      <c r="BH129" s="1205" t="s">
        <v>35</v>
      </c>
      <c r="BI129" s="1165" t="s">
        <v>35</v>
      </c>
      <c r="BJ129" s="1165" t="s">
        <v>35</v>
      </c>
      <c r="BK129" s="1165" t="s">
        <v>35</v>
      </c>
      <c r="BL129" s="1185" t="s">
        <v>35</v>
      </c>
      <c r="BM129" s="1205" t="s">
        <v>35</v>
      </c>
      <c r="BN129" s="1165" t="s">
        <v>35</v>
      </c>
      <c r="BO129" s="1165" t="s">
        <v>35</v>
      </c>
      <c r="BP129" s="1165" t="s">
        <v>35</v>
      </c>
      <c r="BQ129" s="1185" t="s">
        <v>35</v>
      </c>
      <c r="BR129" s="1205" t="s">
        <v>35</v>
      </c>
      <c r="BS129" s="1165" t="s">
        <v>35</v>
      </c>
      <c r="BT129" s="1165" t="s">
        <v>35</v>
      </c>
      <c r="BU129" s="1165" t="s">
        <v>35</v>
      </c>
      <c r="BV129" s="1165" t="s">
        <v>35</v>
      </c>
      <c r="BW129" s="1165" t="s">
        <v>35</v>
      </c>
      <c r="BX129" s="1165" t="s">
        <v>35</v>
      </c>
      <c r="BY129" s="1223" t="s">
        <v>35</v>
      </c>
      <c r="BZ129" s="1223" t="s">
        <v>35</v>
      </c>
      <c r="CA129" s="1223" t="s">
        <v>35</v>
      </c>
      <c r="CB129" s="1223" t="s">
        <v>35</v>
      </c>
      <c r="CC129" s="1223" t="s">
        <v>35</v>
      </c>
      <c r="CD129" s="2125"/>
      <c r="CE129" s="2125"/>
      <c r="CF129" s="2125"/>
      <c r="CG129" s="2125"/>
      <c r="CH129" s="2125"/>
      <c r="CI129" s="2125"/>
      <c r="CJ129" s="2125"/>
      <c r="CK129" s="2125"/>
      <c r="CL129" s="2125"/>
      <c r="CM129" s="2125"/>
      <c r="CN129" s="2125"/>
      <c r="CO129" s="2125"/>
      <c r="CP129" s="2125"/>
      <c r="CQ129" s="2125"/>
      <c r="CR129" s="2125"/>
      <c r="CS129" s="2125"/>
      <c r="CT129" s="2125"/>
      <c r="CU129" s="2125"/>
      <c r="CV129" s="2125"/>
      <c r="CW129" s="2125"/>
      <c r="CX129" s="2125"/>
      <c r="CY129" s="2125"/>
      <c r="CZ129" s="2125"/>
    </row>
    <row r="130" s="131" customFormat="true" ht="15" customHeight="true" x14ac:dyDescent="0.2">
      <c r="A130" s="2417" t="s">
        <v>47</v>
      </c>
      <c r="B130" s="248" t="s">
        <v>42</v>
      </c>
      <c r="C130" s="254">
        <f>(C157+C158)/(C157+C158+C159)*100</f>
        <v>19.558417719596697</v>
      </c>
      <c r="D130" s="255">
        <f t="shared" ref="D130:Q130" si="6">(D157+D158)/(D157+D158+D159)*100</f>
        <v>33.007387684756175</v>
      </c>
      <c r="E130" s="255">
        <f t="shared" si="6"/>
        <v>44.382602335256294</v>
      </c>
      <c r="F130" s="255">
        <f t="shared" si="6"/>
        <v>67.14454261900606</v>
      </c>
      <c r="G130" s="256">
        <f t="shared" si="6"/>
        <v>85.690090616816875</v>
      </c>
      <c r="H130" s="257">
        <f t="shared" si="6"/>
        <v>38.798813687361069</v>
      </c>
      <c r="I130" s="255">
        <f t="shared" si="6"/>
        <v>64.610780568075469</v>
      </c>
      <c r="J130" s="255">
        <f t="shared" si="6"/>
        <v>72.337466948412967</v>
      </c>
      <c r="K130" s="255">
        <f t="shared" si="6"/>
        <v>85.855866036183215</v>
      </c>
      <c r="L130" s="258">
        <f t="shared" si="6"/>
        <v>89.218033661703672</v>
      </c>
      <c r="M130" s="254">
        <f t="shared" si="6"/>
        <v>19.433433089056333</v>
      </c>
      <c r="N130" s="255">
        <f t="shared" si="6"/>
        <v>22.969767664240663</v>
      </c>
      <c r="O130" s="255">
        <f t="shared" si="6"/>
        <v>31.995766005775561</v>
      </c>
      <c r="P130" s="255">
        <f t="shared" si="6"/>
        <v>33.67654875558415</v>
      </c>
      <c r="Q130" s="256">
        <f t="shared" si="6"/>
        <v>66.141753393907337</v>
      </c>
      <c r="R130" s="257"/>
      <c r="S130" s="255"/>
      <c r="T130" s="255"/>
      <c r="U130" s="255"/>
      <c r="V130" s="255"/>
      <c r="W130" s="255"/>
      <c r="X130" s="255"/>
      <c r="Y130" s="255"/>
      <c r="Z130" s="255"/>
      <c r="AA130" s="255"/>
      <c r="AB130" s="258"/>
      <c r="AC130" s="258"/>
      <c r="AD130" s="665"/>
      <c r="AE130" s="665"/>
      <c r="AF130" s="665"/>
      <c r="AG130" s="665"/>
      <c r="AH130" s="665"/>
      <c r="AI130" s="665"/>
      <c r="AJ130" s="665"/>
      <c r="AK130" s="665"/>
      <c r="AL130" s="665"/>
      <c r="AM130" s="665"/>
      <c r="AN130" s="665"/>
      <c r="AO130" s="665"/>
      <c r="AP130" s="665"/>
      <c r="AQ130" s="665"/>
      <c r="AR130" s="665"/>
      <c r="AS130" s="665"/>
      <c r="AT130" s="665"/>
      <c r="AU130" s="665"/>
      <c r="AV130" s="665"/>
      <c r="AW130" s="665"/>
      <c r="AX130" s="665"/>
      <c r="AY130" s="665"/>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customHeight="true" x14ac:dyDescent="0.2">
      <c r="A131" s="2418"/>
      <c r="B131" s="240" t="s">
        <v>46</v>
      </c>
      <c r="C131" s="259"/>
      <c r="D131" s="260"/>
      <c r="E131" s="260"/>
      <c r="F131" s="260"/>
      <c r="G131" s="261"/>
      <c r="H131" s="262"/>
      <c r="I131" s="260"/>
      <c r="J131" s="260"/>
      <c r="K131" s="260"/>
      <c r="L131" s="263"/>
      <c r="M131" s="259"/>
      <c r="N131" s="260"/>
      <c r="O131" s="260"/>
      <c r="P131" s="260"/>
      <c r="Q131" s="261"/>
      <c r="R131" s="262"/>
      <c r="S131" s="260"/>
      <c r="T131" s="260"/>
      <c r="U131" s="260"/>
      <c r="V131" s="260"/>
      <c r="W131" s="260"/>
      <c r="X131" s="260"/>
      <c r="Y131" s="260"/>
      <c r="Z131" s="260"/>
      <c r="AA131" s="260"/>
      <c r="AB131" s="263"/>
      <c r="AC131" s="263"/>
      <c r="AD131" s="665"/>
      <c r="AE131" s="665"/>
      <c r="AF131" s="665"/>
      <c r="AG131" s="665"/>
      <c r="AH131" s="665"/>
      <c r="AI131" s="665"/>
      <c r="AJ131" s="665"/>
      <c r="AK131" s="665"/>
      <c r="AL131" s="665"/>
      <c r="AM131" s="665"/>
      <c r="AN131" s="665"/>
      <c r="AO131" s="665"/>
      <c r="AP131" s="665"/>
      <c r="AQ131" s="665"/>
      <c r="AR131" s="665"/>
      <c r="AS131" s="665"/>
      <c r="AT131" s="665"/>
      <c r="AU131" s="665"/>
      <c r="AV131" s="665"/>
      <c r="AW131" s="665"/>
      <c r="AX131" s="665"/>
      <c r="AY131" s="665"/>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customHeight="true" x14ac:dyDescent="0.2">
      <c r="A132" s="2419"/>
      <c r="B132" s="241" t="s">
        <v>46</v>
      </c>
      <c r="C132" s="264"/>
      <c r="D132" s="265"/>
      <c r="E132" s="265"/>
      <c r="F132" s="265"/>
      <c r="G132" s="266"/>
      <c r="H132" s="267"/>
      <c r="I132" s="265"/>
      <c r="J132" s="265"/>
      <c r="K132" s="265"/>
      <c r="L132" s="268"/>
      <c r="M132" s="264"/>
      <c r="N132" s="265"/>
      <c r="O132" s="265"/>
      <c r="P132" s="265"/>
      <c r="Q132" s="266"/>
      <c r="R132" s="2055"/>
      <c r="S132" s="2056"/>
      <c r="T132" s="2056"/>
      <c r="U132" s="2056"/>
      <c r="V132" s="2056"/>
      <c r="W132" s="2056"/>
      <c r="X132" s="2056"/>
      <c r="Y132" s="2056"/>
      <c r="Z132" s="2056"/>
      <c r="AA132" s="2056"/>
      <c r="AB132" s="2057"/>
      <c r="AC132" s="2057"/>
      <c r="AD132" s="665"/>
      <c r="AE132" s="665"/>
      <c r="AF132" s="665"/>
      <c r="AG132" s="665"/>
      <c r="AH132" s="665"/>
      <c r="AI132" s="665"/>
      <c r="AJ132" s="665"/>
      <c r="AK132" s="665"/>
      <c r="AL132" s="665"/>
      <c r="AM132" s="665"/>
      <c r="AN132" s="665"/>
      <c r="AO132" s="665"/>
      <c r="AP132" s="665"/>
      <c r="AQ132" s="665"/>
      <c r="AR132" s="665"/>
      <c r="AS132" s="665"/>
      <c r="AT132" s="665"/>
      <c r="AU132" s="665"/>
      <c r="AV132" s="665"/>
      <c r="AW132" s="665"/>
      <c r="AX132" s="665"/>
      <c r="AY132" s="665"/>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439" customFormat="true" ht="15" customHeight="true" x14ac:dyDescent="0.2">
      <c r="A133" s="130"/>
      <c r="B133" s="188"/>
      <c r="C133" s="2420" t="s">
        <v>113</v>
      </c>
      <c r="D133" s="2421"/>
      <c r="E133" s="2421"/>
      <c r="F133" s="2421"/>
      <c r="G133" s="2422"/>
      <c r="H133" s="2637" t="s">
        <v>38</v>
      </c>
      <c r="I133" s="2638"/>
      <c r="J133" s="2638"/>
      <c r="K133" s="2638"/>
      <c r="L133" s="2639"/>
      <c r="M133" s="2656" t="s">
        <v>37</v>
      </c>
      <c r="N133" s="2638"/>
      <c r="O133" s="2638"/>
      <c r="P133" s="2638"/>
      <c r="Q133" s="2639"/>
      <c r="R133" s="2150" t="s">
        <v>136</v>
      </c>
      <c r="S133" s="2160"/>
      <c r="T133" s="2160"/>
      <c r="U133" s="2160"/>
      <c r="V133" s="2160"/>
      <c r="W133" s="2160"/>
      <c r="X133" s="2160"/>
      <c r="Y133" s="2160"/>
      <c r="Z133" s="2160"/>
      <c r="AA133" s="2160"/>
      <c r="AB133" s="2160"/>
      <c r="AC133" s="2161"/>
      <c r="AD133" s="665"/>
      <c r="AE133" s="665"/>
      <c r="AF133" s="665"/>
      <c r="AG133" s="665"/>
      <c r="AH133" s="665"/>
      <c r="AI133" s="665"/>
      <c r="AJ133" s="665"/>
      <c r="AK133" s="665"/>
      <c r="AL133" s="665"/>
      <c r="AM133" s="665"/>
      <c r="AN133" s="665"/>
      <c r="AO133" s="665"/>
      <c r="AP133" s="665"/>
      <c r="AQ133" s="665"/>
      <c r="AR133" s="665"/>
      <c r="AS133" s="665"/>
      <c r="AT133" s="665"/>
      <c r="AU133" s="665"/>
      <c r="AV133" s="665"/>
      <c r="AW133" s="665"/>
      <c r="AX133" s="665"/>
      <c r="AY133" s="665"/>
      <c r="AZ133" s="216"/>
      <c r="BA133" s="217" t="s">
        <v>127</v>
      </c>
      <c r="BB133" s="116" t="s">
        <v>97</v>
      </c>
      <c r="BC133" s="2490" t="s">
        <v>113</v>
      </c>
      <c r="BD133" s="2491"/>
      <c r="BE133" s="2491"/>
      <c r="BF133" s="2491"/>
      <c r="BG133" s="2492"/>
      <c r="BH133" s="2506" t="s">
        <v>38</v>
      </c>
      <c r="BI133" s="2491"/>
      <c r="BJ133" s="2491"/>
      <c r="BK133" s="2491"/>
      <c r="BL133" s="2492"/>
      <c r="BM133" s="2506" t="s">
        <v>37</v>
      </c>
      <c r="BN133" s="2491"/>
      <c r="BO133" s="2491"/>
      <c r="BP133" s="2491"/>
      <c r="BQ133" s="2507"/>
      <c r="BR133" s="2037" t="s">
        <v>136</v>
      </c>
      <c r="BS133" s="2038"/>
      <c r="BT133" s="2038"/>
      <c r="BU133" s="2038"/>
      <c r="BV133" s="2038"/>
      <c r="BW133" s="2038"/>
      <c r="BX133" s="2038"/>
      <c r="BY133" s="2039"/>
      <c r="BZ133" s="313"/>
      <c r="CA133" s="313"/>
      <c r="CB133" s="313"/>
      <c r="CC133" s="313"/>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439" customFormat="true" ht="24" x14ac:dyDescent="0.2">
      <c r="A134" s="189" t="s">
        <v>68</v>
      </c>
      <c r="B134" s="246"/>
      <c r="C134" s="282" t="s">
        <v>0</v>
      </c>
      <c r="D134" s="283" t="s">
        <v>1</v>
      </c>
      <c r="E134" s="283" t="s">
        <v>2</v>
      </c>
      <c r="F134" s="283" t="s">
        <v>3</v>
      </c>
      <c r="G134" s="284" t="s">
        <v>4</v>
      </c>
      <c r="H134" s="1540" t="s">
        <v>0</v>
      </c>
      <c r="I134" s="1508" t="s">
        <v>1</v>
      </c>
      <c r="J134" s="1508" t="s">
        <v>2</v>
      </c>
      <c r="K134" s="1508" t="s">
        <v>3</v>
      </c>
      <c r="L134" s="1509" t="s">
        <v>4</v>
      </c>
      <c r="M134" s="1530" t="s">
        <v>0</v>
      </c>
      <c r="N134" s="1508" t="s">
        <v>1</v>
      </c>
      <c r="O134" s="1508" t="s">
        <v>2</v>
      </c>
      <c r="P134" s="1508" t="s">
        <v>3</v>
      </c>
      <c r="Q134" s="1552" t="s">
        <v>4</v>
      </c>
      <c r="R134" s="1540" t="s">
        <v>246</v>
      </c>
      <c r="S134" s="1508" t="s">
        <v>247</v>
      </c>
      <c r="T134" s="1508" t="s">
        <v>248</v>
      </c>
      <c r="U134" s="1508" t="s">
        <v>335</v>
      </c>
      <c r="V134" s="1508" t="s">
        <v>249</v>
      </c>
      <c r="W134" s="1508" t="s">
        <v>250</v>
      </c>
      <c r="X134" s="1508" t="s">
        <v>336</v>
      </c>
      <c r="Y134" s="1508" t="s">
        <v>337</v>
      </c>
      <c r="Z134" s="1508" t="s">
        <v>255</v>
      </c>
      <c r="AA134" s="1508" t="s">
        <v>256</v>
      </c>
      <c r="AB134" s="1508" t="s">
        <v>338</v>
      </c>
      <c r="AC134" s="1510" t="s">
        <v>258</v>
      </c>
      <c r="AD134" s="665"/>
      <c r="AE134" s="665"/>
      <c r="AF134" s="665"/>
      <c r="AG134" s="665"/>
      <c r="AH134" s="665"/>
      <c r="AI134" s="665"/>
      <c r="AJ134" s="665"/>
      <c r="AK134" s="665"/>
      <c r="AL134" s="665"/>
      <c r="AM134" s="665"/>
      <c r="AN134" s="665"/>
      <c r="AO134" s="665"/>
      <c r="AP134" s="665"/>
      <c r="AQ134" s="665"/>
      <c r="AR134" s="665"/>
      <c r="AS134" s="665"/>
      <c r="AT134" s="665"/>
      <c r="AU134" s="665"/>
      <c r="AV134" s="665"/>
      <c r="AW134" s="665"/>
      <c r="AX134" s="665"/>
      <c r="AY134" s="665"/>
      <c r="AZ134" s="216"/>
      <c r="BA134" s="200" t="s">
        <v>115</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246</v>
      </c>
      <c r="BS134" s="174" t="s">
        <v>247</v>
      </c>
      <c r="BT134" s="174" t="s">
        <v>248</v>
      </c>
      <c r="BU134" s="174" t="s">
        <v>335</v>
      </c>
      <c r="BV134" s="174" t="s">
        <v>249</v>
      </c>
      <c r="BW134" s="174" t="s">
        <v>250</v>
      </c>
      <c r="BX134" s="174" t="s">
        <v>336</v>
      </c>
      <c r="BY134" s="175" t="s">
        <v>337</v>
      </c>
      <c r="BZ134" s="175" t="s">
        <v>255</v>
      </c>
      <c r="CA134" s="175" t="s">
        <v>256</v>
      </c>
      <c r="CB134" s="175" t="s">
        <v>338</v>
      </c>
      <c r="CC134" s="175" t="s">
        <v>258</v>
      </c>
      <c r="CD134" s="2126"/>
      <c r="CE134" s="2126"/>
      <c r="CF134" s="2126"/>
      <c r="CG134" s="2126"/>
      <c r="CH134" s="2126"/>
      <c r="CI134" s="2126"/>
      <c r="CJ134" s="2126"/>
      <c r="CK134" s="2126"/>
      <c r="CL134" s="2126"/>
      <c r="CM134" s="2126"/>
      <c r="CN134" s="2126"/>
      <c r="CO134" s="2126"/>
      <c r="CP134" s="2126"/>
      <c r="CQ134" s="2126"/>
      <c r="CR134" s="2126"/>
      <c r="CS134" s="2126"/>
      <c r="CT134" s="2126"/>
      <c r="CU134" s="2126"/>
      <c r="CV134" s="2126"/>
      <c r="CW134" s="2126"/>
      <c r="CX134" s="2126"/>
      <c r="CY134" s="2126"/>
      <c r="CZ134" s="2126"/>
    </row>
    <row r="135" s="439" customFormat="true" ht="15" customHeight="true" x14ac:dyDescent="0.2">
      <c r="A135" s="2657" t="s">
        <v>45</v>
      </c>
      <c r="B135" s="1736" t="s">
        <v>44</v>
      </c>
      <c r="C135" s="1643">
        <v>0</v>
      </c>
      <c r="D135" s="1644">
        <v>0.50434331965959345</v>
      </c>
      <c r="E135" s="1644">
        <v>0.68412278000200999</v>
      </c>
      <c r="F135" s="1644">
        <v>1.035005014343918</v>
      </c>
      <c r="G135" s="1645">
        <v>7.7711174261668692</v>
      </c>
      <c r="H135" s="1646">
        <v>0.86371298081165848</v>
      </c>
      <c r="I135" s="1644">
        <v>0.72787331589331561</v>
      </c>
      <c r="J135" s="1644">
        <v>2.1254579922117607</v>
      </c>
      <c r="K135" s="1644">
        <v>5.344354505930168</v>
      </c>
      <c r="L135" s="1647">
        <v>12.557530673396888</v>
      </c>
      <c r="M135" s="1648">
        <v>0</v>
      </c>
      <c r="N135" s="1644">
        <v>0</v>
      </c>
      <c r="O135" s="1644">
        <v>0.66295427897410009</v>
      </c>
      <c r="P135" s="1644">
        <v>0.49372507801245474</v>
      </c>
      <c r="Q135" s="1645">
        <v>0.27239179525207285</v>
      </c>
      <c r="R135" s="1646">
        <v>0</v>
      </c>
      <c r="S135" s="1644">
        <v>0</v>
      </c>
      <c r="T135" s="1644">
        <v>0.55067589058693667</v>
      </c>
      <c r="U135" s="1644">
        <v>21.828948302819658</v>
      </c>
      <c r="V135" s="1644">
        <v>0.57317685945670349</v>
      </c>
      <c r="W135" s="1644">
        <v>0.29887947930779241</v>
      </c>
      <c r="X135" s="1644">
        <v>0</v>
      </c>
      <c r="Y135" s="1644">
        <v>0</v>
      </c>
      <c r="Z135" s="1644">
        <v>3.1828154257648231</v>
      </c>
      <c r="AA135" s="1644">
        <v>0</v>
      </c>
      <c r="AB135" s="1644">
        <v>17.220679167076636</v>
      </c>
      <c r="AC135" s="2176">
        <v>0.62203585275386353</v>
      </c>
      <c r="AD135" s="665"/>
      <c r="AE135" s="665"/>
      <c r="AF135" s="665"/>
      <c r="AG135" s="665"/>
      <c r="AH135" s="665"/>
      <c r="AI135" s="665"/>
      <c r="AJ135" s="665"/>
      <c r="AK135" s="665"/>
      <c r="AL135" s="665"/>
      <c r="AM135" s="665"/>
      <c r="AN135" s="665"/>
      <c r="AO135" s="665"/>
      <c r="AP135" s="665"/>
      <c r="AQ135" s="665"/>
      <c r="AR135" s="665"/>
      <c r="AS135" s="665"/>
      <c r="AT135" s="665"/>
      <c r="AU135" s="665"/>
      <c r="AV135" s="665"/>
      <c r="AW135" s="665"/>
      <c r="AX135" s="665"/>
      <c r="AY135" s="665"/>
      <c r="AZ135" s="216"/>
      <c r="BA135" s="2508" t="s">
        <v>45</v>
      </c>
      <c r="BB135" s="158" t="s">
        <v>44</v>
      </c>
      <c r="BC135" s="1147" t="s">
        <v>35</v>
      </c>
      <c r="BD135" s="1166" t="s">
        <v>35</v>
      </c>
      <c r="BE135" s="1166" t="s">
        <v>35</v>
      </c>
      <c r="BF135" s="1166" t="s">
        <v>35</v>
      </c>
      <c r="BG135" s="1186" t="s">
        <v>35</v>
      </c>
      <c r="BH135" s="1206" t="s">
        <v>35</v>
      </c>
      <c r="BI135" s="1166" t="s">
        <v>35</v>
      </c>
      <c r="BJ135" s="1166" t="s">
        <v>35</v>
      </c>
      <c r="BK135" s="1166" t="s">
        <v>35</v>
      </c>
      <c r="BL135" s="1186" t="s">
        <v>35</v>
      </c>
      <c r="BM135" s="1206" t="s">
        <v>35</v>
      </c>
      <c r="BN135" s="1166" t="s">
        <v>35</v>
      </c>
      <c r="BO135" s="1166" t="s">
        <v>35</v>
      </c>
      <c r="BP135" s="1166" t="s">
        <v>35</v>
      </c>
      <c r="BQ135" s="1186" t="s">
        <v>35</v>
      </c>
      <c r="BR135" s="1206" t="s">
        <v>35</v>
      </c>
      <c r="BS135" s="1166" t="s">
        <v>35</v>
      </c>
      <c r="BT135" s="1166" t="s">
        <v>35</v>
      </c>
      <c r="BU135" s="1166" t="s">
        <v>35</v>
      </c>
      <c r="BV135" s="1166" t="s">
        <v>35</v>
      </c>
      <c r="BW135" s="1166" t="s">
        <v>35</v>
      </c>
      <c r="BX135" s="1166" t="s">
        <v>35</v>
      </c>
      <c r="BY135" s="1224" t="s">
        <v>35</v>
      </c>
      <c r="BZ135" s="1224" t="s">
        <v>35</v>
      </c>
      <c r="CA135" s="1224" t="s">
        <v>35</v>
      </c>
      <c r="CB135" s="1224" t="s">
        <v>35</v>
      </c>
      <c r="CC135" s="1224" t="s">
        <v>35</v>
      </c>
      <c r="CD135" s="2127"/>
      <c r="CE135" s="2127"/>
      <c r="CF135" s="2127"/>
      <c r="CG135" s="2127"/>
      <c r="CH135" s="2127"/>
      <c r="CI135" s="2127"/>
      <c r="CJ135" s="2127"/>
      <c r="CK135" s="2127"/>
      <c r="CL135" s="2127"/>
      <c r="CM135" s="2127"/>
      <c r="CN135" s="2127"/>
      <c r="CO135" s="2127"/>
      <c r="CP135" s="2127"/>
      <c r="CQ135" s="2127"/>
      <c r="CR135" s="2127"/>
      <c r="CS135" s="2127"/>
      <c r="CT135" s="2127"/>
      <c r="CU135" s="2127"/>
      <c r="CV135" s="2127"/>
      <c r="CW135" s="2127"/>
      <c r="CX135" s="2127"/>
      <c r="CY135" s="2127"/>
      <c r="CZ135" s="2127"/>
    </row>
    <row r="136" s="439" customFormat="true" ht="15" customHeight="true" x14ac:dyDescent="0.2">
      <c r="A136" s="2635"/>
      <c r="B136" s="1737" t="s">
        <v>43</v>
      </c>
      <c r="C136" s="1649">
        <v>1.0095605451120153</v>
      </c>
      <c r="D136" s="1650">
        <v>1.634650807630988</v>
      </c>
      <c r="E136" s="1650">
        <v>5.1392663093560671</v>
      </c>
      <c r="F136" s="1650">
        <v>13.85318064442165</v>
      </c>
      <c r="G136" s="1651">
        <v>18.197004038458221</v>
      </c>
      <c r="H136" s="1652">
        <v>6.013068812489772</v>
      </c>
      <c r="I136" s="1650">
        <v>13.850156014035992</v>
      </c>
      <c r="J136" s="1650">
        <v>18.880107403739281</v>
      </c>
      <c r="K136" s="1650">
        <v>18.951068002459436</v>
      </c>
      <c r="L136" s="1653">
        <v>20.544918070525409</v>
      </c>
      <c r="M136" s="1654">
        <v>0.17532912325604397</v>
      </c>
      <c r="N136" s="1650">
        <v>2.0195882362636959</v>
      </c>
      <c r="O136" s="1650">
        <v>0.99697498600903112</v>
      </c>
      <c r="P136" s="1650">
        <v>3.6015767335250928</v>
      </c>
      <c r="Q136" s="1651">
        <v>4.7255451288215777</v>
      </c>
      <c r="R136" s="1652">
        <v>7.7698528773364961</v>
      </c>
      <c r="S136" s="1650">
        <v>5.5119053581325872</v>
      </c>
      <c r="T136" s="1650">
        <v>3.1013568957866506</v>
      </c>
      <c r="U136" s="1650">
        <v>20.882112459885541</v>
      </c>
      <c r="V136" s="1650">
        <v>1.6820454109148479</v>
      </c>
      <c r="W136" s="1650">
        <v>0</v>
      </c>
      <c r="X136" s="1650">
        <v>4.2429008983220076</v>
      </c>
      <c r="Y136" s="1650">
        <v>1.2012131636651715</v>
      </c>
      <c r="Z136" s="1650">
        <v>18.663189217471601</v>
      </c>
      <c r="AA136" s="1650">
        <v>9.6919004483756392</v>
      </c>
      <c r="AB136" s="1650">
        <v>9.2023673380058213</v>
      </c>
      <c r="AC136" s="2177">
        <v>2.870858116530568</v>
      </c>
      <c r="AD136" s="665"/>
      <c r="AE136" s="665"/>
      <c r="AF136" s="665"/>
      <c r="AG136" s="665"/>
      <c r="AH136" s="665"/>
      <c r="AI136" s="665"/>
      <c r="AJ136" s="665"/>
      <c r="AK136" s="665"/>
      <c r="AL136" s="665"/>
      <c r="AM136" s="665"/>
      <c r="AN136" s="665"/>
      <c r="AO136" s="665"/>
      <c r="AP136" s="665"/>
      <c r="AQ136" s="665"/>
      <c r="AR136" s="665"/>
      <c r="AS136" s="665"/>
      <c r="AT136" s="665"/>
      <c r="AU136" s="665"/>
      <c r="AV136" s="665"/>
      <c r="AW136" s="665"/>
      <c r="AX136" s="665"/>
      <c r="AY136" s="665"/>
      <c r="AZ136" s="216"/>
      <c r="BA136" s="2460"/>
      <c r="BB136" s="159" t="s">
        <v>43</v>
      </c>
      <c r="BC136" s="1148" t="s">
        <v>35</v>
      </c>
      <c r="BD136" s="1167" t="s">
        <v>35</v>
      </c>
      <c r="BE136" s="1167" t="s">
        <v>35</v>
      </c>
      <c r="BF136" s="1167" t="s">
        <v>35</v>
      </c>
      <c r="BG136" s="1187" t="s">
        <v>35</v>
      </c>
      <c r="BH136" s="1207" t="s">
        <v>35</v>
      </c>
      <c r="BI136" s="1167" t="s">
        <v>35</v>
      </c>
      <c r="BJ136" s="1167" t="s">
        <v>35</v>
      </c>
      <c r="BK136" s="1167" t="s">
        <v>35</v>
      </c>
      <c r="BL136" s="1187" t="s">
        <v>35</v>
      </c>
      <c r="BM136" s="1207" t="s">
        <v>35</v>
      </c>
      <c r="BN136" s="1167" t="s">
        <v>35</v>
      </c>
      <c r="BO136" s="1167" t="s">
        <v>35</v>
      </c>
      <c r="BP136" s="1167" t="s">
        <v>35</v>
      </c>
      <c r="BQ136" s="1187" t="s">
        <v>35</v>
      </c>
      <c r="BR136" s="1207" t="s">
        <v>35</v>
      </c>
      <c r="BS136" s="1167" t="s">
        <v>35</v>
      </c>
      <c r="BT136" s="1167" t="s">
        <v>35</v>
      </c>
      <c r="BU136" s="1167" t="s">
        <v>35</v>
      </c>
      <c r="BV136" s="1167" t="s">
        <v>35</v>
      </c>
      <c r="BW136" s="1167" t="s">
        <v>35</v>
      </c>
      <c r="BX136" s="1167" t="s">
        <v>35</v>
      </c>
      <c r="BY136" s="1225" t="s">
        <v>35</v>
      </c>
      <c r="BZ136" s="1225" t="s">
        <v>35</v>
      </c>
      <c r="CA136" s="1225" t="s">
        <v>35</v>
      </c>
      <c r="CB136" s="1225" t="s">
        <v>35</v>
      </c>
      <c r="CC136" s="1225" t="s">
        <v>35</v>
      </c>
      <c r="CD136" s="2128"/>
      <c r="CE136" s="2128"/>
      <c r="CF136" s="2128"/>
      <c r="CG136" s="2128"/>
      <c r="CH136" s="2128"/>
      <c r="CI136" s="2128"/>
      <c r="CJ136" s="2128"/>
      <c r="CK136" s="2128"/>
      <c r="CL136" s="2128"/>
      <c r="CM136" s="2128"/>
      <c r="CN136" s="2128"/>
      <c r="CO136" s="2128"/>
      <c r="CP136" s="2128"/>
      <c r="CQ136" s="2128"/>
      <c r="CR136" s="2128"/>
      <c r="CS136" s="2128"/>
      <c r="CT136" s="2128"/>
      <c r="CU136" s="2128"/>
      <c r="CV136" s="2128"/>
      <c r="CW136" s="2128"/>
      <c r="CX136" s="2128"/>
      <c r="CY136" s="2128"/>
      <c r="CZ136" s="2128"/>
    </row>
    <row r="137" s="439" customFormat="true" ht="15" customHeight="true" x14ac:dyDescent="0.2">
      <c r="A137" s="2635"/>
      <c r="B137" s="1737" t="s">
        <v>42</v>
      </c>
      <c r="C137" s="1649">
        <v>5.1376895468686765</v>
      </c>
      <c r="D137" s="1650">
        <v>12.315405998643266</v>
      </c>
      <c r="E137" s="1650">
        <v>33.313201240006187</v>
      </c>
      <c r="F137" s="1650">
        <v>56.931154101720203</v>
      </c>
      <c r="G137" s="1651">
        <v>64.314922400079951</v>
      </c>
      <c r="H137" s="1652">
        <v>27.20392259369487</v>
      </c>
      <c r="I137" s="1650">
        <v>53.929433406245728</v>
      </c>
      <c r="J137" s="1650">
        <v>61.024557347966422</v>
      </c>
      <c r="K137" s="1650">
        <v>65.948739657130247</v>
      </c>
      <c r="L137" s="1653">
        <v>60.402257765269887</v>
      </c>
      <c r="M137" s="1654">
        <v>4.4853624860450196</v>
      </c>
      <c r="N137" s="1650">
        <v>6.1637138875928672</v>
      </c>
      <c r="O137" s="1650">
        <v>10.449474381398817</v>
      </c>
      <c r="P137" s="1650">
        <v>23.539240964989038</v>
      </c>
      <c r="Q137" s="1651">
        <v>56.239024963829856</v>
      </c>
      <c r="R137" s="1652">
        <v>40.363892697719805</v>
      </c>
      <c r="S137" s="1650">
        <v>22.380048491792355</v>
      </c>
      <c r="T137" s="1650">
        <v>34.816001082200962</v>
      </c>
      <c r="U137" s="1650">
        <v>42.014986911673432</v>
      </c>
      <c r="V137" s="1650">
        <v>13.768665534929028</v>
      </c>
      <c r="W137" s="1650">
        <v>19.176036586490007</v>
      </c>
      <c r="X137" s="1650">
        <v>9.0733727772249075</v>
      </c>
      <c r="Y137" s="1650">
        <v>6.6540364319866585</v>
      </c>
      <c r="Z137" s="1650">
        <v>58.405288314055682</v>
      </c>
      <c r="AA137" s="1650">
        <v>23.568319836906145</v>
      </c>
      <c r="AB137" s="1650">
        <v>59.272037950816966</v>
      </c>
      <c r="AC137" s="2177">
        <v>59.022319199596396</v>
      </c>
      <c r="AD137" s="665"/>
      <c r="AE137" s="665"/>
      <c r="AF137" s="665"/>
      <c r="AG137" s="665"/>
      <c r="AH137" s="665"/>
      <c r="AI137" s="665"/>
      <c r="AJ137" s="665"/>
      <c r="AK137" s="665"/>
      <c r="AL137" s="665"/>
      <c r="AM137" s="665"/>
      <c r="AN137" s="665"/>
      <c r="AO137" s="665"/>
      <c r="AP137" s="665"/>
      <c r="AQ137" s="665"/>
      <c r="AR137" s="665"/>
      <c r="AS137" s="665"/>
      <c r="AT137" s="665"/>
      <c r="AU137" s="665"/>
      <c r="AV137" s="665"/>
      <c r="AW137" s="665"/>
      <c r="AX137" s="665"/>
      <c r="AY137" s="665"/>
      <c r="AZ137" s="216"/>
      <c r="BA137" s="2460"/>
      <c r="BB137" s="159" t="s">
        <v>42</v>
      </c>
      <c r="BC137" s="1148" t="s">
        <v>35</v>
      </c>
      <c r="BD137" s="1167" t="s">
        <v>35</v>
      </c>
      <c r="BE137" s="1167" t="s">
        <v>35</v>
      </c>
      <c r="BF137" s="1167" t="s">
        <v>35</v>
      </c>
      <c r="BG137" s="1187" t="s">
        <v>35</v>
      </c>
      <c r="BH137" s="1207" t="s">
        <v>35</v>
      </c>
      <c r="BI137" s="1167" t="s">
        <v>35</v>
      </c>
      <c r="BJ137" s="1167" t="s">
        <v>35</v>
      </c>
      <c r="BK137" s="1167" t="s">
        <v>35</v>
      </c>
      <c r="BL137" s="1187" t="s">
        <v>35</v>
      </c>
      <c r="BM137" s="1207" t="s">
        <v>35</v>
      </c>
      <c r="BN137" s="1167" t="s">
        <v>35</v>
      </c>
      <c r="BO137" s="1167" t="s">
        <v>35</v>
      </c>
      <c r="BP137" s="1167" t="s">
        <v>35</v>
      </c>
      <c r="BQ137" s="1187" t="s">
        <v>35</v>
      </c>
      <c r="BR137" s="1207" t="s">
        <v>35</v>
      </c>
      <c r="BS137" s="1167" t="s">
        <v>35</v>
      </c>
      <c r="BT137" s="1167" t="s">
        <v>35</v>
      </c>
      <c r="BU137" s="1167" t="s">
        <v>35</v>
      </c>
      <c r="BV137" s="1167" t="s">
        <v>35</v>
      </c>
      <c r="BW137" s="1167" t="s">
        <v>35</v>
      </c>
      <c r="BX137" s="1167" t="s">
        <v>35</v>
      </c>
      <c r="BY137" s="1225" t="s">
        <v>35</v>
      </c>
      <c r="BZ137" s="1225" t="s">
        <v>35</v>
      </c>
      <c r="CA137" s="1225" t="s">
        <v>35</v>
      </c>
      <c r="CB137" s="1225" t="s">
        <v>35</v>
      </c>
      <c r="CC137" s="1225" t="s">
        <v>35</v>
      </c>
      <c r="CD137" s="2128"/>
      <c r="CE137" s="2128"/>
      <c r="CF137" s="2128"/>
      <c r="CG137" s="2128"/>
      <c r="CH137" s="2128"/>
      <c r="CI137" s="2128"/>
      <c r="CJ137" s="2128"/>
      <c r="CK137" s="2128"/>
      <c r="CL137" s="2128"/>
      <c r="CM137" s="2128"/>
      <c r="CN137" s="2128"/>
      <c r="CO137" s="2128"/>
      <c r="CP137" s="2128"/>
      <c r="CQ137" s="2128"/>
      <c r="CR137" s="2128"/>
      <c r="CS137" s="2128"/>
      <c r="CT137" s="2128"/>
      <c r="CU137" s="2128"/>
      <c r="CV137" s="2128"/>
      <c r="CW137" s="2128"/>
      <c r="CX137" s="2128"/>
      <c r="CY137" s="2128"/>
      <c r="CZ137" s="2128"/>
    </row>
    <row r="138" s="439" customFormat="true" ht="15" customHeight="true" x14ac:dyDescent="0.2">
      <c r="A138" s="2635"/>
      <c r="B138" s="1737" t="s">
        <v>41</v>
      </c>
      <c r="C138" s="1649">
        <v>8.031069475430316</v>
      </c>
      <c r="D138" s="1650">
        <v>12.628226748306224</v>
      </c>
      <c r="E138" s="1650">
        <v>24.736202779949256</v>
      </c>
      <c r="F138" s="1650">
        <v>19.016296587460221</v>
      </c>
      <c r="G138" s="1651">
        <v>8.8010872862769851</v>
      </c>
      <c r="H138" s="1652">
        <v>23.954928851516371</v>
      </c>
      <c r="I138" s="1650">
        <v>19.287404594330283</v>
      </c>
      <c r="J138" s="1650">
        <v>15.381817729820302</v>
      </c>
      <c r="K138" s="1650">
        <v>8.7239267860451832</v>
      </c>
      <c r="L138" s="1653">
        <v>6.3732230852718281</v>
      </c>
      <c r="M138" s="1654">
        <v>6.646345442795452</v>
      </c>
      <c r="N138" s="1650">
        <v>8.0347952292382097</v>
      </c>
      <c r="O138" s="1650">
        <v>12.635480395728157</v>
      </c>
      <c r="P138" s="1650">
        <v>23.418130183096515</v>
      </c>
      <c r="Q138" s="1651">
        <v>22.106458134269825</v>
      </c>
      <c r="R138" s="1652">
        <v>20.421894502610531</v>
      </c>
      <c r="S138" s="1650">
        <v>4.4783239386960716</v>
      </c>
      <c r="T138" s="1650">
        <v>21.215106496076842</v>
      </c>
      <c r="U138" s="1650">
        <v>9.8211100442822055</v>
      </c>
      <c r="V138" s="1650">
        <v>31.829379956943558</v>
      </c>
      <c r="W138" s="1650">
        <v>34.889123491304595</v>
      </c>
      <c r="X138" s="1650">
        <v>14.946660423922292</v>
      </c>
      <c r="Y138" s="1650">
        <v>4.2838562247943832</v>
      </c>
      <c r="Z138" s="1650">
        <v>11.226563312589361</v>
      </c>
      <c r="AA138" s="1650">
        <v>2.9304613850538992</v>
      </c>
      <c r="AB138" s="1650">
        <v>8.694692915309405</v>
      </c>
      <c r="AC138" s="2177">
        <v>10.271982475904776</v>
      </c>
      <c r="AD138" s="665"/>
      <c r="AE138" s="665"/>
      <c r="AF138" s="665"/>
      <c r="AG138" s="665"/>
      <c r="AH138" s="665"/>
      <c r="AI138" s="665"/>
      <c r="AJ138" s="665"/>
      <c r="AK138" s="665"/>
      <c r="AL138" s="665"/>
      <c r="AM138" s="665"/>
      <c r="AN138" s="665"/>
      <c r="AO138" s="665"/>
      <c r="AP138" s="665"/>
      <c r="AQ138" s="665"/>
      <c r="AR138" s="665"/>
      <c r="AS138" s="665"/>
      <c r="AT138" s="665"/>
      <c r="AU138" s="665"/>
      <c r="AV138" s="665"/>
      <c r="AW138" s="665"/>
      <c r="AX138" s="665"/>
      <c r="AY138" s="665"/>
      <c r="AZ138" s="216"/>
      <c r="BA138" s="2460"/>
      <c r="BB138" s="159" t="s">
        <v>41</v>
      </c>
      <c r="BC138" s="1148" t="s">
        <v>35</v>
      </c>
      <c r="BD138" s="1167" t="s">
        <v>35</v>
      </c>
      <c r="BE138" s="1167" t="s">
        <v>35</v>
      </c>
      <c r="BF138" s="1167" t="s">
        <v>35</v>
      </c>
      <c r="BG138" s="1187" t="s">
        <v>35</v>
      </c>
      <c r="BH138" s="1207" t="s">
        <v>35</v>
      </c>
      <c r="BI138" s="1167" t="s">
        <v>35</v>
      </c>
      <c r="BJ138" s="1167" t="s">
        <v>35</v>
      </c>
      <c r="BK138" s="1167" t="s">
        <v>35</v>
      </c>
      <c r="BL138" s="1187" t="s">
        <v>35</v>
      </c>
      <c r="BM138" s="1207" t="s">
        <v>35</v>
      </c>
      <c r="BN138" s="1167" t="s">
        <v>35</v>
      </c>
      <c r="BO138" s="1167" t="s">
        <v>35</v>
      </c>
      <c r="BP138" s="1167" t="s">
        <v>35</v>
      </c>
      <c r="BQ138" s="1187" t="s">
        <v>35</v>
      </c>
      <c r="BR138" s="1207" t="s">
        <v>35</v>
      </c>
      <c r="BS138" s="1167" t="s">
        <v>35</v>
      </c>
      <c r="BT138" s="1167" t="s">
        <v>35</v>
      </c>
      <c r="BU138" s="1167" t="s">
        <v>35</v>
      </c>
      <c r="BV138" s="1167" t="s">
        <v>35</v>
      </c>
      <c r="BW138" s="1167" t="s">
        <v>35</v>
      </c>
      <c r="BX138" s="1167" t="s">
        <v>35</v>
      </c>
      <c r="BY138" s="1225" t="s">
        <v>35</v>
      </c>
      <c r="BZ138" s="1225" t="s">
        <v>35</v>
      </c>
      <c r="CA138" s="1225" t="s">
        <v>35</v>
      </c>
      <c r="CB138" s="1225" t="s">
        <v>35</v>
      </c>
      <c r="CC138" s="1225" t="s">
        <v>35</v>
      </c>
      <c r="CD138" s="2128"/>
      <c r="CE138" s="2128"/>
      <c r="CF138" s="2128"/>
      <c r="CG138" s="2128"/>
      <c r="CH138" s="2128"/>
      <c r="CI138" s="2128"/>
      <c r="CJ138" s="2128"/>
      <c r="CK138" s="2128"/>
      <c r="CL138" s="2128"/>
      <c r="CM138" s="2128"/>
      <c r="CN138" s="2128"/>
      <c r="CO138" s="2128"/>
      <c r="CP138" s="2128"/>
      <c r="CQ138" s="2128"/>
      <c r="CR138" s="2128"/>
      <c r="CS138" s="2128"/>
      <c r="CT138" s="2128"/>
      <c r="CU138" s="2128"/>
      <c r="CV138" s="2128"/>
      <c r="CW138" s="2128"/>
      <c r="CX138" s="2128"/>
      <c r="CY138" s="2128"/>
      <c r="CZ138" s="2128"/>
    </row>
    <row r="139" s="439" customFormat="true" ht="15" customHeight="true" x14ac:dyDescent="0.2">
      <c r="A139" s="2635"/>
      <c r="B139" s="1737" t="s">
        <v>19</v>
      </c>
      <c r="C139" s="1649">
        <v>85.821680432589048</v>
      </c>
      <c r="D139" s="1650">
        <v>72.917373125759951</v>
      </c>
      <c r="E139" s="1650">
        <v>36.127206890686502</v>
      </c>
      <c r="F139" s="1650">
        <v>9.1643636520540106</v>
      </c>
      <c r="G139" s="1651">
        <v>0.91586884901773991</v>
      </c>
      <c r="H139" s="1652">
        <v>41.964366761487206</v>
      </c>
      <c r="I139" s="1650">
        <v>12.205132669494636</v>
      </c>
      <c r="J139" s="1650">
        <v>2.5880595262622648</v>
      </c>
      <c r="K139" s="1650">
        <v>1.0319110484349832</v>
      </c>
      <c r="L139" s="1653">
        <v>0.12207040553600587</v>
      </c>
      <c r="M139" s="1654">
        <v>88.692962947903538</v>
      </c>
      <c r="N139" s="1650">
        <v>83.781902646905337</v>
      </c>
      <c r="O139" s="1650">
        <v>75.255115957889814</v>
      </c>
      <c r="P139" s="1650">
        <v>48.947327040376862</v>
      </c>
      <c r="Q139" s="1651">
        <v>16.656579977826524</v>
      </c>
      <c r="R139" s="1652">
        <v>31.44435992233322</v>
      </c>
      <c r="S139" s="1650">
        <v>67.629722211379004</v>
      </c>
      <c r="T139" s="1650">
        <v>40.316859635348791</v>
      </c>
      <c r="U139" s="1650">
        <v>5.4528422813392252</v>
      </c>
      <c r="V139" s="1650">
        <v>52.146732237755877</v>
      </c>
      <c r="W139" s="1650">
        <v>45.635960442897485</v>
      </c>
      <c r="X139" s="1650">
        <v>71.737065900530823</v>
      </c>
      <c r="Y139" s="1650">
        <v>87.86089417955381</v>
      </c>
      <c r="Z139" s="1650">
        <v>8.5221437301182537</v>
      </c>
      <c r="AA139" s="1650">
        <v>63.809318329664279</v>
      </c>
      <c r="AB139" s="1650">
        <v>5.6102226287910844</v>
      </c>
      <c r="AC139" s="2177">
        <v>27.212804355214448</v>
      </c>
      <c r="AD139" s="665"/>
      <c r="AE139" s="665"/>
      <c r="AF139" s="665"/>
      <c r="AG139" s="665"/>
      <c r="AH139" s="665"/>
      <c r="AI139" s="665"/>
      <c r="AJ139" s="665"/>
      <c r="AK139" s="665"/>
      <c r="AL139" s="665"/>
      <c r="AM139" s="665"/>
      <c r="AN139" s="665"/>
      <c r="AO139" s="665"/>
      <c r="AP139" s="665"/>
      <c r="AQ139" s="665"/>
      <c r="AR139" s="665"/>
      <c r="AS139" s="665"/>
      <c r="AT139" s="665"/>
      <c r="AU139" s="665"/>
      <c r="AV139" s="665"/>
      <c r="AW139" s="665"/>
      <c r="AX139" s="665"/>
      <c r="AY139" s="665"/>
      <c r="AZ139" s="216"/>
      <c r="BA139" s="2460"/>
      <c r="BB139" s="159" t="s">
        <v>19</v>
      </c>
      <c r="BC139" s="1148" t="s">
        <v>35</v>
      </c>
      <c r="BD139" s="1167" t="s">
        <v>35</v>
      </c>
      <c r="BE139" s="1167" t="s">
        <v>35</v>
      </c>
      <c r="BF139" s="1167" t="s">
        <v>35</v>
      </c>
      <c r="BG139" s="1187" t="s">
        <v>35</v>
      </c>
      <c r="BH139" s="1207" t="s">
        <v>35</v>
      </c>
      <c r="BI139" s="1167" t="s">
        <v>35</v>
      </c>
      <c r="BJ139" s="1167" t="s">
        <v>35</v>
      </c>
      <c r="BK139" s="1167" t="s">
        <v>35</v>
      </c>
      <c r="BL139" s="1187" t="s">
        <v>35</v>
      </c>
      <c r="BM139" s="1207" t="s">
        <v>35</v>
      </c>
      <c r="BN139" s="1167" t="s">
        <v>35</v>
      </c>
      <c r="BO139" s="1167" t="s">
        <v>35</v>
      </c>
      <c r="BP139" s="1167" t="s">
        <v>35</v>
      </c>
      <c r="BQ139" s="1187" t="s">
        <v>35</v>
      </c>
      <c r="BR139" s="1207" t="s">
        <v>35</v>
      </c>
      <c r="BS139" s="1167" t="s">
        <v>35</v>
      </c>
      <c r="BT139" s="1167" t="s">
        <v>35</v>
      </c>
      <c r="BU139" s="1167" t="s">
        <v>35</v>
      </c>
      <c r="BV139" s="1167" t="s">
        <v>35</v>
      </c>
      <c r="BW139" s="1167" t="s">
        <v>35</v>
      </c>
      <c r="BX139" s="1167" t="s">
        <v>35</v>
      </c>
      <c r="BY139" s="1225" t="s">
        <v>35</v>
      </c>
      <c r="BZ139" s="1225" t="s">
        <v>35</v>
      </c>
      <c r="CA139" s="1225" t="s">
        <v>35</v>
      </c>
      <c r="CB139" s="1225" t="s">
        <v>35</v>
      </c>
      <c r="CC139" s="1225" t="s">
        <v>35</v>
      </c>
      <c r="CD139" s="2128"/>
      <c r="CE139" s="2128"/>
      <c r="CF139" s="2128"/>
      <c r="CG139" s="2128"/>
      <c r="CH139" s="2128"/>
      <c r="CI139" s="2128"/>
      <c r="CJ139" s="2128"/>
      <c r="CK139" s="2128"/>
      <c r="CL139" s="2128"/>
      <c r="CM139" s="2128"/>
      <c r="CN139" s="2128"/>
      <c r="CO139" s="2128"/>
      <c r="CP139" s="2128"/>
      <c r="CQ139" s="2128"/>
      <c r="CR139" s="2128"/>
      <c r="CS139" s="2128"/>
      <c r="CT139" s="2128"/>
      <c r="CU139" s="2128"/>
      <c r="CV139" s="2128"/>
      <c r="CW139" s="2128"/>
      <c r="CX139" s="2128"/>
      <c r="CY139" s="2128"/>
      <c r="CZ139" s="2128"/>
    </row>
    <row r="140" s="130" customFormat="true" ht="15" customHeight="true" x14ac:dyDescent="0.2">
      <c r="A140" s="2459" t="s">
        <v>105</v>
      </c>
      <c r="B140" s="252" t="s">
        <v>63</v>
      </c>
      <c r="C140" s="1098" t="s">
        <v>35</v>
      </c>
      <c r="D140" s="1105" t="s">
        <v>35</v>
      </c>
      <c r="E140" s="1105" t="s">
        <v>35</v>
      </c>
      <c r="F140" s="1105" t="s">
        <v>35</v>
      </c>
      <c r="G140" s="1112" t="s">
        <v>35</v>
      </c>
      <c r="H140" s="1119" t="s">
        <v>35</v>
      </c>
      <c r="I140" s="1105" t="s">
        <v>35</v>
      </c>
      <c r="J140" s="1105" t="s">
        <v>35</v>
      </c>
      <c r="K140" s="1105" t="s">
        <v>35</v>
      </c>
      <c r="L140" s="1126" t="s">
        <v>35</v>
      </c>
      <c r="M140" s="1133" t="s">
        <v>35</v>
      </c>
      <c r="N140" s="1105" t="s">
        <v>35</v>
      </c>
      <c r="O140" s="1105" t="s">
        <v>35</v>
      </c>
      <c r="P140" s="1105" t="s">
        <v>35</v>
      </c>
      <c r="Q140" s="1112" t="s">
        <v>35</v>
      </c>
      <c r="R140" s="1119" t="s">
        <v>35</v>
      </c>
      <c r="S140" s="1105" t="s">
        <v>35</v>
      </c>
      <c r="T140" s="1105" t="s">
        <v>35</v>
      </c>
      <c r="U140" s="1105" t="s">
        <v>35</v>
      </c>
      <c r="V140" s="1105" t="s">
        <v>35</v>
      </c>
      <c r="W140" s="1105" t="s">
        <v>35</v>
      </c>
      <c r="X140" s="1105" t="s">
        <v>35</v>
      </c>
      <c r="Y140" s="1138" t="s">
        <v>35</v>
      </c>
      <c r="Z140" s="1138" t="s">
        <v>35</v>
      </c>
      <c r="AA140" s="1138" t="s">
        <v>35</v>
      </c>
      <c r="AB140" s="1138" t="s">
        <v>35</v>
      </c>
      <c r="AC140" s="2087" t="s">
        <v>35</v>
      </c>
      <c r="AD140" s="2106"/>
      <c r="AE140" s="2106"/>
      <c r="AF140" s="2106"/>
      <c r="AG140" s="2106"/>
      <c r="AH140" s="2106"/>
      <c r="AI140" s="2106"/>
      <c r="AJ140" s="2106"/>
      <c r="AK140" s="2106"/>
      <c r="AL140" s="2106"/>
      <c r="AM140" s="2106"/>
      <c r="AN140" s="2106"/>
      <c r="AO140" s="2106"/>
      <c r="AP140" s="2106"/>
      <c r="AQ140" s="2106"/>
      <c r="AR140" s="2106"/>
      <c r="AS140" s="2106"/>
      <c r="AT140" s="2106"/>
      <c r="AU140" s="2106"/>
      <c r="AV140" s="2106"/>
      <c r="AW140" s="2106"/>
      <c r="AX140" s="2106"/>
      <c r="AY140" s="2106"/>
      <c r="AZ140" s="215"/>
      <c r="BA140" s="2460" t="s">
        <v>105</v>
      </c>
      <c r="BB140" s="159" t="s">
        <v>63</v>
      </c>
      <c r="BC140" s="1148" t="s">
        <v>35</v>
      </c>
      <c r="BD140" s="1167" t="s">
        <v>35</v>
      </c>
      <c r="BE140" s="1167" t="s">
        <v>35</v>
      </c>
      <c r="BF140" s="1167" t="s">
        <v>35</v>
      </c>
      <c r="BG140" s="1187" t="s">
        <v>35</v>
      </c>
      <c r="BH140" s="1207" t="s">
        <v>35</v>
      </c>
      <c r="BI140" s="1167" t="s">
        <v>35</v>
      </c>
      <c r="BJ140" s="1167" t="s">
        <v>35</v>
      </c>
      <c r="BK140" s="1167" t="s">
        <v>35</v>
      </c>
      <c r="BL140" s="1187" t="s">
        <v>35</v>
      </c>
      <c r="BM140" s="1207" t="s">
        <v>35</v>
      </c>
      <c r="BN140" s="1167" t="s">
        <v>35</v>
      </c>
      <c r="BO140" s="1167" t="s">
        <v>35</v>
      </c>
      <c r="BP140" s="1167" t="s">
        <v>35</v>
      </c>
      <c r="BQ140" s="1187" t="s">
        <v>35</v>
      </c>
      <c r="BR140" s="1207" t="s">
        <v>35</v>
      </c>
      <c r="BS140" s="1167" t="s">
        <v>35</v>
      </c>
      <c r="BT140" s="1167" t="s">
        <v>35</v>
      </c>
      <c r="BU140" s="1167" t="s">
        <v>35</v>
      </c>
      <c r="BV140" s="1167" t="s">
        <v>35</v>
      </c>
      <c r="BW140" s="1167" t="s">
        <v>35</v>
      </c>
      <c r="BX140" s="1167" t="s">
        <v>35</v>
      </c>
      <c r="BY140" s="1225" t="s">
        <v>35</v>
      </c>
      <c r="BZ140" s="1225" t="s">
        <v>35</v>
      </c>
      <c r="CA140" s="1225" t="s">
        <v>35</v>
      </c>
      <c r="CB140" s="1225" t="s">
        <v>35</v>
      </c>
      <c r="CC140" s="1225" t="s">
        <v>35</v>
      </c>
      <c r="CD140" s="2128"/>
      <c r="CE140" s="2128"/>
      <c r="CF140" s="2128"/>
      <c r="CG140" s="2128"/>
      <c r="CH140" s="2128"/>
      <c r="CI140" s="2128"/>
      <c r="CJ140" s="2128"/>
      <c r="CK140" s="2128"/>
      <c r="CL140" s="2128"/>
      <c r="CM140" s="2128"/>
      <c r="CN140" s="2128"/>
      <c r="CO140" s="2128"/>
      <c r="CP140" s="2128"/>
      <c r="CQ140" s="2128"/>
      <c r="CR140" s="2128"/>
      <c r="CS140" s="2128"/>
      <c r="CT140" s="2128"/>
      <c r="CU140" s="2128"/>
      <c r="CV140" s="2128"/>
      <c r="CW140" s="2128"/>
      <c r="CX140" s="2128"/>
      <c r="CY140" s="2128"/>
      <c r="CZ140" s="2128"/>
    </row>
    <row r="141" s="130" customFormat="true" ht="15" customHeight="true" x14ac:dyDescent="0.2">
      <c r="A141" s="2459"/>
      <c r="B141" s="252" t="s">
        <v>64</v>
      </c>
      <c r="C141" s="1098" t="s">
        <v>35</v>
      </c>
      <c r="D141" s="1105" t="s">
        <v>35</v>
      </c>
      <c r="E141" s="1105" t="s">
        <v>35</v>
      </c>
      <c r="F141" s="1105" t="s">
        <v>35</v>
      </c>
      <c r="G141" s="1112" t="s">
        <v>35</v>
      </c>
      <c r="H141" s="1119" t="s">
        <v>35</v>
      </c>
      <c r="I141" s="1105" t="s">
        <v>35</v>
      </c>
      <c r="J141" s="1105" t="s">
        <v>35</v>
      </c>
      <c r="K141" s="1105" t="s">
        <v>35</v>
      </c>
      <c r="L141" s="1126" t="s">
        <v>35</v>
      </c>
      <c r="M141" s="1133" t="s">
        <v>35</v>
      </c>
      <c r="N141" s="1105" t="s">
        <v>35</v>
      </c>
      <c r="O141" s="1105" t="s">
        <v>35</v>
      </c>
      <c r="P141" s="1105" t="s">
        <v>35</v>
      </c>
      <c r="Q141" s="1112" t="s">
        <v>35</v>
      </c>
      <c r="R141" s="1119" t="s">
        <v>35</v>
      </c>
      <c r="S141" s="1105" t="s">
        <v>35</v>
      </c>
      <c r="T141" s="1105" t="s">
        <v>35</v>
      </c>
      <c r="U141" s="1105" t="s">
        <v>35</v>
      </c>
      <c r="V141" s="1105" t="s">
        <v>35</v>
      </c>
      <c r="W141" s="1105" t="s">
        <v>35</v>
      </c>
      <c r="X141" s="1105" t="s">
        <v>35</v>
      </c>
      <c r="Y141" s="1138" t="s">
        <v>35</v>
      </c>
      <c r="Z141" s="1138" t="s">
        <v>35</v>
      </c>
      <c r="AA141" s="1138" t="s">
        <v>35</v>
      </c>
      <c r="AB141" s="1138" t="s">
        <v>35</v>
      </c>
      <c r="AC141" s="2087" t="s">
        <v>35</v>
      </c>
      <c r="AD141" s="2106"/>
      <c r="AE141" s="2106"/>
      <c r="AF141" s="2106"/>
      <c r="AG141" s="2106"/>
      <c r="AH141" s="2106"/>
      <c r="AI141" s="2106"/>
      <c r="AJ141" s="2106"/>
      <c r="AK141" s="2106"/>
      <c r="AL141" s="2106"/>
      <c r="AM141" s="2106"/>
      <c r="AN141" s="2106"/>
      <c r="AO141" s="2106"/>
      <c r="AP141" s="2106"/>
      <c r="AQ141" s="2106"/>
      <c r="AR141" s="2106"/>
      <c r="AS141" s="2106"/>
      <c r="AT141" s="2106"/>
      <c r="AU141" s="2106"/>
      <c r="AV141" s="2106"/>
      <c r="AW141" s="2106"/>
      <c r="AX141" s="2106"/>
      <c r="AY141" s="2106"/>
      <c r="AZ141" s="215"/>
      <c r="BA141" s="2460"/>
      <c r="BB141" s="159" t="s">
        <v>64</v>
      </c>
      <c r="BC141" s="1148" t="s">
        <v>35</v>
      </c>
      <c r="BD141" s="1167" t="s">
        <v>35</v>
      </c>
      <c r="BE141" s="1167" t="s">
        <v>35</v>
      </c>
      <c r="BF141" s="1167" t="s">
        <v>35</v>
      </c>
      <c r="BG141" s="1187" t="s">
        <v>35</v>
      </c>
      <c r="BH141" s="1207" t="s">
        <v>35</v>
      </c>
      <c r="BI141" s="1167" t="s">
        <v>35</v>
      </c>
      <c r="BJ141" s="1167" t="s">
        <v>35</v>
      </c>
      <c r="BK141" s="1167" t="s">
        <v>35</v>
      </c>
      <c r="BL141" s="1187" t="s">
        <v>35</v>
      </c>
      <c r="BM141" s="1207" t="s">
        <v>35</v>
      </c>
      <c r="BN141" s="1167" t="s">
        <v>35</v>
      </c>
      <c r="BO141" s="1167" t="s">
        <v>35</v>
      </c>
      <c r="BP141" s="1167" t="s">
        <v>35</v>
      </c>
      <c r="BQ141" s="1187" t="s">
        <v>35</v>
      </c>
      <c r="BR141" s="1207" t="s">
        <v>35</v>
      </c>
      <c r="BS141" s="1167" t="s">
        <v>35</v>
      </c>
      <c r="BT141" s="1167" t="s">
        <v>35</v>
      </c>
      <c r="BU141" s="1167" t="s">
        <v>35</v>
      </c>
      <c r="BV141" s="1167" t="s">
        <v>35</v>
      </c>
      <c r="BW141" s="1167" t="s">
        <v>35</v>
      </c>
      <c r="BX141" s="1167" t="s">
        <v>35</v>
      </c>
      <c r="BY141" s="1225" t="s">
        <v>35</v>
      </c>
      <c r="BZ141" s="1225" t="s">
        <v>35</v>
      </c>
      <c r="CA141" s="1225" t="s">
        <v>35</v>
      </c>
      <c r="CB141" s="1225" t="s">
        <v>35</v>
      </c>
      <c r="CC141" s="1225" t="s">
        <v>35</v>
      </c>
      <c r="CD141" s="2128"/>
      <c r="CE141" s="2128"/>
      <c r="CF141" s="2128"/>
      <c r="CG141" s="2128"/>
      <c r="CH141" s="2128"/>
      <c r="CI141" s="2128"/>
      <c r="CJ141" s="2128"/>
      <c r="CK141" s="2128"/>
      <c r="CL141" s="2128"/>
      <c r="CM141" s="2128"/>
      <c r="CN141" s="2128"/>
      <c r="CO141" s="2128"/>
      <c r="CP141" s="2128"/>
      <c r="CQ141" s="2128"/>
      <c r="CR141" s="2128"/>
      <c r="CS141" s="2128"/>
      <c r="CT141" s="2128"/>
      <c r="CU141" s="2128"/>
      <c r="CV141" s="2128"/>
      <c r="CW141" s="2128"/>
      <c r="CX141" s="2128"/>
      <c r="CY141" s="2128"/>
      <c r="CZ141" s="2128"/>
    </row>
    <row r="142" s="130" customFormat="true" ht="15" customHeight="true" x14ac:dyDescent="0.2">
      <c r="A142" s="2459"/>
      <c r="B142" s="252" t="s">
        <v>65</v>
      </c>
      <c r="C142" s="1098" t="s">
        <v>35</v>
      </c>
      <c r="D142" s="1105" t="s">
        <v>35</v>
      </c>
      <c r="E142" s="1105" t="s">
        <v>35</v>
      </c>
      <c r="F142" s="1105" t="s">
        <v>35</v>
      </c>
      <c r="G142" s="1112" t="s">
        <v>35</v>
      </c>
      <c r="H142" s="1119" t="s">
        <v>35</v>
      </c>
      <c r="I142" s="1105" t="s">
        <v>35</v>
      </c>
      <c r="J142" s="1105" t="s">
        <v>35</v>
      </c>
      <c r="K142" s="1105" t="s">
        <v>35</v>
      </c>
      <c r="L142" s="1126" t="s">
        <v>35</v>
      </c>
      <c r="M142" s="1133" t="s">
        <v>35</v>
      </c>
      <c r="N142" s="1105" t="s">
        <v>35</v>
      </c>
      <c r="O142" s="1105" t="s">
        <v>35</v>
      </c>
      <c r="P142" s="1105" t="s">
        <v>35</v>
      </c>
      <c r="Q142" s="1112" t="s">
        <v>35</v>
      </c>
      <c r="R142" s="1119" t="s">
        <v>35</v>
      </c>
      <c r="S142" s="1105" t="s">
        <v>35</v>
      </c>
      <c r="T142" s="1105" t="s">
        <v>35</v>
      </c>
      <c r="U142" s="1105" t="s">
        <v>35</v>
      </c>
      <c r="V142" s="1105" t="s">
        <v>35</v>
      </c>
      <c r="W142" s="1105" t="s">
        <v>35</v>
      </c>
      <c r="X142" s="1105" t="s">
        <v>35</v>
      </c>
      <c r="Y142" s="1138" t="s">
        <v>35</v>
      </c>
      <c r="Z142" s="1138" t="s">
        <v>35</v>
      </c>
      <c r="AA142" s="1138" t="s">
        <v>35</v>
      </c>
      <c r="AB142" s="1138" t="s">
        <v>35</v>
      </c>
      <c r="AC142" s="2087" t="s">
        <v>35</v>
      </c>
      <c r="AD142" s="2106"/>
      <c r="AE142" s="2106"/>
      <c r="AF142" s="2106"/>
      <c r="AG142" s="2106"/>
      <c r="AH142" s="2106"/>
      <c r="AI142" s="2106"/>
      <c r="AJ142" s="2106"/>
      <c r="AK142" s="2106"/>
      <c r="AL142" s="2106"/>
      <c r="AM142" s="2106"/>
      <c r="AN142" s="2106"/>
      <c r="AO142" s="2106"/>
      <c r="AP142" s="2106"/>
      <c r="AQ142" s="2106"/>
      <c r="AR142" s="2106"/>
      <c r="AS142" s="2106"/>
      <c r="AT142" s="2106"/>
      <c r="AU142" s="2106"/>
      <c r="AV142" s="2106"/>
      <c r="AW142" s="2106"/>
      <c r="AX142" s="2106"/>
      <c r="AY142" s="2106"/>
      <c r="AZ142" s="215"/>
      <c r="BA142" s="2460"/>
      <c r="BB142" s="159" t="s">
        <v>65</v>
      </c>
      <c r="BC142" s="1148" t="s">
        <v>35</v>
      </c>
      <c r="BD142" s="1167" t="s">
        <v>35</v>
      </c>
      <c r="BE142" s="1167" t="s">
        <v>35</v>
      </c>
      <c r="BF142" s="1167" t="s">
        <v>35</v>
      </c>
      <c r="BG142" s="1187" t="s">
        <v>35</v>
      </c>
      <c r="BH142" s="1207" t="s">
        <v>35</v>
      </c>
      <c r="BI142" s="1167" t="s">
        <v>35</v>
      </c>
      <c r="BJ142" s="1167" t="s">
        <v>35</v>
      </c>
      <c r="BK142" s="1167" t="s">
        <v>35</v>
      </c>
      <c r="BL142" s="1187" t="s">
        <v>35</v>
      </c>
      <c r="BM142" s="1207" t="s">
        <v>35</v>
      </c>
      <c r="BN142" s="1167" t="s">
        <v>35</v>
      </c>
      <c r="BO142" s="1167" t="s">
        <v>35</v>
      </c>
      <c r="BP142" s="1167" t="s">
        <v>35</v>
      </c>
      <c r="BQ142" s="1187" t="s">
        <v>35</v>
      </c>
      <c r="BR142" s="1207" t="s">
        <v>35</v>
      </c>
      <c r="BS142" s="1167" t="s">
        <v>35</v>
      </c>
      <c r="BT142" s="1167" t="s">
        <v>35</v>
      </c>
      <c r="BU142" s="1167" t="s">
        <v>35</v>
      </c>
      <c r="BV142" s="1167" t="s">
        <v>35</v>
      </c>
      <c r="BW142" s="1167" t="s">
        <v>35</v>
      </c>
      <c r="BX142" s="1167" t="s">
        <v>35</v>
      </c>
      <c r="BY142" s="1225" t="s">
        <v>35</v>
      </c>
      <c r="BZ142" s="1225" t="s">
        <v>35</v>
      </c>
      <c r="CA142" s="1225" t="s">
        <v>35</v>
      </c>
      <c r="CB142" s="1225" t="s">
        <v>35</v>
      </c>
      <c r="CC142" s="1225" t="s">
        <v>35</v>
      </c>
      <c r="CD142" s="2128"/>
      <c r="CE142" s="2128"/>
      <c r="CF142" s="2128"/>
      <c r="CG142" s="2128"/>
      <c r="CH142" s="2128"/>
      <c r="CI142" s="2128"/>
      <c r="CJ142" s="2128"/>
      <c r="CK142" s="2128"/>
      <c r="CL142" s="2128"/>
      <c r="CM142" s="2128"/>
      <c r="CN142" s="2128"/>
      <c r="CO142" s="2128"/>
      <c r="CP142" s="2128"/>
      <c r="CQ142" s="2128"/>
      <c r="CR142" s="2128"/>
      <c r="CS142" s="2128"/>
      <c r="CT142" s="2128"/>
      <c r="CU142" s="2128"/>
      <c r="CV142" s="2128"/>
      <c r="CW142" s="2128"/>
      <c r="CX142" s="2128"/>
      <c r="CY142" s="2128"/>
      <c r="CZ142" s="2128"/>
    </row>
    <row r="143" s="130" customFormat="true" ht="15" customHeight="true" x14ac:dyDescent="0.2">
      <c r="A143" s="2459"/>
      <c r="B143" s="252" t="s">
        <v>66</v>
      </c>
      <c r="C143" s="1098" t="s">
        <v>35</v>
      </c>
      <c r="D143" s="1105" t="s">
        <v>35</v>
      </c>
      <c r="E143" s="1105" t="s">
        <v>35</v>
      </c>
      <c r="F143" s="1105" t="s">
        <v>35</v>
      </c>
      <c r="G143" s="1112" t="s">
        <v>35</v>
      </c>
      <c r="H143" s="1119" t="s">
        <v>35</v>
      </c>
      <c r="I143" s="1105" t="s">
        <v>35</v>
      </c>
      <c r="J143" s="1105" t="s">
        <v>35</v>
      </c>
      <c r="K143" s="1105" t="s">
        <v>35</v>
      </c>
      <c r="L143" s="1126" t="s">
        <v>35</v>
      </c>
      <c r="M143" s="1133" t="s">
        <v>35</v>
      </c>
      <c r="N143" s="1105" t="s">
        <v>35</v>
      </c>
      <c r="O143" s="1105" t="s">
        <v>35</v>
      </c>
      <c r="P143" s="1105" t="s">
        <v>35</v>
      </c>
      <c r="Q143" s="1112" t="s">
        <v>35</v>
      </c>
      <c r="R143" s="1119" t="s">
        <v>35</v>
      </c>
      <c r="S143" s="1105" t="s">
        <v>35</v>
      </c>
      <c r="T143" s="1105" t="s">
        <v>35</v>
      </c>
      <c r="U143" s="1105" t="s">
        <v>35</v>
      </c>
      <c r="V143" s="1105" t="s">
        <v>35</v>
      </c>
      <c r="W143" s="1105" t="s">
        <v>35</v>
      </c>
      <c r="X143" s="1105" t="s">
        <v>35</v>
      </c>
      <c r="Y143" s="1138" t="s">
        <v>35</v>
      </c>
      <c r="Z143" s="1138" t="s">
        <v>35</v>
      </c>
      <c r="AA143" s="1138" t="s">
        <v>35</v>
      </c>
      <c r="AB143" s="1138" t="s">
        <v>35</v>
      </c>
      <c r="AC143" s="2087" t="s">
        <v>35</v>
      </c>
      <c r="AD143" s="2106"/>
      <c r="AE143" s="2106"/>
      <c r="AF143" s="2106"/>
      <c r="AG143" s="2106"/>
      <c r="AH143" s="2106"/>
      <c r="AI143" s="2106"/>
      <c r="AJ143" s="2106"/>
      <c r="AK143" s="2106"/>
      <c r="AL143" s="2106"/>
      <c r="AM143" s="2106"/>
      <c r="AN143" s="2106"/>
      <c r="AO143" s="2106"/>
      <c r="AP143" s="2106"/>
      <c r="AQ143" s="2106"/>
      <c r="AR143" s="2106"/>
      <c r="AS143" s="2106"/>
      <c r="AT143" s="2106"/>
      <c r="AU143" s="2106"/>
      <c r="AV143" s="2106"/>
      <c r="AW143" s="2106"/>
      <c r="AX143" s="2106"/>
      <c r="AY143" s="2106"/>
      <c r="AZ143" s="215"/>
      <c r="BA143" s="2460"/>
      <c r="BB143" s="159" t="s">
        <v>66</v>
      </c>
      <c r="BC143" s="1148" t="s">
        <v>35</v>
      </c>
      <c r="BD143" s="1167" t="s">
        <v>35</v>
      </c>
      <c r="BE143" s="1167" t="s">
        <v>35</v>
      </c>
      <c r="BF143" s="1167" t="s">
        <v>35</v>
      </c>
      <c r="BG143" s="1187" t="s">
        <v>35</v>
      </c>
      <c r="BH143" s="1207" t="s">
        <v>35</v>
      </c>
      <c r="BI143" s="1167" t="s">
        <v>35</v>
      </c>
      <c r="BJ143" s="1167" t="s">
        <v>35</v>
      </c>
      <c r="BK143" s="1167" t="s">
        <v>35</v>
      </c>
      <c r="BL143" s="1187" t="s">
        <v>35</v>
      </c>
      <c r="BM143" s="1207" t="s">
        <v>35</v>
      </c>
      <c r="BN143" s="1167" t="s">
        <v>35</v>
      </c>
      <c r="BO143" s="1167" t="s">
        <v>35</v>
      </c>
      <c r="BP143" s="1167" t="s">
        <v>35</v>
      </c>
      <c r="BQ143" s="1187" t="s">
        <v>35</v>
      </c>
      <c r="BR143" s="1207" t="s">
        <v>35</v>
      </c>
      <c r="BS143" s="1167" t="s">
        <v>35</v>
      </c>
      <c r="BT143" s="1167" t="s">
        <v>35</v>
      </c>
      <c r="BU143" s="1167" t="s">
        <v>35</v>
      </c>
      <c r="BV143" s="1167" t="s">
        <v>35</v>
      </c>
      <c r="BW143" s="1167" t="s">
        <v>35</v>
      </c>
      <c r="BX143" s="1167" t="s">
        <v>35</v>
      </c>
      <c r="BY143" s="1225" t="s">
        <v>35</v>
      </c>
      <c r="BZ143" s="1225" t="s">
        <v>35</v>
      </c>
      <c r="CA143" s="1225" t="s">
        <v>35</v>
      </c>
      <c r="CB143" s="1225" t="s">
        <v>35</v>
      </c>
      <c r="CC143" s="1225" t="s">
        <v>35</v>
      </c>
      <c r="CD143" s="2128"/>
      <c r="CE143" s="2128"/>
      <c r="CF143" s="2128"/>
      <c r="CG143" s="2128"/>
      <c r="CH143" s="2128"/>
      <c r="CI143" s="2128"/>
      <c r="CJ143" s="2128"/>
      <c r="CK143" s="2128"/>
      <c r="CL143" s="2128"/>
      <c r="CM143" s="2128"/>
      <c r="CN143" s="2128"/>
      <c r="CO143" s="2128"/>
      <c r="CP143" s="2128"/>
      <c r="CQ143" s="2128"/>
      <c r="CR143" s="2128"/>
      <c r="CS143" s="2128"/>
      <c r="CT143" s="2128"/>
      <c r="CU143" s="2128"/>
      <c r="CV143" s="2128"/>
      <c r="CW143" s="2128"/>
      <c r="CX143" s="2128"/>
      <c r="CY143" s="2128"/>
      <c r="CZ143" s="2128"/>
    </row>
    <row r="144" s="130" customFormat="true" ht="15" customHeight="true" x14ac:dyDescent="0.2">
      <c r="A144" s="2459" t="s">
        <v>106</v>
      </c>
      <c r="B144" s="252" t="s">
        <v>63</v>
      </c>
      <c r="C144" s="1098" t="s">
        <v>35</v>
      </c>
      <c r="D144" s="1105" t="s">
        <v>35</v>
      </c>
      <c r="E144" s="1105" t="s">
        <v>35</v>
      </c>
      <c r="F144" s="1105" t="s">
        <v>35</v>
      </c>
      <c r="G144" s="1112" t="s">
        <v>35</v>
      </c>
      <c r="H144" s="1119" t="s">
        <v>35</v>
      </c>
      <c r="I144" s="1105" t="s">
        <v>35</v>
      </c>
      <c r="J144" s="1105" t="s">
        <v>35</v>
      </c>
      <c r="K144" s="1105" t="s">
        <v>35</v>
      </c>
      <c r="L144" s="1126" t="s">
        <v>35</v>
      </c>
      <c r="M144" s="1133" t="s">
        <v>35</v>
      </c>
      <c r="N144" s="1105" t="s">
        <v>35</v>
      </c>
      <c r="O144" s="1105" t="s">
        <v>35</v>
      </c>
      <c r="P144" s="1105" t="s">
        <v>35</v>
      </c>
      <c r="Q144" s="1112" t="s">
        <v>35</v>
      </c>
      <c r="R144" s="1119" t="s">
        <v>35</v>
      </c>
      <c r="S144" s="1105" t="s">
        <v>35</v>
      </c>
      <c r="T144" s="1105" t="s">
        <v>35</v>
      </c>
      <c r="U144" s="1105" t="s">
        <v>35</v>
      </c>
      <c r="V144" s="1105" t="s">
        <v>35</v>
      </c>
      <c r="W144" s="1105" t="s">
        <v>35</v>
      </c>
      <c r="X144" s="1105" t="s">
        <v>35</v>
      </c>
      <c r="Y144" s="1138" t="s">
        <v>35</v>
      </c>
      <c r="Z144" s="1138" t="s">
        <v>35</v>
      </c>
      <c r="AA144" s="1138" t="s">
        <v>35</v>
      </c>
      <c r="AB144" s="1138" t="s">
        <v>35</v>
      </c>
      <c r="AC144" s="2087" t="s">
        <v>35</v>
      </c>
      <c r="AD144" s="2106"/>
      <c r="AE144" s="2106"/>
      <c r="AF144" s="2106"/>
      <c r="AG144" s="2106"/>
      <c r="AH144" s="2106"/>
      <c r="AI144" s="2106"/>
      <c r="AJ144" s="2106"/>
      <c r="AK144" s="2106"/>
      <c r="AL144" s="2106"/>
      <c r="AM144" s="2106"/>
      <c r="AN144" s="2106"/>
      <c r="AO144" s="2106"/>
      <c r="AP144" s="2106"/>
      <c r="AQ144" s="2106"/>
      <c r="AR144" s="2106"/>
      <c r="AS144" s="2106"/>
      <c r="AT144" s="2106"/>
      <c r="AU144" s="2106"/>
      <c r="AV144" s="2106"/>
      <c r="AW144" s="2106"/>
      <c r="AX144" s="2106"/>
      <c r="AY144" s="2106"/>
      <c r="AZ144" s="215"/>
      <c r="BA144" s="2460" t="s">
        <v>106</v>
      </c>
      <c r="BB144" s="159" t="s">
        <v>63</v>
      </c>
      <c r="BC144" s="1148" t="s">
        <v>35</v>
      </c>
      <c r="BD144" s="1167" t="s">
        <v>35</v>
      </c>
      <c r="BE144" s="1167" t="s">
        <v>35</v>
      </c>
      <c r="BF144" s="1167" t="s">
        <v>35</v>
      </c>
      <c r="BG144" s="1187" t="s">
        <v>35</v>
      </c>
      <c r="BH144" s="1207" t="s">
        <v>35</v>
      </c>
      <c r="BI144" s="1167" t="s">
        <v>35</v>
      </c>
      <c r="BJ144" s="1167" t="s">
        <v>35</v>
      </c>
      <c r="BK144" s="1167" t="s">
        <v>35</v>
      </c>
      <c r="BL144" s="1187" t="s">
        <v>35</v>
      </c>
      <c r="BM144" s="1207" t="s">
        <v>35</v>
      </c>
      <c r="BN144" s="1167" t="s">
        <v>35</v>
      </c>
      <c r="BO144" s="1167" t="s">
        <v>35</v>
      </c>
      <c r="BP144" s="1167" t="s">
        <v>35</v>
      </c>
      <c r="BQ144" s="1187" t="s">
        <v>35</v>
      </c>
      <c r="BR144" s="1207" t="s">
        <v>35</v>
      </c>
      <c r="BS144" s="1167" t="s">
        <v>35</v>
      </c>
      <c r="BT144" s="1167" t="s">
        <v>35</v>
      </c>
      <c r="BU144" s="1167" t="s">
        <v>35</v>
      </c>
      <c r="BV144" s="1167" t="s">
        <v>35</v>
      </c>
      <c r="BW144" s="1167" t="s">
        <v>35</v>
      </c>
      <c r="BX144" s="1167" t="s">
        <v>35</v>
      </c>
      <c r="BY144" s="1225" t="s">
        <v>35</v>
      </c>
      <c r="BZ144" s="1225" t="s">
        <v>35</v>
      </c>
      <c r="CA144" s="1225" t="s">
        <v>35</v>
      </c>
      <c r="CB144" s="1225" t="s">
        <v>35</v>
      </c>
      <c r="CC144" s="1225" t="s">
        <v>35</v>
      </c>
      <c r="CD144" s="2128"/>
      <c r="CE144" s="2128"/>
      <c r="CF144" s="2128"/>
      <c r="CG144" s="2128"/>
      <c r="CH144" s="2128"/>
      <c r="CI144" s="2128"/>
      <c r="CJ144" s="2128"/>
      <c r="CK144" s="2128"/>
      <c r="CL144" s="2128"/>
      <c r="CM144" s="2128"/>
      <c r="CN144" s="2128"/>
      <c r="CO144" s="2128"/>
      <c r="CP144" s="2128"/>
      <c r="CQ144" s="2128"/>
      <c r="CR144" s="2128"/>
      <c r="CS144" s="2128"/>
      <c r="CT144" s="2128"/>
      <c r="CU144" s="2128"/>
      <c r="CV144" s="2128"/>
      <c r="CW144" s="2128"/>
      <c r="CX144" s="2128"/>
      <c r="CY144" s="2128"/>
      <c r="CZ144" s="2128"/>
    </row>
    <row r="145" s="130" customFormat="true" ht="15" customHeight="true" x14ac:dyDescent="0.2">
      <c r="A145" s="2459"/>
      <c r="B145" s="252" t="s">
        <v>64</v>
      </c>
      <c r="C145" s="1098" t="s">
        <v>35</v>
      </c>
      <c r="D145" s="1105" t="s">
        <v>35</v>
      </c>
      <c r="E145" s="1105" t="s">
        <v>35</v>
      </c>
      <c r="F145" s="1105" t="s">
        <v>35</v>
      </c>
      <c r="G145" s="1112" t="s">
        <v>35</v>
      </c>
      <c r="H145" s="1119" t="s">
        <v>35</v>
      </c>
      <c r="I145" s="1105" t="s">
        <v>35</v>
      </c>
      <c r="J145" s="1105" t="s">
        <v>35</v>
      </c>
      <c r="K145" s="1105" t="s">
        <v>35</v>
      </c>
      <c r="L145" s="1126" t="s">
        <v>35</v>
      </c>
      <c r="M145" s="1133" t="s">
        <v>35</v>
      </c>
      <c r="N145" s="1105" t="s">
        <v>35</v>
      </c>
      <c r="O145" s="1105" t="s">
        <v>35</v>
      </c>
      <c r="P145" s="1105" t="s">
        <v>35</v>
      </c>
      <c r="Q145" s="1112" t="s">
        <v>35</v>
      </c>
      <c r="R145" s="1119" t="s">
        <v>35</v>
      </c>
      <c r="S145" s="1105" t="s">
        <v>35</v>
      </c>
      <c r="T145" s="1105" t="s">
        <v>35</v>
      </c>
      <c r="U145" s="1105" t="s">
        <v>35</v>
      </c>
      <c r="V145" s="1105" t="s">
        <v>35</v>
      </c>
      <c r="W145" s="1105" t="s">
        <v>35</v>
      </c>
      <c r="X145" s="1105" t="s">
        <v>35</v>
      </c>
      <c r="Y145" s="1138" t="s">
        <v>35</v>
      </c>
      <c r="Z145" s="1138" t="s">
        <v>35</v>
      </c>
      <c r="AA145" s="1138" t="s">
        <v>35</v>
      </c>
      <c r="AB145" s="1138" t="s">
        <v>35</v>
      </c>
      <c r="AC145" s="2087" t="s">
        <v>35</v>
      </c>
      <c r="AD145" s="2106"/>
      <c r="AE145" s="2106"/>
      <c r="AF145" s="2106"/>
      <c r="AG145" s="2106"/>
      <c r="AH145" s="2106"/>
      <c r="AI145" s="2106"/>
      <c r="AJ145" s="2106"/>
      <c r="AK145" s="2106"/>
      <c r="AL145" s="2106"/>
      <c r="AM145" s="2106"/>
      <c r="AN145" s="2106"/>
      <c r="AO145" s="2106"/>
      <c r="AP145" s="2106"/>
      <c r="AQ145" s="2106"/>
      <c r="AR145" s="2106"/>
      <c r="AS145" s="2106"/>
      <c r="AT145" s="2106"/>
      <c r="AU145" s="2106"/>
      <c r="AV145" s="2106"/>
      <c r="AW145" s="2106"/>
      <c r="AX145" s="2106"/>
      <c r="AY145" s="2106"/>
      <c r="AZ145" s="215"/>
      <c r="BA145" s="2460"/>
      <c r="BB145" s="159" t="s">
        <v>64</v>
      </c>
      <c r="BC145" s="1148" t="s">
        <v>35</v>
      </c>
      <c r="BD145" s="1167" t="s">
        <v>35</v>
      </c>
      <c r="BE145" s="1167" t="s">
        <v>35</v>
      </c>
      <c r="BF145" s="1167" t="s">
        <v>35</v>
      </c>
      <c r="BG145" s="1187" t="s">
        <v>35</v>
      </c>
      <c r="BH145" s="1207" t="s">
        <v>35</v>
      </c>
      <c r="BI145" s="1167" t="s">
        <v>35</v>
      </c>
      <c r="BJ145" s="1167" t="s">
        <v>35</v>
      </c>
      <c r="BK145" s="1167" t="s">
        <v>35</v>
      </c>
      <c r="BL145" s="1187" t="s">
        <v>35</v>
      </c>
      <c r="BM145" s="1207" t="s">
        <v>35</v>
      </c>
      <c r="BN145" s="1167" t="s">
        <v>35</v>
      </c>
      <c r="BO145" s="1167" t="s">
        <v>35</v>
      </c>
      <c r="BP145" s="1167" t="s">
        <v>35</v>
      </c>
      <c r="BQ145" s="1187" t="s">
        <v>35</v>
      </c>
      <c r="BR145" s="1207" t="s">
        <v>35</v>
      </c>
      <c r="BS145" s="1167" t="s">
        <v>35</v>
      </c>
      <c r="BT145" s="1167" t="s">
        <v>35</v>
      </c>
      <c r="BU145" s="1167" t="s">
        <v>35</v>
      </c>
      <c r="BV145" s="1167" t="s">
        <v>35</v>
      </c>
      <c r="BW145" s="1167" t="s">
        <v>35</v>
      </c>
      <c r="BX145" s="1167" t="s">
        <v>35</v>
      </c>
      <c r="BY145" s="1225" t="s">
        <v>35</v>
      </c>
      <c r="BZ145" s="1225" t="s">
        <v>35</v>
      </c>
      <c r="CA145" s="1225" t="s">
        <v>35</v>
      </c>
      <c r="CB145" s="1225" t="s">
        <v>35</v>
      </c>
      <c r="CC145" s="1225" t="s">
        <v>35</v>
      </c>
      <c r="CD145" s="2128"/>
      <c r="CE145" s="2128"/>
      <c r="CF145" s="2128"/>
      <c r="CG145" s="2128"/>
      <c r="CH145" s="2128"/>
      <c r="CI145" s="2128"/>
      <c r="CJ145" s="2128"/>
      <c r="CK145" s="2128"/>
      <c r="CL145" s="2128"/>
      <c r="CM145" s="2128"/>
      <c r="CN145" s="2128"/>
      <c r="CO145" s="2128"/>
      <c r="CP145" s="2128"/>
      <c r="CQ145" s="2128"/>
      <c r="CR145" s="2128"/>
      <c r="CS145" s="2128"/>
      <c r="CT145" s="2128"/>
      <c r="CU145" s="2128"/>
      <c r="CV145" s="2128"/>
      <c r="CW145" s="2128"/>
      <c r="CX145" s="2128"/>
      <c r="CY145" s="2128"/>
      <c r="CZ145" s="2128"/>
    </row>
    <row r="146" s="130" customFormat="true" ht="15" customHeight="true" x14ac:dyDescent="0.2">
      <c r="A146" s="2459"/>
      <c r="B146" s="252" t="s">
        <v>65</v>
      </c>
      <c r="C146" s="1098" t="s">
        <v>35</v>
      </c>
      <c r="D146" s="1105" t="s">
        <v>35</v>
      </c>
      <c r="E146" s="1105" t="s">
        <v>35</v>
      </c>
      <c r="F146" s="1105" t="s">
        <v>35</v>
      </c>
      <c r="G146" s="1112" t="s">
        <v>35</v>
      </c>
      <c r="H146" s="1119" t="s">
        <v>35</v>
      </c>
      <c r="I146" s="1105" t="s">
        <v>35</v>
      </c>
      <c r="J146" s="1105" t="s">
        <v>35</v>
      </c>
      <c r="K146" s="1105" t="s">
        <v>35</v>
      </c>
      <c r="L146" s="1126" t="s">
        <v>35</v>
      </c>
      <c r="M146" s="1133" t="s">
        <v>35</v>
      </c>
      <c r="N146" s="1105" t="s">
        <v>35</v>
      </c>
      <c r="O146" s="1105" t="s">
        <v>35</v>
      </c>
      <c r="P146" s="1105" t="s">
        <v>35</v>
      </c>
      <c r="Q146" s="1112" t="s">
        <v>35</v>
      </c>
      <c r="R146" s="1119" t="s">
        <v>35</v>
      </c>
      <c r="S146" s="1105" t="s">
        <v>35</v>
      </c>
      <c r="T146" s="1105" t="s">
        <v>35</v>
      </c>
      <c r="U146" s="1105" t="s">
        <v>35</v>
      </c>
      <c r="V146" s="1105" t="s">
        <v>35</v>
      </c>
      <c r="W146" s="1105" t="s">
        <v>35</v>
      </c>
      <c r="X146" s="1105" t="s">
        <v>35</v>
      </c>
      <c r="Y146" s="1138" t="s">
        <v>35</v>
      </c>
      <c r="Z146" s="1138" t="s">
        <v>35</v>
      </c>
      <c r="AA146" s="1138" t="s">
        <v>35</v>
      </c>
      <c r="AB146" s="1138" t="s">
        <v>35</v>
      </c>
      <c r="AC146" s="2087" t="s">
        <v>35</v>
      </c>
      <c r="AD146" s="2106"/>
      <c r="AE146" s="2106"/>
      <c r="AF146" s="2106"/>
      <c r="AG146" s="2106"/>
      <c r="AH146" s="2106"/>
      <c r="AI146" s="2106"/>
      <c r="AJ146" s="2106"/>
      <c r="AK146" s="2106"/>
      <c r="AL146" s="2106"/>
      <c r="AM146" s="2106"/>
      <c r="AN146" s="2106"/>
      <c r="AO146" s="2106"/>
      <c r="AP146" s="2106"/>
      <c r="AQ146" s="2106"/>
      <c r="AR146" s="2106"/>
      <c r="AS146" s="2106"/>
      <c r="AT146" s="2106"/>
      <c r="AU146" s="2106"/>
      <c r="AV146" s="2106"/>
      <c r="AW146" s="2106"/>
      <c r="AX146" s="2106"/>
      <c r="AY146" s="2106"/>
      <c r="AZ146" s="215"/>
      <c r="BA146" s="2460"/>
      <c r="BB146" s="159" t="s">
        <v>65</v>
      </c>
      <c r="BC146" s="1148" t="s">
        <v>35</v>
      </c>
      <c r="BD146" s="1167" t="s">
        <v>35</v>
      </c>
      <c r="BE146" s="1167" t="s">
        <v>35</v>
      </c>
      <c r="BF146" s="1167" t="s">
        <v>35</v>
      </c>
      <c r="BG146" s="1187" t="s">
        <v>35</v>
      </c>
      <c r="BH146" s="1207" t="s">
        <v>35</v>
      </c>
      <c r="BI146" s="1167" t="s">
        <v>35</v>
      </c>
      <c r="BJ146" s="1167" t="s">
        <v>35</v>
      </c>
      <c r="BK146" s="1167" t="s">
        <v>35</v>
      </c>
      <c r="BL146" s="1187" t="s">
        <v>35</v>
      </c>
      <c r="BM146" s="1207" t="s">
        <v>35</v>
      </c>
      <c r="BN146" s="1167" t="s">
        <v>35</v>
      </c>
      <c r="BO146" s="1167" t="s">
        <v>35</v>
      </c>
      <c r="BP146" s="1167" t="s">
        <v>35</v>
      </c>
      <c r="BQ146" s="1187" t="s">
        <v>35</v>
      </c>
      <c r="BR146" s="1207" t="s">
        <v>35</v>
      </c>
      <c r="BS146" s="1167" t="s">
        <v>35</v>
      </c>
      <c r="BT146" s="1167" t="s">
        <v>35</v>
      </c>
      <c r="BU146" s="1167" t="s">
        <v>35</v>
      </c>
      <c r="BV146" s="1167" t="s">
        <v>35</v>
      </c>
      <c r="BW146" s="1167" t="s">
        <v>35</v>
      </c>
      <c r="BX146" s="1167" t="s">
        <v>35</v>
      </c>
      <c r="BY146" s="1225" t="s">
        <v>35</v>
      </c>
      <c r="BZ146" s="1225" t="s">
        <v>35</v>
      </c>
      <c r="CA146" s="1225" t="s">
        <v>35</v>
      </c>
      <c r="CB146" s="1225" t="s">
        <v>35</v>
      </c>
      <c r="CC146" s="1225" t="s">
        <v>35</v>
      </c>
      <c r="CD146" s="2128"/>
      <c r="CE146" s="2128"/>
      <c r="CF146" s="2128"/>
      <c r="CG146" s="2128"/>
      <c r="CH146" s="2128"/>
      <c r="CI146" s="2128"/>
      <c r="CJ146" s="2128"/>
      <c r="CK146" s="2128"/>
      <c r="CL146" s="2128"/>
      <c r="CM146" s="2128"/>
      <c r="CN146" s="2128"/>
      <c r="CO146" s="2128"/>
      <c r="CP146" s="2128"/>
      <c r="CQ146" s="2128"/>
      <c r="CR146" s="2128"/>
      <c r="CS146" s="2128"/>
      <c r="CT146" s="2128"/>
      <c r="CU146" s="2128"/>
      <c r="CV146" s="2128"/>
      <c r="CW146" s="2128"/>
      <c r="CX146" s="2128"/>
      <c r="CY146" s="2128"/>
      <c r="CZ146" s="2128"/>
    </row>
    <row r="147" s="130" customFormat="true" ht="15" customHeight="true" x14ac:dyDescent="0.2">
      <c r="A147" s="2459"/>
      <c r="B147" s="252" t="s">
        <v>66</v>
      </c>
      <c r="C147" s="1098" t="s">
        <v>35</v>
      </c>
      <c r="D147" s="1105" t="s">
        <v>35</v>
      </c>
      <c r="E147" s="1105" t="s">
        <v>35</v>
      </c>
      <c r="F147" s="1105" t="s">
        <v>35</v>
      </c>
      <c r="G147" s="1112" t="s">
        <v>35</v>
      </c>
      <c r="H147" s="1119" t="s">
        <v>35</v>
      </c>
      <c r="I147" s="1105" t="s">
        <v>35</v>
      </c>
      <c r="J147" s="1105" t="s">
        <v>35</v>
      </c>
      <c r="K147" s="1105" t="s">
        <v>35</v>
      </c>
      <c r="L147" s="1126" t="s">
        <v>35</v>
      </c>
      <c r="M147" s="1133" t="s">
        <v>35</v>
      </c>
      <c r="N147" s="1105" t="s">
        <v>35</v>
      </c>
      <c r="O147" s="1105" t="s">
        <v>35</v>
      </c>
      <c r="P147" s="1105" t="s">
        <v>35</v>
      </c>
      <c r="Q147" s="1112" t="s">
        <v>35</v>
      </c>
      <c r="R147" s="1119" t="s">
        <v>35</v>
      </c>
      <c r="S147" s="1105" t="s">
        <v>35</v>
      </c>
      <c r="T147" s="1105" t="s">
        <v>35</v>
      </c>
      <c r="U147" s="1105" t="s">
        <v>35</v>
      </c>
      <c r="V147" s="1105" t="s">
        <v>35</v>
      </c>
      <c r="W147" s="1105" t="s">
        <v>35</v>
      </c>
      <c r="X147" s="1105" t="s">
        <v>35</v>
      </c>
      <c r="Y147" s="1138" t="s">
        <v>35</v>
      </c>
      <c r="Z147" s="1138" t="s">
        <v>35</v>
      </c>
      <c r="AA147" s="1138" t="s">
        <v>35</v>
      </c>
      <c r="AB147" s="1138" t="s">
        <v>35</v>
      </c>
      <c r="AC147" s="2087" t="s">
        <v>35</v>
      </c>
      <c r="AD147" s="2106"/>
      <c r="AE147" s="2106"/>
      <c r="AF147" s="2106"/>
      <c r="AG147" s="2106"/>
      <c r="AH147" s="2106"/>
      <c r="AI147" s="2106"/>
      <c r="AJ147" s="2106"/>
      <c r="AK147" s="2106"/>
      <c r="AL147" s="2106"/>
      <c r="AM147" s="2106"/>
      <c r="AN147" s="2106"/>
      <c r="AO147" s="2106"/>
      <c r="AP147" s="2106"/>
      <c r="AQ147" s="2106"/>
      <c r="AR147" s="2106"/>
      <c r="AS147" s="2106"/>
      <c r="AT147" s="2106"/>
      <c r="AU147" s="2106"/>
      <c r="AV147" s="2106"/>
      <c r="AW147" s="2106"/>
      <c r="AX147" s="2106"/>
      <c r="AY147" s="2106"/>
      <c r="AZ147" s="215"/>
      <c r="BA147" s="2460"/>
      <c r="BB147" s="159" t="s">
        <v>66</v>
      </c>
      <c r="BC147" s="1148" t="s">
        <v>35</v>
      </c>
      <c r="BD147" s="1167" t="s">
        <v>35</v>
      </c>
      <c r="BE147" s="1167" t="s">
        <v>35</v>
      </c>
      <c r="BF147" s="1167" t="s">
        <v>35</v>
      </c>
      <c r="BG147" s="1187" t="s">
        <v>35</v>
      </c>
      <c r="BH147" s="1207" t="s">
        <v>35</v>
      </c>
      <c r="BI147" s="1167" t="s">
        <v>35</v>
      </c>
      <c r="BJ147" s="1167" t="s">
        <v>35</v>
      </c>
      <c r="BK147" s="1167" t="s">
        <v>35</v>
      </c>
      <c r="BL147" s="1187" t="s">
        <v>35</v>
      </c>
      <c r="BM147" s="1207" t="s">
        <v>35</v>
      </c>
      <c r="BN147" s="1167" t="s">
        <v>35</v>
      </c>
      <c r="BO147" s="1167" t="s">
        <v>35</v>
      </c>
      <c r="BP147" s="1167" t="s">
        <v>35</v>
      </c>
      <c r="BQ147" s="1187" t="s">
        <v>35</v>
      </c>
      <c r="BR147" s="1207" t="s">
        <v>35</v>
      </c>
      <c r="BS147" s="1167" t="s">
        <v>35</v>
      </c>
      <c r="BT147" s="1167" t="s">
        <v>35</v>
      </c>
      <c r="BU147" s="1167" t="s">
        <v>35</v>
      </c>
      <c r="BV147" s="1167" t="s">
        <v>35</v>
      </c>
      <c r="BW147" s="1167" t="s">
        <v>35</v>
      </c>
      <c r="BX147" s="1167" t="s">
        <v>35</v>
      </c>
      <c r="BY147" s="1225" t="s">
        <v>35</v>
      </c>
      <c r="BZ147" s="1225" t="s">
        <v>35</v>
      </c>
      <c r="CA147" s="1225" t="s">
        <v>35</v>
      </c>
      <c r="CB147" s="1225" t="s">
        <v>35</v>
      </c>
      <c r="CC147" s="1225" t="s">
        <v>35</v>
      </c>
      <c r="CD147" s="2128"/>
      <c r="CE147" s="2128"/>
      <c r="CF147" s="2128"/>
      <c r="CG147" s="2128"/>
      <c r="CH147" s="2128"/>
      <c r="CI147" s="2128"/>
      <c r="CJ147" s="2128"/>
      <c r="CK147" s="2128"/>
      <c r="CL147" s="2128"/>
      <c r="CM147" s="2128"/>
      <c r="CN147" s="2128"/>
      <c r="CO147" s="2128"/>
      <c r="CP147" s="2128"/>
      <c r="CQ147" s="2128"/>
      <c r="CR147" s="2128"/>
      <c r="CS147" s="2128"/>
      <c r="CT147" s="2128"/>
      <c r="CU147" s="2128"/>
      <c r="CV147" s="2128"/>
      <c r="CW147" s="2128"/>
      <c r="CX147" s="2128"/>
      <c r="CY147" s="2128"/>
      <c r="CZ147" s="2128"/>
    </row>
    <row r="148" s="130" customFormat="true" ht="15" customHeight="true" x14ac:dyDescent="0.2">
      <c r="A148" s="2459" t="s">
        <v>107</v>
      </c>
      <c r="B148" s="252" t="s">
        <v>49</v>
      </c>
      <c r="C148" s="784">
        <v>1.4853896406349423</v>
      </c>
      <c r="D148" s="785">
        <v>4.8529175859712437</v>
      </c>
      <c r="E148" s="785">
        <v>12.351993701870541</v>
      </c>
      <c r="F148" s="785">
        <v>22.849534387961786</v>
      </c>
      <c r="G148" s="833">
        <v>21.071183439914272</v>
      </c>
      <c r="H148" s="824">
        <v>12.85176690746189</v>
      </c>
      <c r="I148" s="785">
        <v>22.55280147747234</v>
      </c>
      <c r="J148" s="785">
        <v>26.008214361287248</v>
      </c>
      <c r="K148" s="785">
        <v>27.921925285940212</v>
      </c>
      <c r="L148" s="800">
        <v>13.336799161602197</v>
      </c>
      <c r="M148" s="811">
        <v>1.544060094789423</v>
      </c>
      <c r="N148" s="785">
        <v>1.6723073829910544</v>
      </c>
      <c r="O148" s="785">
        <v>3.6343374129711266</v>
      </c>
      <c r="P148" s="785">
        <v>9.5296014250500072</v>
      </c>
      <c r="Q148" s="833">
        <v>16.692375212798417</v>
      </c>
      <c r="R148" s="824">
        <v>6.8953677512785498</v>
      </c>
      <c r="S148" s="785">
        <v>5.6601321550350798</v>
      </c>
      <c r="T148" s="785">
        <v>12.95803403362277</v>
      </c>
      <c r="U148" s="785">
        <v>12.345508771068854</v>
      </c>
      <c r="V148" s="785">
        <v>2.3287755101273557</v>
      </c>
      <c r="W148" s="785">
        <v>8.6762624305331819</v>
      </c>
      <c r="X148" s="785">
        <v>3.8881628761023834</v>
      </c>
      <c r="Y148" s="786">
        <v>1.6706223526363004</v>
      </c>
      <c r="Z148" s="786">
        <v>25.573172208364241</v>
      </c>
      <c r="AA148" s="786">
        <v>7.2341730167033189</v>
      </c>
      <c r="AB148" s="786">
        <v>12.201745294265026</v>
      </c>
      <c r="AC148" s="2088">
        <v>18.29242783117672</v>
      </c>
      <c r="AD148" s="2107"/>
      <c r="AE148" s="2107"/>
      <c r="AF148" s="2107"/>
      <c r="AG148" s="2107"/>
      <c r="AH148" s="2107"/>
      <c r="AI148" s="2107"/>
      <c r="AJ148" s="2107"/>
      <c r="AK148" s="2107"/>
      <c r="AL148" s="2107"/>
      <c r="AM148" s="2107"/>
      <c r="AN148" s="2107"/>
      <c r="AO148" s="2107"/>
      <c r="AP148" s="2107"/>
      <c r="AQ148" s="2107"/>
      <c r="AR148" s="2107"/>
      <c r="AS148" s="2107"/>
      <c r="AT148" s="2107"/>
      <c r="AU148" s="2107"/>
      <c r="AV148" s="2107"/>
      <c r="AW148" s="2107"/>
      <c r="AX148" s="2107"/>
      <c r="AY148" s="2107"/>
      <c r="AZ148" s="215"/>
      <c r="BA148" s="2460" t="s">
        <v>107</v>
      </c>
      <c r="BB148" s="159" t="s">
        <v>49</v>
      </c>
      <c r="BC148" s="1148" t="s">
        <v>35</v>
      </c>
      <c r="BD148" s="1167" t="s">
        <v>35</v>
      </c>
      <c r="BE148" s="1167" t="s">
        <v>35</v>
      </c>
      <c r="BF148" s="1167" t="s">
        <v>35</v>
      </c>
      <c r="BG148" s="1187" t="s">
        <v>35</v>
      </c>
      <c r="BH148" s="1207" t="s">
        <v>35</v>
      </c>
      <c r="BI148" s="1167" t="s">
        <v>35</v>
      </c>
      <c r="BJ148" s="1167" t="s">
        <v>35</v>
      </c>
      <c r="BK148" s="1167" t="s">
        <v>35</v>
      </c>
      <c r="BL148" s="1187" t="s">
        <v>35</v>
      </c>
      <c r="BM148" s="1207" t="s">
        <v>35</v>
      </c>
      <c r="BN148" s="1167" t="s">
        <v>35</v>
      </c>
      <c r="BO148" s="1167" t="s">
        <v>35</v>
      </c>
      <c r="BP148" s="1167" t="s">
        <v>35</v>
      </c>
      <c r="BQ148" s="1187" t="s">
        <v>35</v>
      </c>
      <c r="BR148" s="1207" t="s">
        <v>35</v>
      </c>
      <c r="BS148" s="1167" t="s">
        <v>35</v>
      </c>
      <c r="BT148" s="1167" t="s">
        <v>35</v>
      </c>
      <c r="BU148" s="1167" t="s">
        <v>35</v>
      </c>
      <c r="BV148" s="1167" t="s">
        <v>35</v>
      </c>
      <c r="BW148" s="1167" t="s">
        <v>35</v>
      </c>
      <c r="BX148" s="1167" t="s">
        <v>35</v>
      </c>
      <c r="BY148" s="1225" t="s">
        <v>35</v>
      </c>
      <c r="BZ148" s="1225" t="s">
        <v>35</v>
      </c>
      <c r="CA148" s="1225" t="s">
        <v>35</v>
      </c>
      <c r="CB148" s="1225" t="s">
        <v>35</v>
      </c>
      <c r="CC148" s="1225" t="s">
        <v>35</v>
      </c>
      <c r="CD148" s="2128"/>
      <c r="CE148" s="2128"/>
      <c r="CF148" s="2128"/>
      <c r="CG148" s="2128"/>
      <c r="CH148" s="2128"/>
      <c r="CI148" s="2128"/>
      <c r="CJ148" s="2128"/>
      <c r="CK148" s="2128"/>
      <c r="CL148" s="2128"/>
      <c r="CM148" s="2128"/>
      <c r="CN148" s="2128"/>
      <c r="CO148" s="2128"/>
      <c r="CP148" s="2128"/>
      <c r="CQ148" s="2128"/>
      <c r="CR148" s="2128"/>
      <c r="CS148" s="2128"/>
      <c r="CT148" s="2128"/>
      <c r="CU148" s="2128"/>
      <c r="CV148" s="2128"/>
      <c r="CW148" s="2128"/>
      <c r="CX148" s="2128"/>
      <c r="CY148" s="2128"/>
      <c r="CZ148" s="2128"/>
    </row>
    <row r="149" s="130" customFormat="true" ht="15" customHeight="true" x14ac:dyDescent="0.2">
      <c r="A149" s="2459"/>
      <c r="B149" s="252" t="s">
        <v>48</v>
      </c>
      <c r="C149" s="784">
        <v>4.6618604513457518</v>
      </c>
      <c r="D149" s="785">
        <v>9.5252805352074752</v>
      </c>
      <c r="E149" s="785">
        <v>26.603637161499361</v>
      </c>
      <c r="F149" s="785">
        <v>48.759618338904438</v>
      </c>
      <c r="G149" s="833">
        <v>69.195246472987662</v>
      </c>
      <c r="H149" s="824">
        <v>21.228937479534395</v>
      </c>
      <c r="I149" s="785">
        <v>45.5780012839666</v>
      </c>
      <c r="J149" s="785">
        <v>55.994092057779774</v>
      </c>
      <c r="K149" s="785">
        <v>62.322236879579663</v>
      </c>
      <c r="L149" s="800">
        <v>80.128736243944843</v>
      </c>
      <c r="M149" s="811">
        <v>3.1166315145116394</v>
      </c>
      <c r="N149" s="785">
        <v>6.4758441451390381</v>
      </c>
      <c r="O149" s="785">
        <v>8.3777599503857179</v>
      </c>
      <c r="P149" s="785">
        <v>17.960882519596513</v>
      </c>
      <c r="Q149" s="833">
        <v>44.307666817919653</v>
      </c>
      <c r="R149" s="824">
        <v>40.377963897842321</v>
      </c>
      <c r="S149" s="785">
        <v>21.718766335122428</v>
      </c>
      <c r="T149" s="785">
        <v>25.509999834951781</v>
      </c>
      <c r="U149" s="785">
        <v>72.380538903309827</v>
      </c>
      <c r="V149" s="785">
        <v>13.650265942926273</v>
      </c>
      <c r="W149" s="785">
        <v>10.798653635264618</v>
      </c>
      <c r="X149" s="785">
        <v>9.3792543905085619</v>
      </c>
      <c r="Y149" s="786">
        <v>6.1846272430155294</v>
      </c>
      <c r="Z149" s="786">
        <v>54.678120748927924</v>
      </c>
      <c r="AA149" s="786">
        <v>25.766570689986935</v>
      </c>
      <c r="AB149" s="786">
        <v>73.14300009819604</v>
      </c>
      <c r="AC149" s="2088">
        <v>44.222785337704124</v>
      </c>
      <c r="AD149" s="2107"/>
      <c r="AE149" s="2107"/>
      <c r="AF149" s="2107"/>
      <c r="AG149" s="2107"/>
      <c r="AH149" s="2107"/>
      <c r="AI149" s="2107"/>
      <c r="AJ149" s="2107"/>
      <c r="AK149" s="2107"/>
      <c r="AL149" s="2107"/>
      <c r="AM149" s="2107"/>
      <c r="AN149" s="2107"/>
      <c r="AO149" s="2107"/>
      <c r="AP149" s="2107"/>
      <c r="AQ149" s="2107"/>
      <c r="AR149" s="2107"/>
      <c r="AS149" s="2107"/>
      <c r="AT149" s="2107"/>
      <c r="AU149" s="2107"/>
      <c r="AV149" s="2107"/>
      <c r="AW149" s="2107"/>
      <c r="AX149" s="2107"/>
      <c r="AY149" s="2107"/>
      <c r="AZ149" s="215"/>
      <c r="BA149" s="2460"/>
      <c r="BB149" s="159" t="s">
        <v>48</v>
      </c>
      <c r="BC149" s="1148" t="s">
        <v>35</v>
      </c>
      <c r="BD149" s="1167" t="s">
        <v>35</v>
      </c>
      <c r="BE149" s="1167" t="s">
        <v>35</v>
      </c>
      <c r="BF149" s="1167" t="s">
        <v>35</v>
      </c>
      <c r="BG149" s="1187" t="s">
        <v>35</v>
      </c>
      <c r="BH149" s="1207" t="s">
        <v>35</v>
      </c>
      <c r="BI149" s="1167" t="s">
        <v>35</v>
      </c>
      <c r="BJ149" s="1167" t="s">
        <v>35</v>
      </c>
      <c r="BK149" s="1167" t="s">
        <v>35</v>
      </c>
      <c r="BL149" s="1187" t="s">
        <v>35</v>
      </c>
      <c r="BM149" s="1207" t="s">
        <v>35</v>
      </c>
      <c r="BN149" s="1167" t="s">
        <v>35</v>
      </c>
      <c r="BO149" s="1167" t="s">
        <v>35</v>
      </c>
      <c r="BP149" s="1167" t="s">
        <v>35</v>
      </c>
      <c r="BQ149" s="1187" t="s">
        <v>35</v>
      </c>
      <c r="BR149" s="1207" t="s">
        <v>35</v>
      </c>
      <c r="BS149" s="1167" t="s">
        <v>35</v>
      </c>
      <c r="BT149" s="1167" t="s">
        <v>35</v>
      </c>
      <c r="BU149" s="1167" t="s">
        <v>35</v>
      </c>
      <c r="BV149" s="1167" t="s">
        <v>35</v>
      </c>
      <c r="BW149" s="1167" t="s">
        <v>35</v>
      </c>
      <c r="BX149" s="1167" t="s">
        <v>35</v>
      </c>
      <c r="BY149" s="1225" t="s">
        <v>35</v>
      </c>
      <c r="BZ149" s="1225" t="s">
        <v>35</v>
      </c>
      <c r="CA149" s="1225" t="s">
        <v>35</v>
      </c>
      <c r="CB149" s="1225" t="s">
        <v>35</v>
      </c>
      <c r="CC149" s="1225" t="s">
        <v>35</v>
      </c>
      <c r="CD149" s="2128"/>
      <c r="CE149" s="2128"/>
      <c r="CF149" s="2128"/>
      <c r="CG149" s="2128"/>
      <c r="CH149" s="2128"/>
      <c r="CI149" s="2128"/>
      <c r="CJ149" s="2128"/>
      <c r="CK149" s="2128"/>
      <c r="CL149" s="2128"/>
      <c r="CM149" s="2128"/>
      <c r="CN149" s="2128"/>
      <c r="CO149" s="2128"/>
      <c r="CP149" s="2128"/>
      <c r="CQ149" s="2128"/>
      <c r="CR149" s="2128"/>
      <c r="CS149" s="2128"/>
      <c r="CT149" s="2128"/>
      <c r="CU149" s="2128"/>
      <c r="CV149" s="2128"/>
      <c r="CW149" s="2128"/>
      <c r="CX149" s="2128"/>
      <c r="CY149" s="2128"/>
      <c r="CZ149" s="2128"/>
    </row>
    <row r="150" s="130" customFormat="true" ht="15" customHeight="true" x14ac:dyDescent="0.2">
      <c r="A150" s="2459"/>
      <c r="B150" s="252" t="s">
        <v>109</v>
      </c>
      <c r="C150" s="784">
        <v>93.852749908019405</v>
      </c>
      <c r="D150" s="785">
        <v>85.621801878821202</v>
      </c>
      <c r="E150" s="785">
        <v>61.044369136630138</v>
      </c>
      <c r="F150" s="785">
        <v>28.390847273133769</v>
      </c>
      <c r="G150" s="833">
        <v>9.7335700870978776</v>
      </c>
      <c r="H150" s="824">
        <v>65.919295613003513</v>
      </c>
      <c r="I150" s="785">
        <v>31.869197238561021</v>
      </c>
      <c r="J150" s="785">
        <v>17.997693580933021</v>
      </c>
      <c r="K150" s="785">
        <v>9.7558378344801682</v>
      </c>
      <c r="L150" s="800">
        <v>6.5344645944529569</v>
      </c>
      <c r="M150" s="811">
        <v>95.339308390698932</v>
      </c>
      <c r="N150" s="785">
        <v>91.851848471869928</v>
      </c>
      <c r="O150" s="785">
        <v>87.987902636643099</v>
      </c>
      <c r="P150" s="785">
        <v>72.509516055353416</v>
      </c>
      <c r="Q150" s="833">
        <v>38.999957969281795</v>
      </c>
      <c r="R150" s="824">
        <v>52.726668350879159</v>
      </c>
      <c r="S150" s="785">
        <v>72.621101509842561</v>
      </c>
      <c r="T150" s="785">
        <v>61.531966131425641</v>
      </c>
      <c r="U150" s="785">
        <v>15.273952325621442</v>
      </c>
      <c r="V150" s="785">
        <v>84.020958546946332</v>
      </c>
      <c r="W150" s="785">
        <v>80.525083934202186</v>
      </c>
      <c r="X150" s="785">
        <v>86.732582733389066</v>
      </c>
      <c r="Y150" s="786">
        <v>92.144750404348144</v>
      </c>
      <c r="Z150" s="786">
        <v>19.748707042707618</v>
      </c>
      <c r="AA150" s="786">
        <v>66.999256293309728</v>
      </c>
      <c r="AB150" s="786">
        <v>14.655254607538893</v>
      </c>
      <c r="AC150" s="2088">
        <v>37.484786831119202</v>
      </c>
      <c r="AD150" s="2107"/>
      <c r="AE150" s="2107"/>
      <c r="AF150" s="2107"/>
      <c r="AG150" s="2107"/>
      <c r="AH150" s="2107"/>
      <c r="AI150" s="2107"/>
      <c r="AJ150" s="2107"/>
      <c r="AK150" s="2107"/>
      <c r="AL150" s="2107"/>
      <c r="AM150" s="2107"/>
      <c r="AN150" s="2107"/>
      <c r="AO150" s="2107"/>
      <c r="AP150" s="2107"/>
      <c r="AQ150" s="2107"/>
      <c r="AR150" s="2107"/>
      <c r="AS150" s="2107"/>
      <c r="AT150" s="2107"/>
      <c r="AU150" s="2107"/>
      <c r="AV150" s="2107"/>
      <c r="AW150" s="2107"/>
      <c r="AX150" s="2107"/>
      <c r="AY150" s="2107"/>
      <c r="AZ150" s="215"/>
      <c r="BA150" s="2460"/>
      <c r="BB150" s="159" t="s">
        <v>109</v>
      </c>
      <c r="BC150" s="1148" t="s">
        <v>35</v>
      </c>
      <c r="BD150" s="1167" t="s">
        <v>35</v>
      </c>
      <c r="BE150" s="1167" t="s">
        <v>35</v>
      </c>
      <c r="BF150" s="1167" t="s">
        <v>35</v>
      </c>
      <c r="BG150" s="1187" t="s">
        <v>35</v>
      </c>
      <c r="BH150" s="1207" t="s">
        <v>35</v>
      </c>
      <c r="BI150" s="1167" t="s">
        <v>35</v>
      </c>
      <c r="BJ150" s="1167" t="s">
        <v>35</v>
      </c>
      <c r="BK150" s="1167" t="s">
        <v>35</v>
      </c>
      <c r="BL150" s="1187" t="s">
        <v>35</v>
      </c>
      <c r="BM150" s="1207" t="s">
        <v>35</v>
      </c>
      <c r="BN150" s="1167" t="s">
        <v>35</v>
      </c>
      <c r="BO150" s="1167" t="s">
        <v>35</v>
      </c>
      <c r="BP150" s="1167" t="s">
        <v>35</v>
      </c>
      <c r="BQ150" s="1187" t="s">
        <v>35</v>
      </c>
      <c r="BR150" s="1207" t="s">
        <v>35</v>
      </c>
      <c r="BS150" s="1167" t="s">
        <v>35</v>
      </c>
      <c r="BT150" s="1167" t="s">
        <v>35</v>
      </c>
      <c r="BU150" s="1167" t="s">
        <v>35</v>
      </c>
      <c r="BV150" s="1167" t="s">
        <v>35</v>
      </c>
      <c r="BW150" s="1167" t="s">
        <v>35</v>
      </c>
      <c r="BX150" s="1167" t="s">
        <v>35</v>
      </c>
      <c r="BY150" s="1225" t="s">
        <v>35</v>
      </c>
      <c r="BZ150" s="1225" t="s">
        <v>35</v>
      </c>
      <c r="CA150" s="1225" t="s">
        <v>35</v>
      </c>
      <c r="CB150" s="1225" t="s">
        <v>35</v>
      </c>
      <c r="CC150" s="1225" t="s">
        <v>35</v>
      </c>
      <c r="CD150" s="2128"/>
      <c r="CE150" s="2128"/>
      <c r="CF150" s="2128"/>
      <c r="CG150" s="2128"/>
      <c r="CH150" s="2128"/>
      <c r="CI150" s="2128"/>
      <c r="CJ150" s="2128"/>
      <c r="CK150" s="2128"/>
      <c r="CL150" s="2128"/>
      <c r="CM150" s="2128"/>
      <c r="CN150" s="2128"/>
      <c r="CO150" s="2128"/>
      <c r="CP150" s="2128"/>
      <c r="CQ150" s="2128"/>
      <c r="CR150" s="2128"/>
      <c r="CS150" s="2128"/>
      <c r="CT150" s="2128"/>
      <c r="CU150" s="2128"/>
      <c r="CV150" s="2128"/>
      <c r="CW150" s="2128"/>
      <c r="CX150" s="2128"/>
      <c r="CY150" s="2128"/>
      <c r="CZ150" s="2128"/>
    </row>
    <row r="151" s="130" customFormat="true" ht="15" customHeight="true" x14ac:dyDescent="0.2">
      <c r="A151" s="2459" t="s">
        <v>108</v>
      </c>
      <c r="B151" s="252" t="s">
        <v>49</v>
      </c>
      <c r="C151" s="784">
        <v>31.36029171276757</v>
      </c>
      <c r="D151" s="785">
        <v>35.832809314335712</v>
      </c>
      <c r="E151" s="785">
        <v>35.113498012907876</v>
      </c>
      <c r="F151" s="785">
        <v>32.773593337280545</v>
      </c>
      <c r="G151" s="833">
        <v>23.546623057931416</v>
      </c>
      <c r="H151" s="824">
        <v>39.480533119209582</v>
      </c>
      <c r="I151" s="785">
        <v>35.558408443331906</v>
      </c>
      <c r="J151" s="785">
        <v>33.276966095977087</v>
      </c>
      <c r="K151" s="785">
        <v>30.953139638654974</v>
      </c>
      <c r="L151" s="800">
        <v>14.174169492923303</v>
      </c>
      <c r="M151" s="811">
        <v>32.002842438658405</v>
      </c>
      <c r="N151" s="785">
        <v>26.375903159794117</v>
      </c>
      <c r="O151" s="785">
        <v>35.024525459070496</v>
      </c>
      <c r="P151" s="785">
        <v>37.047474948428253</v>
      </c>
      <c r="Q151" s="833">
        <v>28.182459093624878</v>
      </c>
      <c r="R151" s="824">
        <v>15.539713667038466</v>
      </c>
      <c r="S151" s="785">
        <v>20.031558440780557</v>
      </c>
      <c r="T151" s="785">
        <v>36.63455996836629</v>
      </c>
      <c r="U151" s="785">
        <v>15.014107719824302</v>
      </c>
      <c r="V151" s="785">
        <v>27.525757148050573</v>
      </c>
      <c r="W151" s="785">
        <v>35.589775670407626</v>
      </c>
      <c r="X151" s="785">
        <v>34.794665271359797</v>
      </c>
      <c r="Y151" s="786">
        <v>25.764505538787692</v>
      </c>
      <c r="Z151" s="786">
        <v>33.815436004210198</v>
      </c>
      <c r="AA151" s="786">
        <v>21.319963902533846</v>
      </c>
      <c r="AB151" s="786">
        <v>14.710397096305568</v>
      </c>
      <c r="AC151" s="2088">
        <v>31.332382351598003</v>
      </c>
      <c r="AD151" s="2107"/>
      <c r="AE151" s="2107"/>
      <c r="AF151" s="2107"/>
      <c r="AG151" s="2107"/>
      <c r="AH151" s="2107"/>
      <c r="AI151" s="2107"/>
      <c r="AJ151" s="2107"/>
      <c r="AK151" s="2107"/>
      <c r="AL151" s="2107"/>
      <c r="AM151" s="2107"/>
      <c r="AN151" s="2107"/>
      <c r="AO151" s="2107"/>
      <c r="AP151" s="2107"/>
      <c r="AQ151" s="2107"/>
      <c r="AR151" s="2107"/>
      <c r="AS151" s="2107"/>
      <c r="AT151" s="2107"/>
      <c r="AU151" s="2107"/>
      <c r="AV151" s="2107"/>
      <c r="AW151" s="2107"/>
      <c r="AX151" s="2107"/>
      <c r="AY151" s="2107"/>
      <c r="AZ151" s="215"/>
      <c r="BA151" s="2460" t="s">
        <v>108</v>
      </c>
      <c r="BB151" s="159" t="s">
        <v>49</v>
      </c>
      <c r="BC151" s="1148" t="s">
        <v>35</v>
      </c>
      <c r="BD151" s="1167" t="s">
        <v>35</v>
      </c>
      <c r="BE151" s="1167" t="s">
        <v>35</v>
      </c>
      <c r="BF151" s="1167" t="s">
        <v>35</v>
      </c>
      <c r="BG151" s="1187" t="s">
        <v>35</v>
      </c>
      <c r="BH151" s="1207" t="s">
        <v>35</v>
      </c>
      <c r="BI151" s="1167" t="s">
        <v>35</v>
      </c>
      <c r="BJ151" s="1167" t="s">
        <v>35</v>
      </c>
      <c r="BK151" s="1167" t="s">
        <v>35</v>
      </c>
      <c r="BL151" s="1187" t="s">
        <v>35</v>
      </c>
      <c r="BM151" s="1207" t="s">
        <v>35</v>
      </c>
      <c r="BN151" s="1167" t="s">
        <v>35</v>
      </c>
      <c r="BO151" s="1167" t="s">
        <v>35</v>
      </c>
      <c r="BP151" s="1167" t="s">
        <v>35</v>
      </c>
      <c r="BQ151" s="1187" t="s">
        <v>35</v>
      </c>
      <c r="BR151" s="1207" t="s">
        <v>35</v>
      </c>
      <c r="BS151" s="1167" t="s">
        <v>35</v>
      </c>
      <c r="BT151" s="1167" t="s">
        <v>35</v>
      </c>
      <c r="BU151" s="1167" t="s">
        <v>35</v>
      </c>
      <c r="BV151" s="1167" t="s">
        <v>35</v>
      </c>
      <c r="BW151" s="1167" t="s">
        <v>35</v>
      </c>
      <c r="BX151" s="1167" t="s">
        <v>35</v>
      </c>
      <c r="BY151" s="1225" t="s">
        <v>35</v>
      </c>
      <c r="BZ151" s="1225" t="s">
        <v>35</v>
      </c>
      <c r="CA151" s="1225" t="s">
        <v>35</v>
      </c>
      <c r="CB151" s="1225" t="s">
        <v>35</v>
      </c>
      <c r="CC151" s="1225" t="s">
        <v>35</v>
      </c>
      <c r="CD151" s="2128"/>
      <c r="CE151" s="2128"/>
      <c r="CF151" s="2128"/>
      <c r="CG151" s="2128"/>
      <c r="CH151" s="2128"/>
      <c r="CI151" s="2128"/>
      <c r="CJ151" s="2128"/>
      <c r="CK151" s="2128"/>
      <c r="CL151" s="2128"/>
      <c r="CM151" s="2128"/>
      <c r="CN151" s="2128"/>
      <c r="CO151" s="2128"/>
      <c r="CP151" s="2128"/>
      <c r="CQ151" s="2128"/>
      <c r="CR151" s="2128"/>
      <c r="CS151" s="2128"/>
      <c r="CT151" s="2128"/>
      <c r="CU151" s="2128"/>
      <c r="CV151" s="2128"/>
      <c r="CW151" s="2128"/>
      <c r="CX151" s="2128"/>
      <c r="CY151" s="2128"/>
      <c r="CZ151" s="2128"/>
    </row>
    <row r="152" s="130" customFormat="true" ht="15" customHeight="true" x14ac:dyDescent="0.2">
      <c r="A152" s="2588"/>
      <c r="B152" s="1309" t="s">
        <v>48</v>
      </c>
      <c r="C152" s="787">
        <v>67.979286033648549</v>
      </c>
      <c r="D152" s="788">
        <v>63.092427820778518</v>
      </c>
      <c r="E152" s="788">
        <v>64.401309689032843</v>
      </c>
      <c r="F152" s="788">
        <v>66.862513269028497</v>
      </c>
      <c r="G152" s="834">
        <v>76.436609421770029</v>
      </c>
      <c r="H152" s="825">
        <v>60.429322806083398</v>
      </c>
      <c r="I152" s="788">
        <v>64.012568783254579</v>
      </c>
      <c r="J152" s="788">
        <v>66.684431332095556</v>
      </c>
      <c r="K152" s="788">
        <v>69.046860361345097</v>
      </c>
      <c r="L152" s="801">
        <v>85.786611528665659</v>
      </c>
      <c r="M152" s="812">
        <v>66.66315440890925</v>
      </c>
      <c r="N152" s="788">
        <v>72.698926489090738</v>
      </c>
      <c r="O152" s="788">
        <v>63.645356322221268</v>
      </c>
      <c r="P152" s="788">
        <v>62.403978391346492</v>
      </c>
      <c r="Q152" s="834">
        <v>71.185436527694051</v>
      </c>
      <c r="R152" s="825">
        <v>83.205227048327018</v>
      </c>
      <c r="S152" s="788">
        <v>77.585046101034692</v>
      </c>
      <c r="T152" s="788">
        <v>63.12710900411949</v>
      </c>
      <c r="U152" s="788">
        <v>84.958963250906223</v>
      </c>
      <c r="V152" s="788">
        <v>72.348387721643675</v>
      </c>
      <c r="W152" s="788">
        <v>64.147269658276102</v>
      </c>
      <c r="X152" s="788">
        <v>64.365754728854697</v>
      </c>
      <c r="Y152" s="789">
        <v>71.304724927719903</v>
      </c>
      <c r="Z152" s="789">
        <v>66.184563995789517</v>
      </c>
      <c r="AA152" s="789">
        <v>77.963065411599729</v>
      </c>
      <c r="AB152" s="789">
        <v>84.918440821109371</v>
      </c>
      <c r="AC152" s="2089">
        <v>68.520478661730365</v>
      </c>
      <c r="AD152" s="2108"/>
      <c r="AE152" s="2108"/>
      <c r="AF152" s="2108"/>
      <c r="AG152" s="2108"/>
      <c r="AH152" s="2108"/>
      <c r="AI152" s="2108"/>
      <c r="AJ152" s="2108"/>
      <c r="AK152" s="2108"/>
      <c r="AL152" s="2108"/>
      <c r="AM152" s="2108"/>
      <c r="AN152" s="2108"/>
      <c r="AO152" s="2108"/>
      <c r="AP152" s="2108"/>
      <c r="AQ152" s="2108"/>
      <c r="AR152" s="2108"/>
      <c r="AS152" s="2108"/>
      <c r="AT152" s="2108"/>
      <c r="AU152" s="2108"/>
      <c r="AV152" s="2108"/>
      <c r="AW152" s="2108"/>
      <c r="AX152" s="2108"/>
      <c r="AY152" s="2108"/>
      <c r="AZ152" s="215"/>
      <c r="BA152" s="2462"/>
      <c r="BB152" s="235" t="s">
        <v>48</v>
      </c>
      <c r="BC152" s="1149" t="s">
        <v>35</v>
      </c>
      <c r="BD152" s="1168" t="s">
        <v>35</v>
      </c>
      <c r="BE152" s="1168" t="s">
        <v>35</v>
      </c>
      <c r="BF152" s="1168" t="s">
        <v>35</v>
      </c>
      <c r="BG152" s="1188" t="s">
        <v>35</v>
      </c>
      <c r="BH152" s="1208" t="s">
        <v>35</v>
      </c>
      <c r="BI152" s="1168" t="s">
        <v>35</v>
      </c>
      <c r="BJ152" s="1168" t="s">
        <v>35</v>
      </c>
      <c r="BK152" s="1168" t="s">
        <v>35</v>
      </c>
      <c r="BL152" s="1188" t="s">
        <v>35</v>
      </c>
      <c r="BM152" s="1208" t="s">
        <v>35</v>
      </c>
      <c r="BN152" s="1168" t="s">
        <v>35</v>
      </c>
      <c r="BO152" s="1168" t="s">
        <v>35</v>
      </c>
      <c r="BP152" s="1168" t="s">
        <v>35</v>
      </c>
      <c r="BQ152" s="1188" t="s">
        <v>35</v>
      </c>
      <c r="BR152" s="1208" t="s">
        <v>35</v>
      </c>
      <c r="BS152" s="1168" t="s">
        <v>35</v>
      </c>
      <c r="BT152" s="1168" t="s">
        <v>35</v>
      </c>
      <c r="BU152" s="1168" t="s">
        <v>35</v>
      </c>
      <c r="BV152" s="1168" t="s">
        <v>35</v>
      </c>
      <c r="BW152" s="1168" t="s">
        <v>35</v>
      </c>
      <c r="BX152" s="1168" t="s">
        <v>35</v>
      </c>
      <c r="BY152" s="1226" t="s">
        <v>35</v>
      </c>
      <c r="BZ152" s="1226" t="s">
        <v>35</v>
      </c>
      <c r="CA152" s="1226" t="s">
        <v>35</v>
      </c>
      <c r="CB152" s="1226" t="s">
        <v>35</v>
      </c>
      <c r="CC152" s="1226" t="s">
        <v>35</v>
      </c>
      <c r="CD152" s="2129"/>
      <c r="CE152" s="2129"/>
      <c r="CF152" s="2129"/>
      <c r="CG152" s="2129"/>
      <c r="CH152" s="2129"/>
      <c r="CI152" s="2129"/>
      <c r="CJ152" s="2129"/>
      <c r="CK152" s="2129"/>
      <c r="CL152" s="2129"/>
      <c r="CM152" s="2129"/>
      <c r="CN152" s="2129"/>
      <c r="CO152" s="2129"/>
      <c r="CP152" s="2129"/>
      <c r="CQ152" s="2129"/>
      <c r="CR152" s="2129"/>
      <c r="CS152" s="2129"/>
      <c r="CT152" s="2129"/>
      <c r="CU152" s="2129"/>
      <c r="CV152" s="2129"/>
      <c r="CW152" s="2129"/>
      <c r="CX152" s="2129"/>
      <c r="CY152" s="2129"/>
      <c r="CZ152" s="2129"/>
    </row>
    <row r="153" s="439" customFormat="true" ht="15" customHeight="true" x14ac:dyDescent="0.2">
      <c r="A153" s="2634" t="s">
        <v>276</v>
      </c>
      <c r="B153" s="1738" t="s">
        <v>353</v>
      </c>
      <c r="C153" s="1649">
        <v>0</v>
      </c>
      <c r="D153" s="1650">
        <v>0.50434331965959345</v>
      </c>
      <c r="E153" s="1650">
        <v>0.68412278000200999</v>
      </c>
      <c r="F153" s="1650">
        <v>1.035005014343918</v>
      </c>
      <c r="G153" s="1651">
        <v>7.7711174261668692</v>
      </c>
      <c r="H153" s="1652">
        <v>0.86371298081165848</v>
      </c>
      <c r="I153" s="1650">
        <v>0.72787331589331561</v>
      </c>
      <c r="J153" s="1650">
        <v>2.1254579922117607</v>
      </c>
      <c r="K153" s="1650">
        <v>5.344354505930168</v>
      </c>
      <c r="L153" s="1653">
        <v>12.557530673396888</v>
      </c>
      <c r="M153" s="1654">
        <v>0</v>
      </c>
      <c r="N153" s="1650">
        <v>0</v>
      </c>
      <c r="O153" s="1650">
        <v>0.66295427897410009</v>
      </c>
      <c r="P153" s="1650">
        <v>0.49372507801245474</v>
      </c>
      <c r="Q153" s="1651">
        <v>0.27239179525207285</v>
      </c>
      <c r="R153" s="1652">
        <v>0</v>
      </c>
      <c r="S153" s="1650">
        <v>0</v>
      </c>
      <c r="T153" s="1650">
        <v>0.55067589058693667</v>
      </c>
      <c r="U153" s="1650">
        <v>21.828948302819658</v>
      </c>
      <c r="V153" s="1650">
        <v>0.57317685945670349</v>
      </c>
      <c r="W153" s="1650">
        <v>0.29887947930779241</v>
      </c>
      <c r="X153" s="1650">
        <v>0</v>
      </c>
      <c r="Y153" s="1650">
        <v>0</v>
      </c>
      <c r="Z153" s="1650">
        <v>3.1828154257648231</v>
      </c>
      <c r="AA153" s="1650">
        <v>0</v>
      </c>
      <c r="AB153" s="1650">
        <v>17.220679167076636</v>
      </c>
      <c r="AC153" s="2177">
        <v>0.62203585275386353</v>
      </c>
      <c r="AD153" s="665"/>
      <c r="AE153" s="665"/>
      <c r="AF153" s="665"/>
      <c r="AG153" s="665"/>
      <c r="AH153" s="665"/>
      <c r="AI153" s="665"/>
      <c r="AJ153" s="665"/>
      <c r="AK153" s="665"/>
      <c r="AL153" s="665"/>
      <c r="AM153" s="665"/>
      <c r="AN153" s="665"/>
      <c r="AO153" s="665"/>
      <c r="AP153" s="665"/>
      <c r="AQ153" s="665"/>
      <c r="AR153" s="665"/>
      <c r="AS153" s="665"/>
      <c r="AT153" s="665"/>
      <c r="AU153" s="665"/>
      <c r="AV153" s="665"/>
      <c r="AW153" s="665"/>
      <c r="AX153" s="665"/>
      <c r="AY153" s="665"/>
      <c r="AZ153" s="216"/>
      <c r="BA153" s="2683" t="s">
        <v>276</v>
      </c>
      <c r="BB153" s="234" t="s">
        <v>353</v>
      </c>
      <c r="BC153" s="339">
        <v>0</v>
      </c>
      <c r="BD153" s="305">
        <v>60.929887705689062</v>
      </c>
      <c r="BE153" s="305">
        <v>82.685750804348856</v>
      </c>
      <c r="BF153" s="305">
        <v>124.99674958070288</v>
      </c>
      <c r="BG153" s="340">
        <v>939.02863620754601</v>
      </c>
      <c r="BH153" s="351">
        <v>44.266342446257461</v>
      </c>
      <c r="BI153" s="305">
        <v>37.360950808572454</v>
      </c>
      <c r="BJ153" s="305">
        <v>108.82778159079133</v>
      </c>
      <c r="BK153" s="305">
        <v>274.25041222500033</v>
      </c>
      <c r="BL153" s="340">
        <v>643.58624116388489</v>
      </c>
      <c r="BM153" s="351">
        <v>0</v>
      </c>
      <c r="BN153" s="305">
        <v>0</v>
      </c>
      <c r="BO153" s="305">
        <v>46.049392437699325</v>
      </c>
      <c r="BP153" s="305">
        <v>34.362121522417382</v>
      </c>
      <c r="BQ153" s="340">
        <v>18.937782103663739</v>
      </c>
      <c r="BR153" s="351">
        <v>0</v>
      </c>
      <c r="BS153" s="305">
        <v>0</v>
      </c>
      <c r="BT153" s="305">
        <v>31.404432270426764</v>
      </c>
      <c r="BU153" s="305">
        <v>429.64413297652118</v>
      </c>
      <c r="BV153" s="305">
        <v>30.708646900637611</v>
      </c>
      <c r="BW153" s="305">
        <v>12.853253139677571</v>
      </c>
      <c r="BX153" s="305">
        <v>0</v>
      </c>
      <c r="BY153" s="306">
        <v>0</v>
      </c>
      <c r="BZ153" s="306">
        <v>498.79409886179451</v>
      </c>
      <c r="CA153" s="306">
        <v>0</v>
      </c>
      <c r="CB153" s="306">
        <v>168.68836795559869</v>
      </c>
      <c r="CC153" s="306">
        <v>35.548092193630808</v>
      </c>
      <c r="CD153" s="2130"/>
      <c r="CE153" s="2130"/>
      <c r="CF153" s="2130"/>
      <c r="CG153" s="2130"/>
      <c r="CH153" s="2130"/>
      <c r="CI153" s="2130"/>
      <c r="CJ153" s="2130"/>
      <c r="CK153" s="2130"/>
      <c r="CL153" s="2130"/>
      <c r="CM153" s="2130"/>
      <c r="CN153" s="2130"/>
      <c r="CO153" s="2130"/>
      <c r="CP153" s="2130"/>
      <c r="CQ153" s="2130"/>
      <c r="CR153" s="2130"/>
      <c r="CS153" s="2130"/>
      <c r="CT153" s="2130"/>
      <c r="CU153" s="2130"/>
      <c r="CV153" s="2130"/>
      <c r="CW153" s="2130"/>
      <c r="CX153" s="2130"/>
      <c r="CY153" s="2130"/>
      <c r="CZ153" s="2130"/>
    </row>
    <row r="154" s="439" customFormat="true" ht="15" customHeight="true" x14ac:dyDescent="0.2">
      <c r="A154" s="2635"/>
      <c r="B154" s="1737" t="s">
        <v>354</v>
      </c>
      <c r="C154" s="1649">
        <v>1.0095605451120153</v>
      </c>
      <c r="D154" s="1650">
        <v>1.634650807630988</v>
      </c>
      <c r="E154" s="1650">
        <v>5.1392663093560671</v>
      </c>
      <c r="F154" s="1650">
        <v>13.85318064442165</v>
      </c>
      <c r="G154" s="1651">
        <v>18.197004038458221</v>
      </c>
      <c r="H154" s="1652">
        <v>6.013068812489772</v>
      </c>
      <c r="I154" s="1650">
        <v>13.850156014035992</v>
      </c>
      <c r="J154" s="1650">
        <v>18.880107403739281</v>
      </c>
      <c r="K154" s="1650">
        <v>18.951068002459436</v>
      </c>
      <c r="L154" s="1653">
        <v>20.544918070525409</v>
      </c>
      <c r="M154" s="1654">
        <v>0.17532912325604397</v>
      </c>
      <c r="N154" s="1650">
        <v>2.0195882362636959</v>
      </c>
      <c r="O154" s="1650">
        <v>0.99697498600903112</v>
      </c>
      <c r="P154" s="1650">
        <v>3.6015767335250928</v>
      </c>
      <c r="Q154" s="1651">
        <v>4.7255451288215777</v>
      </c>
      <c r="R154" s="1652">
        <v>7.7698528773364961</v>
      </c>
      <c r="S154" s="1650">
        <v>5.5119053581325872</v>
      </c>
      <c r="T154" s="1650">
        <v>3.1013568957866506</v>
      </c>
      <c r="U154" s="1650">
        <v>20.882112459885541</v>
      </c>
      <c r="V154" s="1650">
        <v>1.6820454109148479</v>
      </c>
      <c r="W154" s="1650">
        <v>0</v>
      </c>
      <c r="X154" s="1650">
        <v>4.2429008983220076</v>
      </c>
      <c r="Y154" s="1650">
        <v>1.2012131636651715</v>
      </c>
      <c r="Z154" s="1650">
        <v>18.663189217471601</v>
      </c>
      <c r="AA154" s="1650">
        <v>9.6919004483756392</v>
      </c>
      <c r="AB154" s="1650">
        <v>9.2023673380058213</v>
      </c>
      <c r="AC154" s="2177">
        <v>2.870858116530568</v>
      </c>
      <c r="AD154" s="665"/>
      <c r="AE154" s="665"/>
      <c r="AF154" s="665"/>
      <c r="AG154" s="665"/>
      <c r="AH154" s="665"/>
      <c r="AI154" s="665"/>
      <c r="AJ154" s="665"/>
      <c r="AK154" s="665"/>
      <c r="AL154" s="665"/>
      <c r="AM154" s="665"/>
      <c r="AN154" s="665"/>
      <c r="AO154" s="665"/>
      <c r="AP154" s="665"/>
      <c r="AQ154" s="665"/>
      <c r="AR154" s="665"/>
      <c r="AS154" s="665"/>
      <c r="AT154" s="665"/>
      <c r="AU154" s="665"/>
      <c r="AV154" s="665"/>
      <c r="AW154" s="665"/>
      <c r="AX154" s="665"/>
      <c r="AY154" s="665"/>
      <c r="AZ154" s="216"/>
      <c r="BA154" s="2683"/>
      <c r="BB154" s="159" t="s">
        <v>354</v>
      </c>
      <c r="BC154" s="341">
        <v>121.9432320264286</v>
      </c>
      <c r="BD154" s="307">
        <v>197.48271914098999</v>
      </c>
      <c r="BE154" s="307">
        <v>621.15179583897634</v>
      </c>
      <c r="BF154" s="307">
        <v>1673.0378383767186</v>
      </c>
      <c r="BG154" s="342">
        <v>2198.848241278617</v>
      </c>
      <c r="BH154" s="352">
        <v>308.17710179190357</v>
      </c>
      <c r="BI154" s="307">
        <v>710.91354255291321</v>
      </c>
      <c r="BJ154" s="307">
        <v>966.69998300305713</v>
      </c>
      <c r="BK154" s="307">
        <v>972.49129076513873</v>
      </c>
      <c r="BL154" s="342">
        <v>1052.9479831605042</v>
      </c>
      <c r="BM154" s="352">
        <v>12.189034410391512</v>
      </c>
      <c r="BN154" s="307">
        <v>140.5936691137905</v>
      </c>
      <c r="BO154" s="307">
        <v>69.250767115258725</v>
      </c>
      <c r="BP154" s="307">
        <v>250.66139619219092</v>
      </c>
      <c r="BQ154" s="342">
        <v>328.53905855657968</v>
      </c>
      <c r="BR154" s="352">
        <v>110.42570915705025</v>
      </c>
      <c r="BS154" s="307">
        <v>354.84573784901301</v>
      </c>
      <c r="BT154" s="307">
        <v>176.86692707091856</v>
      </c>
      <c r="BU154" s="307">
        <v>411.00821615793694</v>
      </c>
      <c r="BV154" s="307">
        <v>90.117627294972365</v>
      </c>
      <c r="BW154" s="307">
        <v>0</v>
      </c>
      <c r="BX154" s="307">
        <v>277.62499141885178</v>
      </c>
      <c r="BY154" s="308">
        <v>56.438410635261029</v>
      </c>
      <c r="BZ154" s="308">
        <v>2924.7968865109274</v>
      </c>
      <c r="CA154" s="308">
        <v>156.13207759032906</v>
      </c>
      <c r="CB154" s="308">
        <v>90.143502037012368</v>
      </c>
      <c r="CC154" s="308">
        <v>164.06374093945354</v>
      </c>
      <c r="CD154" s="2130"/>
      <c r="CE154" s="2130"/>
      <c r="CF154" s="2130"/>
      <c r="CG154" s="2130"/>
      <c r="CH154" s="2130"/>
      <c r="CI154" s="2130"/>
      <c r="CJ154" s="2130"/>
      <c r="CK154" s="2130"/>
      <c r="CL154" s="2130"/>
      <c r="CM154" s="2130"/>
      <c r="CN154" s="2130"/>
      <c r="CO154" s="2130"/>
      <c r="CP154" s="2130"/>
      <c r="CQ154" s="2130"/>
      <c r="CR154" s="2130"/>
      <c r="CS154" s="2130"/>
      <c r="CT154" s="2130"/>
      <c r="CU154" s="2130"/>
      <c r="CV154" s="2130"/>
      <c r="CW154" s="2130"/>
      <c r="CX154" s="2130"/>
      <c r="CY154" s="2130"/>
      <c r="CZ154" s="2130"/>
    </row>
    <row r="155" s="439" customFormat="true" ht="15" customHeight="true" x14ac:dyDescent="0.2">
      <c r="A155" s="2635"/>
      <c r="B155" s="1737" t="s">
        <v>355</v>
      </c>
      <c r="C155" s="1649">
        <v>3.2496634741145494</v>
      </c>
      <c r="D155" s="1650">
        <v>6.3350010891767461</v>
      </c>
      <c r="E155" s="1650">
        <v>15.928751973678562</v>
      </c>
      <c r="F155" s="1650">
        <v>23.135191054295277</v>
      </c>
      <c r="G155" s="1651">
        <v>23.141238486685978</v>
      </c>
      <c r="H155" s="1652">
        <v>15.310325343371217</v>
      </c>
      <c r="I155" s="1650">
        <v>25.139062642075594</v>
      </c>
      <c r="J155" s="1650">
        <v>25.511262074964286</v>
      </c>
      <c r="K155" s="1650">
        <v>24.511546649402554</v>
      </c>
      <c r="L155" s="1653">
        <v>23.103352661307863</v>
      </c>
      <c r="M155" s="1654">
        <v>3.0620781160147632</v>
      </c>
      <c r="N155" s="1650">
        <v>3.5868093783637582</v>
      </c>
      <c r="O155" s="1650">
        <v>4.6365955636708334</v>
      </c>
      <c r="P155" s="1650">
        <v>11.558385987431402</v>
      </c>
      <c r="Q155" s="1651">
        <v>18.139561245077505</v>
      </c>
      <c r="R155" s="1652">
        <v>29.191492761635029</v>
      </c>
      <c r="S155" s="1650">
        <v>12.110950030162689</v>
      </c>
      <c r="T155" s="1650">
        <v>15.097438663775462</v>
      </c>
      <c r="U155" s="1650">
        <v>20.679733792165482</v>
      </c>
      <c r="V155" s="1650">
        <v>6.0569771681667746</v>
      </c>
      <c r="W155" s="1650">
        <v>1.1211338153634314</v>
      </c>
      <c r="X155" s="1650">
        <v>7.4953128974018766</v>
      </c>
      <c r="Y155" s="1650">
        <v>3.8780639477169929</v>
      </c>
      <c r="Z155" s="1650">
        <v>24.467964345757945</v>
      </c>
      <c r="AA155" s="1650">
        <v>14.560590768480791</v>
      </c>
      <c r="AB155" s="1650">
        <v>26.754716219237238</v>
      </c>
      <c r="AC155" s="2177">
        <v>14.598932358007083</v>
      </c>
      <c r="AD155" s="665"/>
      <c r="AE155" s="665"/>
      <c r="AF155" s="665"/>
      <c r="AG155" s="665"/>
      <c r="AH155" s="665"/>
      <c r="AI155" s="665"/>
      <c r="AJ155" s="665"/>
      <c r="AK155" s="665"/>
      <c r="AL155" s="665"/>
      <c r="AM155" s="665"/>
      <c r="AN155" s="665"/>
      <c r="AO155" s="665"/>
      <c r="AP155" s="665"/>
      <c r="AQ155" s="665"/>
      <c r="AR155" s="665"/>
      <c r="AS155" s="665"/>
      <c r="AT155" s="665"/>
      <c r="AU155" s="665"/>
      <c r="AV155" s="665"/>
      <c r="AW155" s="665"/>
      <c r="AX155" s="665"/>
      <c r="AY155" s="665"/>
      <c r="AZ155" s="216"/>
      <c r="BA155" s="2683"/>
      <c r="BB155" s="159" t="s">
        <v>355</v>
      </c>
      <c r="BC155" s="341">
        <v>392.52174517952477</v>
      </c>
      <c r="BD155" s="307">
        <v>765.33363273153225</v>
      </c>
      <c r="BE155" s="307">
        <v>1925.2111679660718</v>
      </c>
      <c r="BF155" s="307">
        <v>2794.0190072881624</v>
      </c>
      <c r="BG155" s="342">
        <v>2796.2884131870401</v>
      </c>
      <c r="BH155" s="352">
        <v>784.67282496599535</v>
      </c>
      <c r="BI155" s="307">
        <v>1290.3609216550385</v>
      </c>
      <c r="BJ155" s="307">
        <v>1306.2286186661288</v>
      </c>
      <c r="BK155" s="307">
        <v>1257.8323098536632</v>
      </c>
      <c r="BL155" s="342">
        <v>1184.0703625812932</v>
      </c>
      <c r="BM155" s="352">
        <v>212.87835603275411</v>
      </c>
      <c r="BN155" s="307">
        <v>249.69579534135841</v>
      </c>
      <c r="BO155" s="307">
        <v>322.06204176972403</v>
      </c>
      <c r="BP155" s="307">
        <v>804.43688520335809</v>
      </c>
      <c r="BQ155" s="342">
        <v>1261.1358502830194</v>
      </c>
      <c r="BR155" s="352">
        <v>414.87159930130611</v>
      </c>
      <c r="BS155" s="307">
        <v>779.67938857382512</v>
      </c>
      <c r="BT155" s="307">
        <v>860.99009976287891</v>
      </c>
      <c r="BU155" s="307">
        <v>407.02493643143276</v>
      </c>
      <c r="BV155" s="307">
        <v>324.50991360461148</v>
      </c>
      <c r="BW155" s="307">
        <v>48.214138908743124</v>
      </c>
      <c r="BX155" s="307">
        <v>490.43949615833805</v>
      </c>
      <c r="BY155" s="308">
        <v>182.20893024783891</v>
      </c>
      <c r="BZ155" s="308">
        <v>3834.4907241651135</v>
      </c>
      <c r="CA155" s="308">
        <v>234.56444891636187</v>
      </c>
      <c r="CB155" s="308">
        <v>262.08080240916968</v>
      </c>
      <c r="CC155" s="308">
        <v>834.29948787271485</v>
      </c>
      <c r="CD155" s="2130"/>
      <c r="CE155" s="2130"/>
      <c r="CF155" s="2130"/>
      <c r="CG155" s="2130"/>
      <c r="CH155" s="2130"/>
      <c r="CI155" s="2130"/>
      <c r="CJ155" s="2130"/>
      <c r="CK155" s="2130"/>
      <c r="CL155" s="2130"/>
      <c r="CM155" s="2130"/>
      <c r="CN155" s="2130"/>
      <c r="CO155" s="2130"/>
      <c r="CP155" s="2130"/>
      <c r="CQ155" s="2130"/>
      <c r="CR155" s="2130"/>
      <c r="CS155" s="2130"/>
      <c r="CT155" s="2130"/>
      <c r="CU155" s="2130"/>
      <c r="CV155" s="2130"/>
      <c r="CW155" s="2130"/>
      <c r="CX155" s="2130"/>
      <c r="CY155" s="2130"/>
      <c r="CZ155" s="2130"/>
    </row>
    <row r="156" s="439" customFormat="true" ht="15" customHeight="true" x14ac:dyDescent="0.2">
      <c r="A156" s="2635"/>
      <c r="B156" s="1737" t="s">
        <v>356</v>
      </c>
      <c r="C156" s="1649">
        <v>0.33497573176502365</v>
      </c>
      <c r="D156" s="1650">
        <v>0.30546586547982957</v>
      </c>
      <c r="E156" s="1650">
        <v>0.55796496040765331</v>
      </c>
      <c r="F156" s="1650">
        <v>0.51149406653552576</v>
      </c>
      <c r="G156" s="1651">
        <v>0.38242000201208382</v>
      </c>
      <c r="H156" s="1652">
        <v>0.46706379793886971</v>
      </c>
      <c r="I156" s="1650">
        <v>0.55536179285422205</v>
      </c>
      <c r="J156" s="1650">
        <v>0</v>
      </c>
      <c r="K156" s="1650">
        <v>0.35061342343889318</v>
      </c>
      <c r="L156" s="1653">
        <v>0.24297647111500525</v>
      </c>
      <c r="M156" s="1654">
        <v>0.13905026847296095</v>
      </c>
      <c r="N156" s="1650">
        <v>0.29162223543278698</v>
      </c>
      <c r="O156" s="1650">
        <v>0.44885245481329189</v>
      </c>
      <c r="P156" s="1650">
        <v>0.4322419748935315</v>
      </c>
      <c r="Q156" s="1651">
        <v>1.1315181518815693</v>
      </c>
      <c r="R156" s="1652">
        <v>0</v>
      </c>
      <c r="S156" s="1650">
        <v>0</v>
      </c>
      <c r="T156" s="1650">
        <v>7.105495362412087E-2</v>
      </c>
      <c r="U156" s="1650">
        <v>0.1564035464261225</v>
      </c>
      <c r="V156" s="1650">
        <v>2.2281097007222375</v>
      </c>
      <c r="W156" s="1650">
        <v>0.91372836266612278</v>
      </c>
      <c r="X156" s="1650">
        <v>0.22899654094289604</v>
      </c>
      <c r="Y156" s="1650">
        <v>0</v>
      </c>
      <c r="Z156" s="1650">
        <v>0.42925490313714132</v>
      </c>
      <c r="AA156" s="1650">
        <v>0</v>
      </c>
      <c r="AB156" s="1650">
        <v>0</v>
      </c>
      <c r="AC156" s="2177">
        <v>8.2798507799468721E-2</v>
      </c>
      <c r="AD156" s="665"/>
      <c r="AE156" s="665"/>
      <c r="AF156" s="665"/>
      <c r="AG156" s="665"/>
      <c r="AH156" s="665"/>
      <c r="AI156" s="665"/>
      <c r="AJ156" s="665"/>
      <c r="AK156" s="665"/>
      <c r="AL156" s="665"/>
      <c r="AM156" s="665"/>
      <c r="AN156" s="665"/>
      <c r="AO156" s="665"/>
      <c r="AP156" s="665"/>
      <c r="AQ156" s="665"/>
      <c r="AR156" s="665"/>
      <c r="AS156" s="665"/>
      <c r="AT156" s="665"/>
      <c r="AU156" s="665"/>
      <c r="AV156" s="665"/>
      <c r="AW156" s="665"/>
      <c r="AX156" s="665"/>
      <c r="AY156" s="665"/>
      <c r="AZ156" s="216"/>
      <c r="BA156" s="2683"/>
      <c r="BB156" s="159" t="s">
        <v>356</v>
      </c>
      <c r="BC156" s="341">
        <v>40.461192327313775</v>
      </c>
      <c r="BD156" s="307">
        <v>36.903434934300918</v>
      </c>
      <c r="BE156" s="307">
        <v>67.437824060894513</v>
      </c>
      <c r="BF156" s="307">
        <v>61.772740093712947</v>
      </c>
      <c r="BG156" s="342">
        <v>46.209999573384778</v>
      </c>
      <c r="BH156" s="352">
        <v>23.937588623922796</v>
      </c>
      <c r="BI156" s="307">
        <v>28.506120736576577</v>
      </c>
      <c r="BJ156" s="307">
        <v>0</v>
      </c>
      <c r="BK156" s="307">
        <v>17.992046710793453</v>
      </c>
      <c r="BL156" s="342">
        <v>12.452791699522143</v>
      </c>
      <c r="BM156" s="352">
        <v>9.6668966097317934</v>
      </c>
      <c r="BN156" s="307">
        <v>20.301286835831917</v>
      </c>
      <c r="BO156" s="307">
        <v>31.177689765133081</v>
      </c>
      <c r="BP156" s="307">
        <v>30.083039994996035</v>
      </c>
      <c r="BQ156" s="342">
        <v>78.667730013099145</v>
      </c>
      <c r="BR156" s="352">
        <v>0</v>
      </c>
      <c r="BS156" s="307">
        <v>0</v>
      </c>
      <c r="BT156" s="307">
        <v>4.0521848090873247</v>
      </c>
      <c r="BU156" s="307">
        <v>3.0783831253118361</v>
      </c>
      <c r="BV156" s="307">
        <v>119.37368532326974</v>
      </c>
      <c r="BW156" s="307">
        <v>39.294708266525639</v>
      </c>
      <c r="BX156" s="307">
        <v>14.983890559254194</v>
      </c>
      <c r="BY156" s="308">
        <v>0</v>
      </c>
      <c r="BZ156" s="308">
        <v>67.270571475519091</v>
      </c>
      <c r="CA156" s="308">
        <v>0</v>
      </c>
      <c r="CB156" s="308">
        <v>0</v>
      </c>
      <c r="CC156" s="308">
        <v>4.7317674306391382</v>
      </c>
      <c r="CD156" s="2130"/>
      <c r="CE156" s="2130"/>
      <c r="CF156" s="2130"/>
      <c r="CG156" s="2130"/>
      <c r="CH156" s="2130"/>
      <c r="CI156" s="2130"/>
      <c r="CJ156" s="2130"/>
      <c r="CK156" s="2130"/>
      <c r="CL156" s="2130"/>
      <c r="CM156" s="2130"/>
      <c r="CN156" s="2130"/>
      <c r="CO156" s="2130"/>
      <c r="CP156" s="2130"/>
      <c r="CQ156" s="2130"/>
      <c r="CR156" s="2130"/>
      <c r="CS156" s="2130"/>
      <c r="CT156" s="2130"/>
      <c r="CU156" s="2130"/>
      <c r="CV156" s="2130"/>
      <c r="CW156" s="2130"/>
      <c r="CX156" s="2130"/>
      <c r="CY156" s="2130"/>
      <c r="CZ156" s="2130"/>
    </row>
    <row r="157" s="439" customFormat="true" ht="15" customHeight="true" x14ac:dyDescent="0.2">
      <c r="A157" s="2635"/>
      <c r="B157" s="1737" t="s">
        <v>357</v>
      </c>
      <c r="C157" s="1649">
        <v>0.28393563384652004</v>
      </c>
      <c r="D157" s="1650">
        <v>1.7738275133042558</v>
      </c>
      <c r="E157" s="1650">
        <v>8.4029963328550465</v>
      </c>
      <c r="F157" s="1650">
        <v>17.969768039134564</v>
      </c>
      <c r="G157" s="1651">
        <v>19.793848102023436</v>
      </c>
      <c r="H157" s="1652">
        <v>4.5211651396165777</v>
      </c>
      <c r="I157" s="1650">
        <v>15.488033013463602</v>
      </c>
      <c r="J157" s="1650">
        <v>16.083862183141761</v>
      </c>
      <c r="K157" s="1650">
        <v>16.940776922427673</v>
      </c>
      <c r="L157" s="1653">
        <v>20.638218937034601</v>
      </c>
      <c r="M157" s="1654">
        <v>0.25597451170262508</v>
      </c>
      <c r="N157" s="1650">
        <v>0.4180204978234715</v>
      </c>
      <c r="O157" s="1650">
        <v>2.1349707482749292</v>
      </c>
      <c r="P157" s="1650">
        <v>4.7880437415788411</v>
      </c>
      <c r="Q157" s="1651">
        <v>21.870043212301919</v>
      </c>
      <c r="R157" s="1652">
        <v>6.236335587672678</v>
      </c>
      <c r="S157" s="1650">
        <v>5.9319227567226172</v>
      </c>
      <c r="T157" s="1650">
        <v>13.147098496782055</v>
      </c>
      <c r="U157" s="1650">
        <v>7.0082856483239171</v>
      </c>
      <c r="V157" s="1650">
        <v>1.7508302452172293</v>
      </c>
      <c r="W157" s="1650">
        <v>2.7740520651137861</v>
      </c>
      <c r="X157" s="1650">
        <v>0.64683327788149936</v>
      </c>
      <c r="Y157" s="1650">
        <v>9.5978758573624756E-2</v>
      </c>
      <c r="Z157" s="1650">
        <v>15.999288759623157</v>
      </c>
      <c r="AA157" s="1650">
        <v>6.9867548350236781</v>
      </c>
      <c r="AB157" s="1650">
        <v>1.0959695052220737</v>
      </c>
      <c r="AC157" s="2177">
        <v>27.60277035025036</v>
      </c>
      <c r="AD157" s="665"/>
      <c r="AE157" s="665"/>
      <c r="AF157" s="665"/>
      <c r="AG157" s="665"/>
      <c r="AH157" s="665"/>
      <c r="AI157" s="665"/>
      <c r="AJ157" s="665"/>
      <c r="AK157" s="665"/>
      <c r="AL157" s="665"/>
      <c r="AM157" s="665"/>
      <c r="AN157" s="665"/>
      <c r="AO157" s="665"/>
      <c r="AP157" s="665"/>
      <c r="AQ157" s="665"/>
      <c r="AR157" s="665"/>
      <c r="AS157" s="665"/>
      <c r="AT157" s="665"/>
      <c r="AU157" s="665"/>
      <c r="AV157" s="665"/>
      <c r="AW157" s="665"/>
      <c r="AX157" s="665"/>
      <c r="AY157" s="665"/>
      <c r="AZ157" s="216"/>
      <c r="BA157" s="2683"/>
      <c r="BB157" s="159" t="s">
        <v>357</v>
      </c>
      <c r="BC157" s="341">
        <v>34.296139093743577</v>
      </c>
      <c r="BD157" s="307">
        <v>214.29670421299122</v>
      </c>
      <c r="BE157" s="307">
        <v>1015.6189518879467</v>
      </c>
      <c r="BF157" s="307">
        <v>2170.1948922777415</v>
      </c>
      <c r="BG157" s="342">
        <v>2391.8040571561</v>
      </c>
      <c r="BH157" s="352">
        <v>231.71522111231351</v>
      </c>
      <c r="BI157" s="307">
        <v>794.98399914192237</v>
      </c>
      <c r="BJ157" s="307">
        <v>823.52652803168144</v>
      </c>
      <c r="BK157" s="307">
        <v>869.33137560996033</v>
      </c>
      <c r="BL157" s="342">
        <v>1057.7297476280357</v>
      </c>
      <c r="BM157" s="352">
        <v>17.795572540279078</v>
      </c>
      <c r="BN157" s="307">
        <v>29.100504002986014</v>
      </c>
      <c r="BO157" s="307">
        <v>148.29696247297571</v>
      </c>
      <c r="BP157" s="307">
        <v>333.23675103785547</v>
      </c>
      <c r="BQ157" s="342">
        <v>1520.4940830505141</v>
      </c>
      <c r="BR157" s="352">
        <v>88.631250897787254</v>
      </c>
      <c r="BS157" s="307">
        <v>381.88564039236815</v>
      </c>
      <c r="BT157" s="307">
        <v>749.76437384022267</v>
      </c>
      <c r="BU157" s="307">
        <v>137.93925246673402</v>
      </c>
      <c r="BV157" s="307">
        <v>93.802858395740927</v>
      </c>
      <c r="BW157" s="307">
        <v>119.29756267687398</v>
      </c>
      <c r="BX157" s="307">
        <v>42.324128591431069</v>
      </c>
      <c r="BY157" s="308">
        <v>4.5095148409068955</v>
      </c>
      <c r="BZ157" s="308">
        <v>2507.3244130605563</v>
      </c>
      <c r="CA157" s="308">
        <v>112.55342064407515</v>
      </c>
      <c r="CB157" s="308">
        <v>10.735773274173436</v>
      </c>
      <c r="CC157" s="308">
        <v>1577.4425555476544</v>
      </c>
      <c r="CD157" s="2130"/>
      <c r="CE157" s="2130"/>
      <c r="CF157" s="2130"/>
      <c r="CG157" s="2130"/>
      <c r="CH157" s="2130"/>
      <c r="CI157" s="2130"/>
      <c r="CJ157" s="2130"/>
      <c r="CK157" s="2130"/>
      <c r="CL157" s="2130"/>
      <c r="CM157" s="2130"/>
      <c r="CN157" s="2130"/>
      <c r="CO157" s="2130"/>
      <c r="CP157" s="2130"/>
      <c r="CQ157" s="2130"/>
      <c r="CR157" s="2130"/>
      <c r="CS157" s="2130"/>
      <c r="CT157" s="2130"/>
      <c r="CU157" s="2130"/>
      <c r="CV157" s="2130"/>
      <c r="CW157" s="2130"/>
      <c r="CX157" s="2130"/>
      <c r="CY157" s="2130"/>
      <c r="CZ157" s="2130"/>
    </row>
    <row r="158" s="439" customFormat="true" ht="15" customHeight="true" x14ac:dyDescent="0.2">
      <c r="A158" s="2635"/>
      <c r="B158" s="1737" t="s">
        <v>358</v>
      </c>
      <c r="C158" s="1649">
        <v>1.2860820854344508</v>
      </c>
      <c r="D158" s="1650">
        <v>3.3778580117096517</v>
      </c>
      <c r="E158" s="1650">
        <v>8.2343445281328886</v>
      </c>
      <c r="F158" s="1650">
        <v>15.579507315640589</v>
      </c>
      <c r="G158" s="1651">
        <v>21.168933473931318</v>
      </c>
      <c r="H158" s="1652">
        <v>7.3724321107070709</v>
      </c>
      <c r="I158" s="1650">
        <v>13.206602590470606</v>
      </c>
      <c r="J158" s="1650">
        <v>19.429433089860364</v>
      </c>
      <c r="K158" s="1650">
        <v>24.366298055549983</v>
      </c>
      <c r="L158" s="1653">
        <v>16.533423854321935</v>
      </c>
      <c r="M158" s="1654">
        <v>0.98706175579221256</v>
      </c>
      <c r="N158" s="1650">
        <v>1.6328798931730053</v>
      </c>
      <c r="O158" s="1650">
        <v>2.8178473960113033</v>
      </c>
      <c r="P158" s="1650">
        <v>5.6471799398581668</v>
      </c>
      <c r="Q158" s="1651">
        <v>15.517009522611842</v>
      </c>
      <c r="R158" s="1652">
        <v>4.4285357589055243</v>
      </c>
      <c r="S158" s="1650">
        <v>4.3371757049070325</v>
      </c>
      <c r="T158" s="1650">
        <v>6.5714639216434581</v>
      </c>
      <c r="U158" s="1650">
        <v>14.326967471184018</v>
      </c>
      <c r="V158" s="1650">
        <v>2.2302589944483531</v>
      </c>
      <c r="W158" s="1650">
        <v>13.989357741460594</v>
      </c>
      <c r="X158" s="1650">
        <v>0.93122660194153162</v>
      </c>
      <c r="Y158" s="1650">
        <v>2.6799937256960416</v>
      </c>
      <c r="Z158" s="1650">
        <v>17.895428336165242</v>
      </c>
      <c r="AA158" s="1650">
        <v>2.0209742334016725</v>
      </c>
      <c r="AB158" s="1650">
        <v>31.421352226357659</v>
      </c>
      <c r="AC158" s="2177">
        <v>16.561588677913548</v>
      </c>
      <c r="AD158" s="665"/>
      <c r="AE158" s="665"/>
      <c r="AF158" s="665"/>
      <c r="AG158" s="665"/>
      <c r="AH158" s="665"/>
      <c r="AI158" s="665"/>
      <c r="AJ158" s="665"/>
      <c r="AK158" s="665"/>
      <c r="AL158" s="665"/>
      <c r="AM158" s="665"/>
      <c r="AN158" s="665"/>
      <c r="AO158" s="665"/>
      <c r="AP158" s="665"/>
      <c r="AQ158" s="665"/>
      <c r="AR158" s="665"/>
      <c r="AS158" s="665"/>
      <c r="AT158" s="665"/>
      <c r="AU158" s="665"/>
      <c r="AV158" s="665"/>
      <c r="AW158" s="665"/>
      <c r="AX158" s="665"/>
      <c r="AY158" s="665"/>
      <c r="AZ158" s="216"/>
      <c r="BA158" s="2683"/>
      <c r="BB158" s="159" t="s">
        <v>358</v>
      </c>
      <c r="BC158" s="341">
        <v>155.34383441239328</v>
      </c>
      <c r="BD158" s="307">
        <v>408.08017339883543</v>
      </c>
      <c r="BE158" s="307">
        <v>995.23503615586253</v>
      </c>
      <c r="BF158" s="307">
        <v>1881.5249660971836</v>
      </c>
      <c r="BG158" s="342">
        <v>2557.9634999543437</v>
      </c>
      <c r="BH158" s="352">
        <v>377.84612680900301</v>
      </c>
      <c r="BI158" s="307">
        <v>677.88064070651717</v>
      </c>
      <c r="BJ158" s="307">
        <v>994.82657784071239</v>
      </c>
      <c r="BK158" s="307">
        <v>1250.3787461548166</v>
      </c>
      <c r="BL158" s="342">
        <v>847.35481749725193</v>
      </c>
      <c r="BM158" s="352">
        <v>68.621398904519964</v>
      </c>
      <c r="BN158" s="307">
        <v>113.67296129038851</v>
      </c>
      <c r="BO158" s="307">
        <v>195.73018032144421</v>
      </c>
      <c r="BP158" s="307">
        <v>393.03063991306698</v>
      </c>
      <c r="BQ158" s="342">
        <v>1078.805420580898</v>
      </c>
      <c r="BR158" s="352">
        <v>62.938669422031012</v>
      </c>
      <c r="BS158" s="307">
        <v>279.21892942479076</v>
      </c>
      <c r="BT158" s="307">
        <v>374.7632630599511</v>
      </c>
      <c r="BU158" s="307">
        <v>281.98781874180213</v>
      </c>
      <c r="BV158" s="307">
        <v>119.48883634695832</v>
      </c>
      <c r="BW158" s="307">
        <v>601.60957429710413</v>
      </c>
      <c r="BX158" s="307">
        <v>60.932787158726477</v>
      </c>
      <c r="BY158" s="308">
        <v>125.91818918238005</v>
      </c>
      <c r="BZ158" s="308">
        <v>2804.4774379395358</v>
      </c>
      <c r="CA158" s="308">
        <v>32.556969347576207</v>
      </c>
      <c r="CB158" s="308">
        <v>307.79370398792952</v>
      </c>
      <c r="CC158" s="308">
        <v>946.46133110983499</v>
      </c>
      <c r="CD158" s="2130"/>
      <c r="CE158" s="2130"/>
      <c r="CF158" s="2130"/>
      <c r="CG158" s="2130"/>
      <c r="CH158" s="2130"/>
      <c r="CI158" s="2130"/>
      <c r="CJ158" s="2130"/>
      <c r="CK158" s="2130"/>
      <c r="CL158" s="2130"/>
      <c r="CM158" s="2130"/>
      <c r="CN158" s="2130"/>
      <c r="CO158" s="2130"/>
      <c r="CP158" s="2130"/>
      <c r="CQ158" s="2130"/>
      <c r="CR158" s="2130"/>
      <c r="CS158" s="2130"/>
      <c r="CT158" s="2130"/>
      <c r="CU158" s="2130"/>
      <c r="CV158" s="2130"/>
      <c r="CW158" s="2130"/>
      <c r="CX158" s="2130"/>
      <c r="CY158" s="2130"/>
      <c r="CZ158" s="2130"/>
    </row>
    <row r="159" s="439" customFormat="true" ht="15" customHeight="true" x14ac:dyDescent="0.2">
      <c r="A159" s="2635"/>
      <c r="B159" s="1737" t="s">
        <v>359</v>
      </c>
      <c r="C159" s="1649">
        <v>6.45730709701989</v>
      </c>
      <c r="D159" s="1650">
        <v>10.455988654524736</v>
      </c>
      <c r="E159" s="1650">
        <v>20.848836121860359</v>
      </c>
      <c r="F159" s="1650">
        <v>16.416476210682131</v>
      </c>
      <c r="G159" s="1651">
        <v>6.8406240233336639</v>
      </c>
      <c r="H159" s="1652">
        <v>18.760941174901593</v>
      </c>
      <c r="I159" s="1650">
        <v>15.716893480907688</v>
      </c>
      <c r="J159" s="1650">
        <v>13.580620744721058</v>
      </c>
      <c r="K159" s="1650">
        <v>6.8050423240237521</v>
      </c>
      <c r="L159" s="1653">
        <v>4.4921792698914347</v>
      </c>
      <c r="M159" s="1654">
        <v>5.1533439387119397</v>
      </c>
      <c r="N159" s="1650">
        <v>6.8777941477354876</v>
      </c>
      <c r="O159" s="1650">
        <v>10.526786699030218</v>
      </c>
      <c r="P159" s="1650">
        <v>20.551394802461729</v>
      </c>
      <c r="Q159" s="1651">
        <v>19.13859228730859</v>
      </c>
      <c r="R159" s="1652">
        <v>13.593014888417382</v>
      </c>
      <c r="S159" s="1650">
        <v>3.6144522508632848</v>
      </c>
      <c r="T159" s="1650">
        <v>18.47740908180457</v>
      </c>
      <c r="U159" s="1650">
        <v>6.6872854405960078</v>
      </c>
      <c r="V159" s="1650">
        <v>27.020398786130567</v>
      </c>
      <c r="W159" s="1650">
        <v>32.732729596158208</v>
      </c>
      <c r="X159" s="1650">
        <v>13.212477938824033</v>
      </c>
      <c r="Y159" s="1650">
        <v>3.5362843925572234</v>
      </c>
      <c r="Z159" s="1650">
        <v>8.5109957313357221</v>
      </c>
      <c r="AA159" s="1650">
        <v>0.41369631420117292</v>
      </c>
      <c r="AB159" s="1650">
        <v>6.6766840261592648</v>
      </c>
      <c r="AC159" s="2177">
        <v>8.2089206390324652</v>
      </c>
      <c r="AD159" s="665"/>
      <c r="AE159" s="665"/>
      <c r="AF159" s="665"/>
      <c r="AG159" s="665"/>
      <c r="AH159" s="665"/>
      <c r="AI159" s="665"/>
      <c r="AJ159" s="665"/>
      <c r="AK159" s="665"/>
      <c r="AL159" s="665"/>
      <c r="AM159" s="665"/>
      <c r="AN159" s="665"/>
      <c r="AO159" s="665"/>
      <c r="AP159" s="665"/>
      <c r="AQ159" s="665"/>
      <c r="AR159" s="665"/>
      <c r="AS159" s="665"/>
      <c r="AT159" s="665"/>
      <c r="AU159" s="665"/>
      <c r="AV159" s="665"/>
      <c r="AW159" s="665"/>
      <c r="AX159" s="665"/>
      <c r="AY159" s="665"/>
      <c r="AZ159" s="216"/>
      <c r="BA159" s="2683"/>
      <c r="BB159" s="159" t="s">
        <v>359</v>
      </c>
      <c r="BC159" s="341">
        <v>779.967978552918</v>
      </c>
      <c r="BD159" s="307">
        <v>1263.1915398466062</v>
      </c>
      <c r="BE159" s="307">
        <v>2519.8717518627109</v>
      </c>
      <c r="BF159" s="307">
        <v>1982.6050477687318</v>
      </c>
      <c r="BG159" s="342">
        <v>826.59178792103535</v>
      </c>
      <c r="BH159" s="352">
        <v>961.521089890138</v>
      </c>
      <c r="BI159" s="307">
        <v>806.73115964293822</v>
      </c>
      <c r="BJ159" s="307">
        <v>695.35546394681433</v>
      </c>
      <c r="BK159" s="307">
        <v>349.20693612319928</v>
      </c>
      <c r="BL159" s="342">
        <v>230.22876440736511</v>
      </c>
      <c r="BM159" s="352">
        <v>358.26499004281663</v>
      </c>
      <c r="BN159" s="307">
        <v>478.79775554071449</v>
      </c>
      <c r="BO159" s="307">
        <v>731.19994422803018</v>
      </c>
      <c r="BP159" s="307">
        <v>1430.3294629071941</v>
      </c>
      <c r="BQ159" s="342">
        <v>1330.5925392227882</v>
      </c>
      <c r="BR159" s="352">
        <v>193.18490740205371</v>
      </c>
      <c r="BS159" s="307">
        <v>232.69140025875538</v>
      </c>
      <c r="BT159" s="307">
        <v>1053.7460454715347</v>
      </c>
      <c r="BU159" s="307">
        <v>131.62122678719516</v>
      </c>
      <c r="BV159" s="307">
        <v>1447.6507063181236</v>
      </c>
      <c r="BW159" s="307">
        <v>1407.6645891729788</v>
      </c>
      <c r="BX159" s="307">
        <v>864.52975506415078</v>
      </c>
      <c r="BY159" s="308">
        <v>166.15058568059547</v>
      </c>
      <c r="BZ159" s="308">
        <v>1333.7985017488286</v>
      </c>
      <c r="CA159" s="308">
        <v>6.664458159856169</v>
      </c>
      <c r="CB159" s="308">
        <v>65.402701066593195</v>
      </c>
      <c r="CC159" s="308">
        <v>469.12322882133475</v>
      </c>
      <c r="CD159" s="2130"/>
      <c r="CE159" s="2130"/>
      <c r="CF159" s="2130"/>
      <c r="CG159" s="2130"/>
      <c r="CH159" s="2130"/>
      <c r="CI159" s="2130"/>
      <c r="CJ159" s="2130"/>
      <c r="CK159" s="2130"/>
      <c r="CL159" s="2130"/>
      <c r="CM159" s="2130"/>
      <c r="CN159" s="2130"/>
      <c r="CO159" s="2130"/>
      <c r="CP159" s="2130"/>
      <c r="CQ159" s="2130"/>
      <c r="CR159" s="2130"/>
      <c r="CS159" s="2130"/>
      <c r="CT159" s="2130"/>
      <c r="CU159" s="2130"/>
      <c r="CV159" s="2130"/>
      <c r="CW159" s="2130"/>
      <c r="CX159" s="2130"/>
      <c r="CY159" s="2130"/>
      <c r="CZ159" s="2130"/>
    </row>
    <row r="160" s="439" customFormat="true" ht="15" customHeight="true" x14ac:dyDescent="0.2">
      <c r="A160" s="2635"/>
      <c r="B160" s="1737" t="s">
        <v>360</v>
      </c>
      <c r="C160" s="1649">
        <v>0.31800835347315598</v>
      </c>
      <c r="D160" s="1650">
        <v>0.8287193844526145</v>
      </c>
      <c r="E160" s="1650">
        <v>0.74710840533967748</v>
      </c>
      <c r="F160" s="1650">
        <v>0.24668769264967402</v>
      </c>
      <c r="G160" s="1651">
        <v>0.21090233743918202</v>
      </c>
      <c r="H160" s="1652">
        <v>0</v>
      </c>
      <c r="I160" s="1650">
        <v>9.5735160235937075E-2</v>
      </c>
      <c r="J160" s="1650">
        <v>0</v>
      </c>
      <c r="K160" s="1650">
        <v>0.13011802975004474</v>
      </c>
      <c r="L160" s="1653">
        <v>0.12726231260551812</v>
      </c>
      <c r="M160" s="1654">
        <v>0.18024810253541806</v>
      </c>
      <c r="N160" s="1650">
        <v>0.52600411823263027</v>
      </c>
      <c r="O160" s="1650">
        <v>0.86006067344175474</v>
      </c>
      <c r="P160" s="1650">
        <v>1.5456312961206591</v>
      </c>
      <c r="Q160" s="1651">
        <v>0.71241098383858226</v>
      </c>
      <c r="R160" s="1652">
        <v>0.50752858950658264</v>
      </c>
      <c r="S160" s="1650">
        <v>0</v>
      </c>
      <c r="T160" s="1650">
        <v>0</v>
      </c>
      <c r="U160" s="1650">
        <v>0</v>
      </c>
      <c r="V160" s="1650">
        <v>3.7305991270966712</v>
      </c>
      <c r="W160" s="1650">
        <v>1.2914929645521924</v>
      </c>
      <c r="X160" s="1650">
        <v>0</v>
      </c>
      <c r="Y160" s="1650">
        <v>0</v>
      </c>
      <c r="Z160" s="1650">
        <v>4.2606872509436122E-2</v>
      </c>
      <c r="AA160" s="1650">
        <v>0</v>
      </c>
      <c r="AB160" s="1650">
        <v>0</v>
      </c>
      <c r="AC160" s="2177">
        <v>0.25902781342540143</v>
      </c>
      <c r="AD160" s="665"/>
      <c r="AE160" s="665"/>
      <c r="AF160" s="665"/>
      <c r="AG160" s="665"/>
      <c r="AH160" s="665"/>
      <c r="AI160" s="665"/>
      <c r="AJ160" s="665"/>
      <c r="AK160" s="665"/>
      <c r="AL160" s="665"/>
      <c r="AM160" s="665"/>
      <c r="AN160" s="665"/>
      <c r="AO160" s="665"/>
      <c r="AP160" s="665"/>
      <c r="AQ160" s="665"/>
      <c r="AR160" s="665"/>
      <c r="AS160" s="665"/>
      <c r="AT160" s="665"/>
      <c r="AU160" s="665"/>
      <c r="AV160" s="665"/>
      <c r="AW160" s="665"/>
      <c r="AX160" s="665"/>
      <c r="AY160" s="665"/>
      <c r="AZ160" s="216"/>
      <c r="BA160" s="2683"/>
      <c r="BB160" s="159" t="s">
        <v>360</v>
      </c>
      <c r="BC160" s="341">
        <v>38.411729362518699</v>
      </c>
      <c r="BD160" s="307">
        <v>100.11787024026876</v>
      </c>
      <c r="BE160" s="307">
        <v>90.298439452008211</v>
      </c>
      <c r="BF160" s="307">
        <v>29.792280535296616</v>
      </c>
      <c r="BG160" s="342">
        <v>25.484537607377828</v>
      </c>
      <c r="BH160" s="352">
        <v>0</v>
      </c>
      <c r="BI160" s="307">
        <v>4.9139823292407829</v>
      </c>
      <c r="BJ160" s="307">
        <v>0</v>
      </c>
      <c r="BK160" s="307">
        <v>6.6771250404998694</v>
      </c>
      <c r="BL160" s="342">
        <v>6.522323181349881</v>
      </c>
      <c r="BM160" s="352">
        <v>12.531006163782042</v>
      </c>
      <c r="BN160" s="307">
        <v>36.617785558161472</v>
      </c>
      <c r="BO160" s="307">
        <v>59.740577484225888</v>
      </c>
      <c r="BP160" s="307">
        <v>107.57235715057155</v>
      </c>
      <c r="BQ160" s="342">
        <v>49.529700289638626</v>
      </c>
      <c r="BR160" s="352">
        <v>7.2130328976002147</v>
      </c>
      <c r="BS160" s="307">
        <v>0</v>
      </c>
      <c r="BT160" s="307">
        <v>0</v>
      </c>
      <c r="BU160" s="307">
        <v>0</v>
      </c>
      <c r="BV160" s="307">
        <v>199.87138250910544</v>
      </c>
      <c r="BW160" s="307">
        <v>55.540400565296252</v>
      </c>
      <c r="BX160" s="307">
        <v>0</v>
      </c>
      <c r="BY160" s="308">
        <v>0</v>
      </c>
      <c r="BZ160" s="308">
        <v>6.6771250404998694</v>
      </c>
      <c r="CA160" s="308">
        <v>0</v>
      </c>
      <c r="CB160" s="308">
        <v>0</v>
      </c>
      <c r="CC160" s="308">
        <v>14.802916184968373</v>
      </c>
      <c r="CD160" s="2130"/>
      <c r="CE160" s="2130"/>
      <c r="CF160" s="2130"/>
      <c r="CG160" s="2130"/>
      <c r="CH160" s="2130"/>
      <c r="CI160" s="2130"/>
      <c r="CJ160" s="2130"/>
      <c r="CK160" s="2130"/>
      <c r="CL160" s="2130"/>
      <c r="CM160" s="2130"/>
      <c r="CN160" s="2130"/>
      <c r="CO160" s="2130"/>
      <c r="CP160" s="2130"/>
      <c r="CQ160" s="2130"/>
      <c r="CR160" s="2130"/>
      <c r="CS160" s="2130"/>
      <c r="CT160" s="2130"/>
      <c r="CU160" s="2130"/>
      <c r="CV160" s="2130"/>
      <c r="CW160" s="2130"/>
      <c r="CX160" s="2130"/>
      <c r="CY160" s="2130"/>
      <c r="CZ160" s="2130"/>
    </row>
    <row r="161" s="439" customFormat="true" ht="15" customHeight="true" x14ac:dyDescent="0.2">
      <c r="A161" s="2635"/>
      <c r="B161" s="1737" t="s">
        <v>361</v>
      </c>
      <c r="C161" s="1649">
        <v>6.9669548657807806E-2</v>
      </c>
      <c r="D161" s="1650">
        <v>0.40407312482956148</v>
      </c>
      <c r="E161" s="1650">
        <v>0.6912126329380488</v>
      </c>
      <c r="F161" s="1650">
        <v>0.50363590467351826</v>
      </c>
      <c r="G161" s="1651">
        <v>0.23698349135850691</v>
      </c>
      <c r="H161" s="1652">
        <v>0.89932423988550725</v>
      </c>
      <c r="I161" s="1650">
        <v>0.44151005927519854</v>
      </c>
      <c r="J161" s="1650">
        <v>0.46190271134456257</v>
      </c>
      <c r="K161" s="1650">
        <v>0.18067357372501633</v>
      </c>
      <c r="L161" s="1653">
        <v>0.33449399479597719</v>
      </c>
      <c r="M161" s="1654">
        <v>0</v>
      </c>
      <c r="N161" s="1650">
        <v>0.39494241464524926</v>
      </c>
      <c r="O161" s="1650">
        <v>0.38554273538622347</v>
      </c>
      <c r="P161" s="1650">
        <v>0</v>
      </c>
      <c r="Q161" s="1651">
        <v>0.82189144853589358</v>
      </c>
      <c r="R161" s="1652">
        <v>0.75977878913473618</v>
      </c>
      <c r="S161" s="1650">
        <v>0</v>
      </c>
      <c r="T161" s="1650">
        <v>0.13663465240834885</v>
      </c>
      <c r="U161" s="1650">
        <v>0</v>
      </c>
      <c r="V161" s="1650">
        <v>1.3417333023857427</v>
      </c>
      <c r="W161" s="1650">
        <v>9.5018569179191839E-2</v>
      </c>
      <c r="X161" s="1650">
        <v>0.2174975733803324</v>
      </c>
      <c r="Y161" s="1650">
        <v>0</v>
      </c>
      <c r="Z161" s="1650">
        <v>0.56328218025313925</v>
      </c>
      <c r="AA161" s="1650">
        <v>0.71026686736114431</v>
      </c>
      <c r="AB161" s="1650">
        <v>0.77510212014011792</v>
      </c>
      <c r="AC161" s="2177">
        <v>0.24728258701538414</v>
      </c>
      <c r="AD161" s="665"/>
      <c r="AE161" s="665"/>
      <c r="AF161" s="665"/>
      <c r="AG161" s="665"/>
      <c r="AH161" s="665"/>
      <c r="AI161" s="665"/>
      <c r="AJ161" s="665"/>
      <c r="AK161" s="665"/>
      <c r="AL161" s="665"/>
      <c r="AM161" s="665"/>
      <c r="AN161" s="665"/>
      <c r="AO161" s="665"/>
      <c r="AP161" s="665"/>
      <c r="AQ161" s="665"/>
      <c r="AR161" s="665"/>
      <c r="AS161" s="665"/>
      <c r="AT161" s="665"/>
      <c r="AU161" s="665"/>
      <c r="AV161" s="665"/>
      <c r="AW161" s="665"/>
      <c r="AX161" s="665"/>
      <c r="AY161" s="665"/>
      <c r="AZ161" s="216"/>
      <c r="BA161" s="2683"/>
      <c r="BB161" s="159" t="s">
        <v>361</v>
      </c>
      <c r="BC161" s="341">
        <v>8.4152753178492876</v>
      </c>
      <c r="BD161" s="307">
        <v>48.816211419969669</v>
      </c>
      <c r="BE161" s="307">
        <v>83.542658117254106</v>
      </c>
      <c r="BF161" s="307">
        <v>60.823716005116992</v>
      </c>
      <c r="BG161" s="342">
        <v>28.636072843882804</v>
      </c>
      <c r="BH161" s="352">
        <v>46.091462855613827</v>
      </c>
      <c r="BI161" s="307">
        <v>22.662234273317292</v>
      </c>
      <c r="BJ161" s="307">
        <v>23.650360332029642</v>
      </c>
      <c r="BK161" s="307">
        <v>9.2714287604365673</v>
      </c>
      <c r="BL161" s="342">
        <v>17.143158030160848</v>
      </c>
      <c r="BM161" s="352">
        <v>0</v>
      </c>
      <c r="BN161" s="307">
        <v>27.493922853482886</v>
      </c>
      <c r="BO161" s="307">
        <v>26.780140480845851</v>
      </c>
      <c r="BP161" s="307">
        <v>0</v>
      </c>
      <c r="BQ161" s="342">
        <v>57.141226118185969</v>
      </c>
      <c r="BR161" s="352">
        <v>10.798030917343286</v>
      </c>
      <c r="BS161" s="307">
        <v>0</v>
      </c>
      <c r="BT161" s="307">
        <v>7.7921219372393651</v>
      </c>
      <c r="BU161" s="307">
        <v>0</v>
      </c>
      <c r="BV161" s="307">
        <v>71.884992455635881</v>
      </c>
      <c r="BW161" s="307">
        <v>4.086254852486543</v>
      </c>
      <c r="BX161" s="307">
        <v>14.231480628552081</v>
      </c>
      <c r="BY161" s="308">
        <v>0</v>
      </c>
      <c r="BZ161" s="308">
        <v>88.274621654115236</v>
      </c>
      <c r="CA161" s="308">
        <v>11.442073949826446</v>
      </c>
      <c r="CB161" s="308">
        <v>7.5926570826159221</v>
      </c>
      <c r="CC161" s="308">
        <v>14.131700226258076</v>
      </c>
      <c r="CD161" s="2130"/>
      <c r="CE161" s="2130"/>
      <c r="CF161" s="2130"/>
      <c r="CG161" s="2130"/>
      <c r="CH161" s="2130"/>
      <c r="CI161" s="2130"/>
      <c r="CJ161" s="2130"/>
      <c r="CK161" s="2130"/>
      <c r="CL161" s="2130"/>
      <c r="CM161" s="2130"/>
      <c r="CN161" s="2130"/>
      <c r="CO161" s="2130"/>
      <c r="CP161" s="2130"/>
      <c r="CQ161" s="2130"/>
      <c r="CR161" s="2130"/>
      <c r="CS161" s="2130"/>
      <c r="CT161" s="2130"/>
      <c r="CU161" s="2130"/>
      <c r="CV161" s="2130"/>
      <c r="CW161" s="2130"/>
      <c r="CX161" s="2130"/>
      <c r="CY161" s="2130"/>
      <c r="CZ161" s="2130"/>
    </row>
    <row r="162" s="439" customFormat="true" ht="15" customHeight="true" x14ac:dyDescent="0.2">
      <c r="A162" s="2635"/>
      <c r="B162" s="1737" t="s">
        <v>362</v>
      </c>
      <c r="C162" s="1649">
        <v>5.9193192917650621E-2</v>
      </c>
      <c r="D162" s="1650">
        <v>0.26336077190648943</v>
      </c>
      <c r="E162" s="1650">
        <v>0.68642673492809003</v>
      </c>
      <c r="F162" s="1650">
        <v>0.26064835581471174</v>
      </c>
      <c r="G162" s="1651">
        <v>0.16875815031198285</v>
      </c>
      <c r="H162" s="1652">
        <v>0.66547438657727209</v>
      </c>
      <c r="I162" s="1650">
        <v>0.50860176828609782</v>
      </c>
      <c r="J162" s="1650">
        <v>0.28300569488759725</v>
      </c>
      <c r="K162" s="1650">
        <v>6.3839621097313781E-2</v>
      </c>
      <c r="L162" s="1653">
        <v>0</v>
      </c>
      <c r="M162" s="1654">
        <v>0.1028446860586137</v>
      </c>
      <c r="N162" s="1650">
        <v>0</v>
      </c>
      <c r="O162" s="1650">
        <v>6.7327246772319216E-2</v>
      </c>
      <c r="P162" s="1650">
        <v>0.91038034885059338</v>
      </c>
      <c r="Q162" s="1651">
        <v>0.29681023286105396</v>
      </c>
      <c r="R162" s="1652">
        <v>5.2112740297433398</v>
      </c>
      <c r="S162" s="1650">
        <v>0</v>
      </c>
      <c r="T162" s="1650">
        <v>0</v>
      </c>
      <c r="U162" s="1650">
        <v>7.3017633696975726E-2</v>
      </c>
      <c r="V162" s="1650">
        <v>0.35926499230104303</v>
      </c>
      <c r="W162" s="1650">
        <v>0.23465455345122155</v>
      </c>
      <c r="X162" s="1650">
        <v>0.79575470479566912</v>
      </c>
      <c r="Y162" s="1650">
        <v>5.706652312069848E-2</v>
      </c>
      <c r="Z162" s="1650">
        <v>0</v>
      </c>
      <c r="AA162" s="1650">
        <v>0.72107484072997319</v>
      </c>
      <c r="AB162" s="1650">
        <v>0.26498299511486234</v>
      </c>
      <c r="AC162" s="2177">
        <v>0</v>
      </c>
      <c r="AD162" s="665"/>
      <c r="AE162" s="665"/>
      <c r="AF162" s="665"/>
      <c r="AG162" s="665"/>
      <c r="AH162" s="665"/>
      <c r="AI162" s="665"/>
      <c r="AJ162" s="665"/>
      <c r="AK162" s="665"/>
      <c r="AL162" s="665"/>
      <c r="AM162" s="665"/>
      <c r="AN162" s="665"/>
      <c r="AO162" s="665"/>
      <c r="AP162" s="665"/>
      <c r="AQ162" s="665"/>
      <c r="AR162" s="665"/>
      <c r="AS162" s="665"/>
      <c r="AT162" s="665"/>
      <c r="AU162" s="665"/>
      <c r="AV162" s="665"/>
      <c r="AW162" s="665"/>
      <c r="AX162" s="665"/>
      <c r="AY162" s="665"/>
      <c r="AZ162" s="216"/>
      <c r="BA162" s="2683"/>
      <c r="BB162" s="159" t="s">
        <v>362</v>
      </c>
      <c r="BC162" s="341">
        <v>7.1498527684056103</v>
      </c>
      <c r="BD162" s="307">
        <v>31.816704282266706</v>
      </c>
      <c r="BE162" s="307">
        <v>82.964215794042303</v>
      </c>
      <c r="BF162" s="307">
        <v>31.478298953987014</v>
      </c>
      <c r="BG162" s="342">
        <v>20.392014049713644</v>
      </c>
      <c r="BH162" s="352">
        <v>34.106372996455278</v>
      </c>
      <c r="BI162" s="307">
        <v>26.105979201571618</v>
      </c>
      <c r="BJ162" s="307">
        <v>14.490468437876826</v>
      </c>
      <c r="BK162" s="307">
        <v>3.275988219493855</v>
      </c>
      <c r="BL162" s="342">
        <v>0</v>
      </c>
      <c r="BM162" s="352">
        <v>7.1498527684056103</v>
      </c>
      <c r="BN162" s="307">
        <v>0</v>
      </c>
      <c r="BO162" s="307">
        <v>4.6766102983241717</v>
      </c>
      <c r="BP162" s="307">
        <v>63.360363027854312</v>
      </c>
      <c r="BQ162" s="342">
        <v>20.635450898433621</v>
      </c>
      <c r="BR162" s="352">
        <v>74.063002148297358</v>
      </c>
      <c r="BS162" s="307">
        <v>0</v>
      </c>
      <c r="BT162" s="307">
        <v>0</v>
      </c>
      <c r="BU162" s="307">
        <v>1.4371557203093501</v>
      </c>
      <c r="BV162" s="307">
        <v>19.248058623285008</v>
      </c>
      <c r="BW162" s="307">
        <v>10.0912728530972</v>
      </c>
      <c r="BX162" s="307">
        <v>52.06847823803264</v>
      </c>
      <c r="BY162" s="308">
        <v>2.6812425661282173</v>
      </c>
      <c r="BZ162" s="308">
        <v>0</v>
      </c>
      <c r="CA162" s="308">
        <v>11.61618545103352</v>
      </c>
      <c r="CB162" s="308">
        <v>2.5956902482319841</v>
      </c>
      <c r="CC162" s="308">
        <v>0</v>
      </c>
      <c r="CD162" s="2130"/>
      <c r="CE162" s="2130"/>
      <c r="CF162" s="2130"/>
      <c r="CG162" s="2130"/>
      <c r="CH162" s="2130"/>
      <c r="CI162" s="2130"/>
      <c r="CJ162" s="2130"/>
      <c r="CK162" s="2130"/>
      <c r="CL162" s="2130"/>
      <c r="CM162" s="2130"/>
      <c r="CN162" s="2130"/>
      <c r="CO162" s="2130"/>
      <c r="CP162" s="2130"/>
      <c r="CQ162" s="2130"/>
      <c r="CR162" s="2130"/>
      <c r="CS162" s="2130"/>
      <c r="CT162" s="2130"/>
      <c r="CU162" s="2130"/>
      <c r="CV162" s="2130"/>
      <c r="CW162" s="2130"/>
      <c r="CX162" s="2130"/>
      <c r="CY162" s="2130"/>
      <c r="CZ162" s="2130"/>
    </row>
    <row r="163" s="439" customFormat="true" ht="15" customHeight="true" x14ac:dyDescent="0.2">
      <c r="A163" s="2635"/>
      <c r="B163" s="1737" t="s">
        <v>363</v>
      </c>
      <c r="C163" s="1649">
        <v>85.821680432589048</v>
      </c>
      <c r="D163" s="1650">
        <v>72.917373125759951</v>
      </c>
      <c r="E163" s="1650">
        <v>36.127206890686502</v>
      </c>
      <c r="F163" s="1650">
        <v>9.1643636520540106</v>
      </c>
      <c r="G163" s="1651">
        <v>0.91586884901773991</v>
      </c>
      <c r="H163" s="1652">
        <v>41.964366761487206</v>
      </c>
      <c r="I163" s="1650">
        <v>12.205132669494636</v>
      </c>
      <c r="J163" s="1650">
        <v>2.5880595262622648</v>
      </c>
      <c r="K163" s="1650">
        <v>1.0319110484349832</v>
      </c>
      <c r="L163" s="1653">
        <v>0.12207040553600587</v>
      </c>
      <c r="M163" s="1654">
        <v>88.692962947903538</v>
      </c>
      <c r="N163" s="1650">
        <v>83.781902646905337</v>
      </c>
      <c r="O163" s="1650">
        <v>75.255115957889814</v>
      </c>
      <c r="P163" s="1650">
        <v>48.947327040376862</v>
      </c>
      <c r="Q163" s="1651">
        <v>16.656579977826524</v>
      </c>
      <c r="R163" s="1652">
        <v>31.44435992233322</v>
      </c>
      <c r="S163" s="1650">
        <v>67.629722211379004</v>
      </c>
      <c r="T163" s="1650">
        <v>40.316859635348791</v>
      </c>
      <c r="U163" s="1650">
        <v>5.4528422813392252</v>
      </c>
      <c r="V163" s="1650">
        <v>52.146732237755877</v>
      </c>
      <c r="W163" s="1650">
        <v>45.635960442897485</v>
      </c>
      <c r="X163" s="1650">
        <v>71.737065900530823</v>
      </c>
      <c r="Y163" s="1650">
        <v>87.86089417955381</v>
      </c>
      <c r="Z163" s="1650">
        <v>8.5221437301182537</v>
      </c>
      <c r="AA163" s="1650">
        <v>63.809318329664279</v>
      </c>
      <c r="AB163" s="1650">
        <v>5.6102226287910844</v>
      </c>
      <c r="AC163" s="2177">
        <v>27.212804355214448</v>
      </c>
      <c r="AD163" s="665"/>
      <c r="AE163" s="665"/>
      <c r="AF163" s="665"/>
      <c r="AG163" s="665"/>
      <c r="AH163" s="665"/>
      <c r="AI163" s="665"/>
      <c r="AJ163" s="665"/>
      <c r="AK163" s="665"/>
      <c r="AL163" s="665"/>
      <c r="AM163" s="665"/>
      <c r="AN163" s="665"/>
      <c r="AO163" s="665"/>
      <c r="AP163" s="665"/>
      <c r="AQ163" s="665"/>
      <c r="AR163" s="665"/>
      <c r="AS163" s="665"/>
      <c r="AT163" s="665"/>
      <c r="AU163" s="665"/>
      <c r="AV163" s="665"/>
      <c r="AW163" s="665"/>
      <c r="AX163" s="665"/>
      <c r="AY163" s="665"/>
      <c r="AZ163" s="216"/>
      <c r="BA163" s="2683"/>
      <c r="BB163" s="159" t="s">
        <v>363</v>
      </c>
      <c r="BC163" s="341">
        <v>10366.265936757694</v>
      </c>
      <c r="BD163" s="307">
        <v>8809.1726075505139</v>
      </c>
      <c r="BE163" s="307">
        <v>4366.4753075634799</v>
      </c>
      <c r="BF163" s="307">
        <v>1106.7730615860105</v>
      </c>
      <c r="BG163" s="342">
        <v>110.66967967080566</v>
      </c>
      <c r="BH163" s="352">
        <v>2150.7249177367726</v>
      </c>
      <c r="BI163" s="307">
        <v>626.47627179112715</v>
      </c>
      <c r="BJ163" s="307">
        <v>132.51392306979804</v>
      </c>
      <c r="BK163" s="307">
        <v>52.953453985659728</v>
      </c>
      <c r="BL163" s="342">
        <v>6.2562326542991737</v>
      </c>
      <c r="BM163" s="352">
        <v>6166.0125668500905</v>
      </c>
      <c r="BN163" s="307">
        <v>5832.4785651627344</v>
      </c>
      <c r="BO163" s="307">
        <v>5227.2871261229502</v>
      </c>
      <c r="BP163" s="307">
        <v>3406.620556382813</v>
      </c>
      <c r="BQ163" s="342">
        <v>1158.0329793722979</v>
      </c>
      <c r="BR163" s="352">
        <v>446.8895097796842</v>
      </c>
      <c r="BS163" s="307">
        <v>4353.8698724593196</v>
      </c>
      <c r="BT163" s="307">
        <v>2299.2255688279974</v>
      </c>
      <c r="BU163" s="307">
        <v>107.32453353792992</v>
      </c>
      <c r="BV163" s="307">
        <v>2793.824560239952</v>
      </c>
      <c r="BW163" s="307">
        <v>1962.5654902885146</v>
      </c>
      <c r="BX163" s="307">
        <v>4693.9588697263471</v>
      </c>
      <c r="BY163" s="308">
        <v>4128.1009686546195</v>
      </c>
      <c r="BZ163" s="308">
        <v>1335.5455575038786</v>
      </c>
      <c r="CA163" s="308">
        <v>1027.93889531778</v>
      </c>
      <c r="CB163" s="308">
        <v>54.955979955057316</v>
      </c>
      <c r="CC163" s="308">
        <v>1555.1567868374655</v>
      </c>
      <c r="CD163" s="2130"/>
      <c r="CE163" s="2130"/>
      <c r="CF163" s="2130"/>
      <c r="CG163" s="2130"/>
      <c r="CH163" s="2130"/>
      <c r="CI163" s="2130"/>
      <c r="CJ163" s="2130"/>
      <c r="CK163" s="2130"/>
      <c r="CL163" s="2130"/>
      <c r="CM163" s="2130"/>
      <c r="CN163" s="2130"/>
      <c r="CO163" s="2130"/>
      <c r="CP163" s="2130"/>
      <c r="CQ163" s="2130"/>
      <c r="CR163" s="2130"/>
      <c r="CS163" s="2130"/>
      <c r="CT163" s="2130"/>
      <c r="CU163" s="2130"/>
      <c r="CV163" s="2130"/>
      <c r="CW163" s="2130"/>
      <c r="CX163" s="2130"/>
      <c r="CY163" s="2130"/>
      <c r="CZ163" s="2130"/>
    </row>
    <row r="164" s="439" customFormat="true" ht="15" customHeight="true" x14ac:dyDescent="0.2">
      <c r="A164" s="2635"/>
      <c r="B164" s="1737" t="s">
        <v>274</v>
      </c>
      <c r="C164" s="1649">
        <v>0.99113544956841715</v>
      </c>
      <c r="D164" s="1650">
        <v>0.8586359941293219</v>
      </c>
      <c r="E164" s="1650">
        <v>1.3309743006817949</v>
      </c>
      <c r="F164" s="1650">
        <v>0.93099023318754781</v>
      </c>
      <c r="G164" s="1651">
        <v>0.26417053763824982</v>
      </c>
      <c r="H164" s="1652">
        <v>2.7706788302507381</v>
      </c>
      <c r="I164" s="1650">
        <v>1.642929114757864</v>
      </c>
      <c r="J164" s="1650">
        <v>0.62721355760249631</v>
      </c>
      <c r="K164" s="1650">
        <v>0.35353271740272579</v>
      </c>
      <c r="L164" s="1653">
        <v>0.19782542133935299</v>
      </c>
      <c r="M164" s="1654">
        <v>1.1182237235995671</v>
      </c>
      <c r="N164" s="1650">
        <v>0.36133129007090142</v>
      </c>
      <c r="O164" s="1650">
        <v>0.88560066138571647</v>
      </c>
      <c r="P164" s="1650">
        <v>0.75326712441969013</v>
      </c>
      <c r="Q164" s="1651">
        <v>0.36121113323932957</v>
      </c>
      <c r="R164" s="1652">
        <v>0.62731936468447658</v>
      </c>
      <c r="S164" s="1650">
        <v>0.68114342261808836</v>
      </c>
      <c r="T164" s="1650">
        <v>2.4826180087147263</v>
      </c>
      <c r="U164" s="1650">
        <v>1.290655744304722</v>
      </c>
      <c r="V164" s="1650">
        <v>0.44031222461371883</v>
      </c>
      <c r="W164" s="1650">
        <v>0.61411293054206506</v>
      </c>
      <c r="X164" s="1650">
        <v>0.41277025504860776</v>
      </c>
      <c r="Y164" s="1650">
        <v>0.21896739322732572</v>
      </c>
      <c r="Z164" s="1650">
        <v>0.96373330024735504</v>
      </c>
      <c r="AA164" s="1650">
        <v>0.25375122653975929</v>
      </c>
      <c r="AB164" s="1650">
        <v>4.0988634092398016E-2</v>
      </c>
      <c r="AC164" s="2177">
        <v>1.1567359905596175</v>
      </c>
      <c r="AD164" s="665"/>
      <c r="AE164" s="665"/>
      <c r="AF164" s="665"/>
      <c r="AG164" s="665"/>
      <c r="AH164" s="665"/>
      <c r="AI164" s="665"/>
      <c r="AJ164" s="665"/>
      <c r="AK164" s="665"/>
      <c r="AL164" s="665"/>
      <c r="AM164" s="665"/>
      <c r="AN164" s="665"/>
      <c r="AO164" s="665"/>
      <c r="AP164" s="665"/>
      <c r="AQ164" s="665"/>
      <c r="AR164" s="665"/>
      <c r="AS164" s="665"/>
      <c r="AT164" s="665"/>
      <c r="AU164" s="665"/>
      <c r="AV164" s="665"/>
      <c r="AW164" s="665"/>
      <c r="AX164" s="665"/>
      <c r="AY164" s="665"/>
      <c r="AZ164" s="216"/>
      <c r="BA164" s="2683"/>
      <c r="BB164" s="159" t="s">
        <v>274</v>
      </c>
      <c r="BC164" s="341">
        <v>119.71769368515675</v>
      </c>
      <c r="BD164" s="307">
        <v>103.7321060139616</v>
      </c>
      <c r="BE164" s="307">
        <v>160.86675165654336</v>
      </c>
      <c r="BF164" s="307">
        <v>112.43496546110035</v>
      </c>
      <c r="BG164" s="342">
        <v>31.921239389509296</v>
      </c>
      <c r="BH164" s="352">
        <v>142.00066530575836</v>
      </c>
      <c r="BI164" s="307">
        <v>84.329776209898483</v>
      </c>
      <c r="BJ164" s="307">
        <v>32.114612618863312</v>
      </c>
      <c r="BK164" s="307">
        <v>18.141852935679672</v>
      </c>
      <c r="BL164" s="342">
        <v>10.138754396688705</v>
      </c>
      <c r="BM164" s="352">
        <v>77.739893934029539</v>
      </c>
      <c r="BN164" s="307">
        <v>25.154083849622079</v>
      </c>
      <c r="BO164" s="307">
        <v>61.514607707706119</v>
      </c>
      <c r="BP164" s="307">
        <v>52.425646621698121</v>
      </c>
      <c r="BQ164" s="342">
        <v>25.112862626326912</v>
      </c>
      <c r="BR164" s="352">
        <v>8.9155080291533189</v>
      </c>
      <c r="BS164" s="307">
        <v>43.850687679769052</v>
      </c>
      <c r="BT164" s="307">
        <v>141.5809379722877</v>
      </c>
      <c r="BU164" s="307">
        <v>25.403086788260012</v>
      </c>
      <c r="BV164" s="307">
        <v>23.590262601517853</v>
      </c>
      <c r="BW164" s="307">
        <v>26.409805620939451</v>
      </c>
      <c r="BX164" s="307">
        <v>27.008723809963939</v>
      </c>
      <c r="BY164" s="308">
        <v>10.288075446150561</v>
      </c>
      <c r="BZ164" s="308">
        <v>151.03121568052299</v>
      </c>
      <c r="CA164" s="308">
        <v>4.0878160482330328</v>
      </c>
      <c r="CB164" s="308">
        <v>0.40151179420350352</v>
      </c>
      <c r="CC164" s="308">
        <v>66.105124735269925</v>
      </c>
      <c r="CD164" s="2130"/>
      <c r="CE164" s="2130"/>
      <c r="CF164" s="2130"/>
      <c r="CG164" s="2130"/>
      <c r="CH164" s="2130"/>
      <c r="CI164" s="2130"/>
      <c r="CJ164" s="2130"/>
      <c r="CK164" s="2130"/>
      <c r="CL164" s="2130"/>
      <c r="CM164" s="2130"/>
      <c r="CN164" s="2130"/>
      <c r="CO164" s="2130"/>
      <c r="CP164" s="2130"/>
      <c r="CQ164" s="2130"/>
      <c r="CR164" s="2130"/>
      <c r="CS164" s="2130"/>
      <c r="CT164" s="2130"/>
      <c r="CU164" s="2130"/>
      <c r="CV164" s="2130"/>
      <c r="CW164" s="2130"/>
      <c r="CX164" s="2130"/>
      <c r="CY164" s="2130"/>
      <c r="CZ164" s="2130"/>
    </row>
    <row r="165" s="439" customFormat="true" ht="15" customHeight="true" x14ac:dyDescent="0.2">
      <c r="A165" s="2636"/>
      <c r="B165" s="1739" t="s">
        <v>275</v>
      </c>
      <c r="C165" s="1649">
        <v>0.1187884555015265</v>
      </c>
      <c r="D165" s="1650">
        <v>0.34070233743628747</v>
      </c>
      <c r="E165" s="1650">
        <v>0.62078802913331044</v>
      </c>
      <c r="F165" s="1650">
        <v>0.39305181656680444</v>
      </c>
      <c r="G165" s="1651">
        <v>0.90813108162250133</v>
      </c>
      <c r="H165" s="1652">
        <v>0.39144642196238394</v>
      </c>
      <c r="I165" s="1650">
        <v>0.42210837824921488</v>
      </c>
      <c r="J165" s="1650">
        <v>0.42907502126459152</v>
      </c>
      <c r="K165" s="1650">
        <v>0.9702251263574837</v>
      </c>
      <c r="L165" s="1653">
        <v>1.1057479281300586</v>
      </c>
      <c r="M165" s="1654">
        <v>0.13288282595237161</v>
      </c>
      <c r="N165" s="1650">
        <v>0.10910514135378409</v>
      </c>
      <c r="O165" s="1650">
        <v>0.32137059834039094</v>
      </c>
      <c r="P165" s="1650">
        <v>0.77084593247096911</v>
      </c>
      <c r="Q165" s="1651">
        <v>0.35643488044340332</v>
      </c>
      <c r="R165" s="1652">
        <v>0.23050743063061105</v>
      </c>
      <c r="S165" s="1650">
        <v>0.18272826521469832</v>
      </c>
      <c r="T165" s="1650">
        <v>4.738979952506342E-2</v>
      </c>
      <c r="U165" s="1650">
        <v>1.613747679258376</v>
      </c>
      <c r="V165" s="1650">
        <v>0.43956095079024571</v>
      </c>
      <c r="W165" s="1650">
        <v>0.29887947930779241</v>
      </c>
      <c r="X165" s="1650">
        <v>7.9163410930756628E-2</v>
      </c>
      <c r="Y165" s="1650">
        <v>0.47153791588913563</v>
      </c>
      <c r="Z165" s="1650">
        <v>0.75929719761599901</v>
      </c>
      <c r="AA165" s="1650">
        <v>0.83167213622184943</v>
      </c>
      <c r="AB165" s="1650">
        <v>0.93693513980275966</v>
      </c>
      <c r="AC165" s="2177">
        <v>0.57624475149784271</v>
      </c>
      <c r="AD165" s="665"/>
      <c r="AE165" s="665"/>
      <c r="AF165" s="665"/>
      <c r="AG165" s="665"/>
      <c r="AH165" s="665"/>
      <c r="AI165" s="665"/>
      <c r="AJ165" s="665"/>
      <c r="AK165" s="665"/>
      <c r="AL165" s="665"/>
      <c r="AM165" s="665"/>
      <c r="AN165" s="665"/>
      <c r="AO165" s="665"/>
      <c r="AP165" s="665"/>
      <c r="AQ165" s="665"/>
      <c r="AR165" s="665"/>
      <c r="AS165" s="665"/>
      <c r="AT165" s="665"/>
      <c r="AU165" s="665"/>
      <c r="AV165" s="665"/>
      <c r="AW165" s="665"/>
      <c r="AX165" s="665"/>
      <c r="AY165" s="665"/>
      <c r="AZ165" s="216"/>
      <c r="BA165" s="2683"/>
      <c r="BB165" s="159" t="s">
        <v>275</v>
      </c>
      <c r="BC165" s="341">
        <v>14.348270900064254</v>
      </c>
      <c r="BD165" s="307">
        <v>41.160365076452358</v>
      </c>
      <c r="BE165" s="307">
        <v>75.030865481615677</v>
      </c>
      <c r="BF165" s="307">
        <v>47.468561800915026</v>
      </c>
      <c r="BG165" s="342">
        <v>109.73468090988409</v>
      </c>
      <c r="BH165" s="352">
        <v>20.062105987645925</v>
      </c>
      <c r="BI165" s="307">
        <v>21.666366950545935</v>
      </c>
      <c r="BJ165" s="307">
        <v>21.969515686196083</v>
      </c>
      <c r="BK165" s="307">
        <v>49.787984790182207</v>
      </c>
      <c r="BL165" s="342">
        <v>56.670707900208043</v>
      </c>
      <c r="BM165" s="352">
        <v>9.2381305969240266</v>
      </c>
      <c r="BN165" s="307">
        <v>7.5953562546421942</v>
      </c>
      <c r="BO165" s="307">
        <v>22.322686903561053</v>
      </c>
      <c r="BP165" s="307">
        <v>53.649090933882839</v>
      </c>
      <c r="BQ165" s="342">
        <v>24.780798165143118</v>
      </c>
      <c r="BR165" s="352">
        <v>3.275988219493855</v>
      </c>
      <c r="BS165" s="307">
        <v>11.763690027861331</v>
      </c>
      <c r="BT165" s="307">
        <v>2.7025874474143197</v>
      </c>
      <c r="BU165" s="307">
        <v>31.762282492019065</v>
      </c>
      <c r="BV165" s="307">
        <v>23.550012193305989</v>
      </c>
      <c r="BW165" s="307">
        <v>12.853253139677571</v>
      </c>
      <c r="BX165" s="307">
        <v>5.1798856035101259</v>
      </c>
      <c r="BY165" s="308">
        <v>22.154977427856704</v>
      </c>
      <c r="BZ165" s="308">
        <v>118.99306456394638</v>
      </c>
      <c r="CA165" s="308">
        <v>13.397857230783615</v>
      </c>
      <c r="CB165" s="308">
        <v>9.1779225476627158</v>
      </c>
      <c r="CC165" s="308">
        <v>32.931223275399788</v>
      </c>
      <c r="CD165" s="2130"/>
      <c r="CE165" s="2130"/>
      <c r="CF165" s="2130"/>
      <c r="CG165" s="2130"/>
      <c r="CH165" s="2130"/>
      <c r="CI165" s="2130"/>
      <c r="CJ165" s="2130"/>
      <c r="CK165" s="2130"/>
      <c r="CL165" s="2130"/>
      <c r="CM165" s="2130"/>
      <c r="CN165" s="2130"/>
      <c r="CO165" s="2130"/>
      <c r="CP165" s="2130"/>
      <c r="CQ165" s="2130"/>
      <c r="CR165" s="2130"/>
      <c r="CS165" s="2130"/>
      <c r="CT165" s="2130"/>
      <c r="CU165" s="2130"/>
      <c r="CV165" s="2130"/>
      <c r="CW165" s="2130"/>
      <c r="CX165" s="2130"/>
      <c r="CY165" s="2130"/>
      <c r="CZ165" s="2130"/>
    </row>
    <row r="166" s="239" customFormat="true" ht="15" customHeight="true" x14ac:dyDescent="0.2">
      <c r="A166" s="844"/>
      <c r="B166" s="1456"/>
      <c r="C166" s="951"/>
      <c r="D166" s="943"/>
      <c r="E166" s="943"/>
      <c r="F166" s="943"/>
      <c r="G166" s="944"/>
      <c r="H166" s="942"/>
      <c r="I166" s="943"/>
      <c r="J166" s="943"/>
      <c r="K166" s="943"/>
      <c r="L166" s="952"/>
      <c r="M166" s="951"/>
      <c r="N166" s="943"/>
      <c r="O166" s="943"/>
      <c r="P166" s="943"/>
      <c r="Q166" s="944"/>
      <c r="R166" s="942"/>
      <c r="S166" s="943"/>
      <c r="T166" s="943"/>
      <c r="U166" s="943"/>
      <c r="V166" s="943"/>
      <c r="W166" s="943"/>
      <c r="X166" s="943"/>
      <c r="Y166" s="943"/>
      <c r="Z166" s="943"/>
      <c r="AA166" s="943"/>
      <c r="AB166" s="943"/>
      <c r="AC166" s="952"/>
      <c r="AD166" s="665"/>
      <c r="AE166" s="665"/>
      <c r="AF166" s="665"/>
      <c r="AG166" s="665"/>
      <c r="AH166" s="665"/>
      <c r="AI166" s="665"/>
      <c r="AJ166" s="665"/>
      <c r="AK166" s="665"/>
      <c r="AL166" s="665"/>
      <c r="AM166" s="665"/>
      <c r="AN166" s="665"/>
      <c r="AO166" s="665"/>
      <c r="AP166" s="665"/>
      <c r="AQ166" s="665"/>
      <c r="AR166" s="665"/>
      <c r="AS166" s="665"/>
      <c r="AT166" s="665"/>
      <c r="AU166" s="665"/>
      <c r="AV166" s="665"/>
      <c r="AW166" s="665"/>
      <c r="AX166" s="665"/>
      <c r="AY166" s="665"/>
      <c r="AZ166" s="216"/>
      <c r="BA166" s="2684"/>
      <c r="BB166" s="159" t="s">
        <v>167</v>
      </c>
      <c r="BC166" s="341">
        <v>12078.842880384003</v>
      </c>
      <c r="BD166" s="307">
        <v>12081.033956554375</v>
      </c>
      <c r="BE166" s="307">
        <v>12086.390516641753</v>
      </c>
      <c r="BF166" s="307">
        <v>12076.922125825389</v>
      </c>
      <c r="BG166" s="342">
        <v>12083.572859749273</v>
      </c>
      <c r="BH166" s="352">
        <v>5125.1218205217865</v>
      </c>
      <c r="BI166" s="307">
        <v>5132.8919460001816</v>
      </c>
      <c r="BJ166" s="307">
        <v>5120.2038332239481</v>
      </c>
      <c r="BK166" s="307">
        <v>5131.5909511745222</v>
      </c>
      <c r="BL166" s="342">
        <v>5125.1018843005613</v>
      </c>
      <c r="BM166" s="352">
        <v>6952.0876988537211</v>
      </c>
      <c r="BN166" s="307">
        <v>6961.5016858037052</v>
      </c>
      <c r="BO166" s="307">
        <v>6946.0887271078846</v>
      </c>
      <c r="BP166" s="307">
        <v>6959.7683108878991</v>
      </c>
      <c r="BQ166" s="342">
        <v>6952.405481280598</v>
      </c>
      <c r="BR166" s="352">
        <v>1421.2072081717995</v>
      </c>
      <c r="BS166" s="307">
        <v>6437.805346665702</v>
      </c>
      <c r="BT166" s="307">
        <v>5702.8885424699483</v>
      </c>
      <c r="BU166" s="307">
        <v>1968.2310252254515</v>
      </c>
      <c r="BV166" s="307">
        <v>5357.6215428071155</v>
      </c>
      <c r="BW166" s="307">
        <v>4300.4803037819202</v>
      </c>
      <c r="BX166" s="307">
        <v>6543.2824869571568</v>
      </c>
      <c r="BY166" s="308">
        <v>4698.4508946817359</v>
      </c>
      <c r="BZ166" s="308">
        <v>15671.474218205267</v>
      </c>
      <c r="CA166" s="308">
        <v>1610.9542026558556</v>
      </c>
      <c r="CB166" s="308">
        <v>979.5686123582492</v>
      </c>
      <c r="CC166" s="308">
        <v>5714.7979551746212</v>
      </c>
      <c r="CD166" s="2130"/>
      <c r="CE166" s="2130"/>
      <c r="CF166" s="2130"/>
      <c r="CG166" s="2130"/>
      <c r="CH166" s="2130"/>
      <c r="CI166" s="2130"/>
      <c r="CJ166" s="2130"/>
      <c r="CK166" s="2130"/>
      <c r="CL166" s="2130"/>
      <c r="CM166" s="2130"/>
      <c r="CN166" s="2130"/>
      <c r="CO166" s="2130"/>
      <c r="CP166" s="2130"/>
      <c r="CQ166" s="2130"/>
      <c r="CR166" s="2130"/>
      <c r="CS166" s="2130"/>
      <c r="CT166" s="2130"/>
      <c r="CU166" s="2130"/>
      <c r="CV166" s="2130"/>
      <c r="CW166" s="2130"/>
      <c r="CX166" s="2130"/>
      <c r="CY166" s="2130"/>
      <c r="CZ166" s="2130"/>
    </row>
    <row r="167" s="239" customFormat="true" ht="15" customHeight="true" x14ac:dyDescent="0.2">
      <c r="A167" s="780"/>
      <c r="B167" s="1080"/>
      <c r="C167" s="951"/>
      <c r="D167" s="943"/>
      <c r="E167" s="943"/>
      <c r="F167" s="943"/>
      <c r="G167" s="944"/>
      <c r="H167" s="942"/>
      <c r="I167" s="943"/>
      <c r="J167" s="943"/>
      <c r="K167" s="943"/>
      <c r="L167" s="952"/>
      <c r="M167" s="951"/>
      <c r="N167" s="943"/>
      <c r="O167" s="943"/>
      <c r="P167" s="943"/>
      <c r="Q167" s="944"/>
      <c r="R167" s="942"/>
      <c r="S167" s="943"/>
      <c r="T167" s="943"/>
      <c r="U167" s="943"/>
      <c r="V167" s="943"/>
      <c r="W167" s="943"/>
      <c r="X167" s="943"/>
      <c r="Y167" s="943"/>
      <c r="Z167" s="943"/>
      <c r="AA167" s="943"/>
      <c r="AB167" s="943"/>
      <c r="AC167" s="952"/>
      <c r="AD167" s="665"/>
      <c r="AE167" s="665"/>
      <c r="AF167" s="665"/>
      <c r="AG167" s="665"/>
      <c r="AH167" s="665"/>
      <c r="AI167" s="665"/>
      <c r="AJ167" s="665"/>
      <c r="AK167" s="665"/>
      <c r="AL167" s="665"/>
      <c r="AM167" s="665"/>
      <c r="AN167" s="665"/>
      <c r="AO167" s="665"/>
      <c r="AP167" s="665"/>
      <c r="AQ167" s="665"/>
      <c r="AR167" s="665"/>
      <c r="AS167" s="665"/>
      <c r="AT167" s="665"/>
      <c r="AU167" s="665"/>
      <c r="AV167" s="665"/>
      <c r="AW167" s="665"/>
      <c r="AX167" s="665"/>
      <c r="AY167" s="665"/>
      <c r="AZ167" s="216"/>
      <c r="BA167" s="393"/>
      <c r="BB167" s="159"/>
      <c r="BC167" s="341"/>
      <c r="BD167" s="307"/>
      <c r="BE167" s="307"/>
      <c r="BF167" s="307"/>
      <c r="BG167" s="342"/>
      <c r="BH167" s="352"/>
      <c r="BI167" s="307"/>
      <c r="BJ167" s="307"/>
      <c r="BK167" s="307"/>
      <c r="BL167" s="342"/>
      <c r="BM167" s="352"/>
      <c r="BN167" s="307"/>
      <c r="BO167" s="307"/>
      <c r="BP167" s="307"/>
      <c r="BQ167" s="342"/>
      <c r="BR167" s="352"/>
      <c r="BS167" s="307"/>
      <c r="BT167" s="307"/>
      <c r="BU167" s="307"/>
      <c r="BV167" s="307"/>
      <c r="BW167" s="307"/>
      <c r="BX167" s="307"/>
      <c r="BY167" s="308"/>
      <c r="BZ167" s="308"/>
      <c r="CA167" s="308"/>
      <c r="CB167" s="308"/>
      <c r="CC167" s="308"/>
      <c r="CD167" s="2130"/>
      <c r="CE167" s="2130"/>
      <c r="CF167" s="2130"/>
      <c r="CG167" s="2130"/>
      <c r="CH167" s="2130"/>
      <c r="CI167" s="2130"/>
      <c r="CJ167" s="2130"/>
      <c r="CK167" s="2130"/>
      <c r="CL167" s="2130"/>
      <c r="CM167" s="2130"/>
      <c r="CN167" s="2130"/>
      <c r="CO167" s="2130"/>
      <c r="CP167" s="2130"/>
      <c r="CQ167" s="2130"/>
      <c r="CR167" s="2130"/>
      <c r="CS167" s="2130"/>
      <c r="CT167" s="2130"/>
      <c r="CU167" s="2130"/>
      <c r="CV167" s="2130"/>
      <c r="CW167" s="2130"/>
      <c r="CX167" s="2130"/>
      <c r="CY167" s="2130"/>
      <c r="CZ167" s="2130"/>
    </row>
    <row r="168" s="239" customFormat="true" ht="15" customHeight="true" x14ac:dyDescent="0.2">
      <c r="A168" s="780"/>
      <c r="B168" s="1080"/>
      <c r="C168" s="951"/>
      <c r="D168" s="943"/>
      <c r="E168" s="943"/>
      <c r="F168" s="943"/>
      <c r="G168" s="944"/>
      <c r="H168" s="942"/>
      <c r="I168" s="943"/>
      <c r="J168" s="943"/>
      <c r="K168" s="943"/>
      <c r="L168" s="952"/>
      <c r="M168" s="951"/>
      <c r="N168" s="943"/>
      <c r="O168" s="943"/>
      <c r="P168" s="943"/>
      <c r="Q168" s="944"/>
      <c r="R168" s="942"/>
      <c r="S168" s="943"/>
      <c r="T168" s="943"/>
      <c r="U168" s="943"/>
      <c r="V168" s="943"/>
      <c r="W168" s="943"/>
      <c r="X168" s="943"/>
      <c r="Y168" s="943"/>
      <c r="Z168" s="943"/>
      <c r="AA168" s="943"/>
      <c r="AB168" s="943"/>
      <c r="AC168" s="952"/>
      <c r="AD168" s="665"/>
      <c r="AE168" s="665"/>
      <c r="AF168" s="665"/>
      <c r="AG168" s="665"/>
      <c r="AH168" s="665"/>
      <c r="AI168" s="665"/>
      <c r="AJ168" s="665"/>
      <c r="AK168" s="665"/>
      <c r="AL168" s="665"/>
      <c r="AM168" s="665"/>
      <c r="AN168" s="665"/>
      <c r="AO168" s="665"/>
      <c r="AP168" s="665"/>
      <c r="AQ168" s="665"/>
      <c r="AR168" s="665"/>
      <c r="AS168" s="665"/>
      <c r="AT168" s="665"/>
      <c r="AU168" s="665"/>
      <c r="AV168" s="665"/>
      <c r="AW168" s="665"/>
      <c r="AX168" s="665"/>
      <c r="AY168" s="665"/>
      <c r="AZ168" s="216"/>
      <c r="BA168" s="393"/>
      <c r="BB168" s="159"/>
      <c r="BC168" s="341"/>
      <c r="BD168" s="307"/>
      <c r="BE168" s="307"/>
      <c r="BF168" s="307"/>
      <c r="BG168" s="342"/>
      <c r="BH168" s="352"/>
      <c r="BI168" s="307"/>
      <c r="BJ168" s="307"/>
      <c r="BK168" s="307"/>
      <c r="BL168" s="342"/>
      <c r="BM168" s="352"/>
      <c r="BN168" s="307"/>
      <c r="BO168" s="307"/>
      <c r="BP168" s="307"/>
      <c r="BQ168" s="342"/>
      <c r="BR168" s="352"/>
      <c r="BS168" s="307"/>
      <c r="BT168" s="307"/>
      <c r="BU168" s="307"/>
      <c r="BV168" s="307"/>
      <c r="BW168" s="307"/>
      <c r="BX168" s="307"/>
      <c r="BY168" s="308"/>
      <c r="BZ168" s="308"/>
      <c r="CA168" s="308"/>
      <c r="CB168" s="308"/>
      <c r="CC168" s="308"/>
      <c r="CD168" s="2130"/>
      <c r="CE168" s="2130"/>
      <c r="CF168" s="2130"/>
      <c r="CG168" s="2130"/>
      <c r="CH168" s="2130"/>
      <c r="CI168" s="2130"/>
      <c r="CJ168" s="2130"/>
      <c r="CK168" s="2130"/>
      <c r="CL168" s="2130"/>
      <c r="CM168" s="2130"/>
      <c r="CN168" s="2130"/>
      <c r="CO168" s="2130"/>
      <c r="CP168" s="2130"/>
      <c r="CQ168" s="2130"/>
      <c r="CR168" s="2130"/>
      <c r="CS168" s="2130"/>
      <c r="CT168" s="2130"/>
      <c r="CU168" s="2130"/>
      <c r="CV168" s="2130"/>
      <c r="CW168" s="2130"/>
      <c r="CX168" s="2130"/>
      <c r="CY168" s="2130"/>
      <c r="CZ168" s="2130"/>
    </row>
    <row r="169" s="239" customFormat="true" ht="15" customHeight="true" x14ac:dyDescent="0.2">
      <c r="A169" s="780"/>
      <c r="B169" s="1080"/>
      <c r="C169" s="951"/>
      <c r="D169" s="943"/>
      <c r="E169" s="943"/>
      <c r="F169" s="943"/>
      <c r="G169" s="944"/>
      <c r="H169" s="942"/>
      <c r="I169" s="943"/>
      <c r="J169" s="943"/>
      <c r="K169" s="943"/>
      <c r="L169" s="952"/>
      <c r="M169" s="951"/>
      <c r="N169" s="943"/>
      <c r="O169" s="943"/>
      <c r="P169" s="943"/>
      <c r="Q169" s="944"/>
      <c r="R169" s="942"/>
      <c r="S169" s="943"/>
      <c r="T169" s="943"/>
      <c r="U169" s="943"/>
      <c r="V169" s="943"/>
      <c r="W169" s="943"/>
      <c r="X169" s="943"/>
      <c r="Y169" s="943"/>
      <c r="Z169" s="943"/>
      <c r="AA169" s="943"/>
      <c r="AB169" s="943"/>
      <c r="AC169" s="952"/>
      <c r="AD169" s="665"/>
      <c r="AE169" s="665"/>
      <c r="AF169" s="665"/>
      <c r="AG169" s="665"/>
      <c r="AH169" s="665"/>
      <c r="AI169" s="665"/>
      <c r="AJ169" s="665"/>
      <c r="AK169" s="665"/>
      <c r="AL169" s="665"/>
      <c r="AM169" s="665"/>
      <c r="AN169" s="665"/>
      <c r="AO169" s="665"/>
      <c r="AP169" s="665"/>
      <c r="AQ169" s="665"/>
      <c r="AR169" s="665"/>
      <c r="AS169" s="665"/>
      <c r="AT169" s="665"/>
      <c r="AU169" s="665"/>
      <c r="AV169" s="665"/>
      <c r="AW169" s="665"/>
      <c r="AX169" s="665"/>
      <c r="AY169" s="665"/>
      <c r="AZ169" s="216"/>
      <c r="BA169" s="393"/>
      <c r="BB169" s="159"/>
      <c r="BC169" s="341"/>
      <c r="BD169" s="307"/>
      <c r="BE169" s="307"/>
      <c r="BF169" s="307"/>
      <c r="BG169" s="342"/>
      <c r="BH169" s="352"/>
      <c r="BI169" s="307"/>
      <c r="BJ169" s="307"/>
      <c r="BK169" s="307"/>
      <c r="BL169" s="342"/>
      <c r="BM169" s="352"/>
      <c r="BN169" s="307"/>
      <c r="BO169" s="307"/>
      <c r="BP169" s="307"/>
      <c r="BQ169" s="342"/>
      <c r="BR169" s="352"/>
      <c r="BS169" s="307"/>
      <c r="BT169" s="307"/>
      <c r="BU169" s="307"/>
      <c r="BV169" s="307"/>
      <c r="BW169" s="307"/>
      <c r="BX169" s="307"/>
      <c r="BY169" s="308"/>
      <c r="BZ169" s="308"/>
      <c r="CA169" s="308"/>
      <c r="CB169" s="308"/>
      <c r="CC169" s="308"/>
      <c r="CD169" s="2130"/>
      <c r="CE169" s="2130"/>
      <c r="CF169" s="2130"/>
      <c r="CG169" s="2130"/>
      <c r="CH169" s="2130"/>
      <c r="CI169" s="2130"/>
      <c r="CJ169" s="2130"/>
      <c r="CK169" s="2130"/>
      <c r="CL169" s="2130"/>
      <c r="CM169" s="2130"/>
      <c r="CN169" s="2130"/>
      <c r="CO169" s="2130"/>
      <c r="CP169" s="2130"/>
      <c r="CQ169" s="2130"/>
      <c r="CR169" s="2130"/>
      <c r="CS169" s="2130"/>
      <c r="CT169" s="2130"/>
      <c r="CU169" s="2130"/>
      <c r="CV169" s="2130"/>
      <c r="CW169" s="2130"/>
      <c r="CX169" s="2130"/>
      <c r="CY169" s="2130"/>
      <c r="CZ169" s="2130"/>
    </row>
    <row r="170" s="239" customFormat="true" ht="15" customHeight="true" x14ac:dyDescent="0.2">
      <c r="A170" s="780"/>
      <c r="B170" s="1080"/>
      <c r="C170" s="951"/>
      <c r="D170" s="943"/>
      <c r="E170" s="943"/>
      <c r="F170" s="943"/>
      <c r="G170" s="944"/>
      <c r="H170" s="942"/>
      <c r="I170" s="943"/>
      <c r="J170" s="943"/>
      <c r="K170" s="943"/>
      <c r="L170" s="952"/>
      <c r="M170" s="951"/>
      <c r="N170" s="943"/>
      <c r="O170" s="943"/>
      <c r="P170" s="943"/>
      <c r="Q170" s="944"/>
      <c r="R170" s="942"/>
      <c r="S170" s="943"/>
      <c r="T170" s="943"/>
      <c r="U170" s="943"/>
      <c r="V170" s="943"/>
      <c r="W170" s="943"/>
      <c r="X170" s="943"/>
      <c r="Y170" s="943"/>
      <c r="Z170" s="943"/>
      <c r="AA170" s="943"/>
      <c r="AB170" s="943"/>
      <c r="AC170" s="952"/>
      <c r="AD170" s="665"/>
      <c r="AE170" s="665"/>
      <c r="AF170" s="665"/>
      <c r="AG170" s="665"/>
      <c r="AH170" s="665"/>
      <c r="AI170" s="665"/>
      <c r="AJ170" s="665"/>
      <c r="AK170" s="665"/>
      <c r="AL170" s="665"/>
      <c r="AM170" s="665"/>
      <c r="AN170" s="665"/>
      <c r="AO170" s="665"/>
      <c r="AP170" s="665"/>
      <c r="AQ170" s="665"/>
      <c r="AR170" s="665"/>
      <c r="AS170" s="665"/>
      <c r="AT170" s="665"/>
      <c r="AU170" s="665"/>
      <c r="AV170" s="665"/>
      <c r="AW170" s="665"/>
      <c r="AX170" s="665"/>
      <c r="AY170" s="665"/>
      <c r="AZ170" s="216"/>
      <c r="BA170" s="393"/>
      <c r="BB170" s="159"/>
      <c r="BC170" s="341"/>
      <c r="BD170" s="307"/>
      <c r="BE170" s="307"/>
      <c r="BF170" s="307"/>
      <c r="BG170" s="342"/>
      <c r="BH170" s="352"/>
      <c r="BI170" s="307"/>
      <c r="BJ170" s="307"/>
      <c r="BK170" s="307"/>
      <c r="BL170" s="342"/>
      <c r="BM170" s="352"/>
      <c r="BN170" s="307"/>
      <c r="BO170" s="307"/>
      <c r="BP170" s="307"/>
      <c r="BQ170" s="342"/>
      <c r="BR170" s="352"/>
      <c r="BS170" s="307"/>
      <c r="BT170" s="307"/>
      <c r="BU170" s="307"/>
      <c r="BV170" s="307"/>
      <c r="BW170" s="307"/>
      <c r="BX170" s="307"/>
      <c r="BY170" s="308"/>
      <c r="BZ170" s="308"/>
      <c r="CA170" s="308"/>
      <c r="CB170" s="308"/>
      <c r="CC170" s="308"/>
      <c r="CD170" s="2130"/>
      <c r="CE170" s="2130"/>
      <c r="CF170" s="2130"/>
      <c r="CG170" s="2130"/>
      <c r="CH170" s="2130"/>
      <c r="CI170" s="2130"/>
      <c r="CJ170" s="2130"/>
      <c r="CK170" s="2130"/>
      <c r="CL170" s="2130"/>
      <c r="CM170" s="2130"/>
      <c r="CN170" s="2130"/>
      <c r="CO170" s="2130"/>
      <c r="CP170" s="2130"/>
      <c r="CQ170" s="2130"/>
      <c r="CR170" s="2130"/>
      <c r="CS170" s="2130"/>
      <c r="CT170" s="2130"/>
      <c r="CU170" s="2130"/>
      <c r="CV170" s="2130"/>
      <c r="CW170" s="2130"/>
      <c r="CX170" s="2130"/>
      <c r="CY170" s="2130"/>
      <c r="CZ170" s="2130"/>
    </row>
    <row r="171" s="239" customFormat="true" ht="15" customHeight="true" x14ac:dyDescent="0.2">
      <c r="A171" s="780"/>
      <c r="B171" s="1080"/>
      <c r="C171" s="951"/>
      <c r="D171" s="943"/>
      <c r="E171" s="943"/>
      <c r="F171" s="943"/>
      <c r="G171" s="944"/>
      <c r="H171" s="942"/>
      <c r="I171" s="943"/>
      <c r="J171" s="943"/>
      <c r="K171" s="943"/>
      <c r="L171" s="952"/>
      <c r="M171" s="951"/>
      <c r="N171" s="943"/>
      <c r="O171" s="943"/>
      <c r="P171" s="943"/>
      <c r="Q171" s="944"/>
      <c r="R171" s="942"/>
      <c r="S171" s="943"/>
      <c r="T171" s="943"/>
      <c r="U171" s="943"/>
      <c r="V171" s="943"/>
      <c r="W171" s="943"/>
      <c r="X171" s="943"/>
      <c r="Y171" s="943"/>
      <c r="Z171" s="943"/>
      <c r="AA171" s="943"/>
      <c r="AB171" s="943"/>
      <c r="AC171" s="952"/>
      <c r="AD171" s="665"/>
      <c r="AE171" s="665"/>
      <c r="AF171" s="665"/>
      <c r="AG171" s="665"/>
      <c r="AH171" s="665"/>
      <c r="AI171" s="665"/>
      <c r="AJ171" s="665"/>
      <c r="AK171" s="665"/>
      <c r="AL171" s="665"/>
      <c r="AM171" s="665"/>
      <c r="AN171" s="665"/>
      <c r="AO171" s="665"/>
      <c r="AP171" s="665"/>
      <c r="AQ171" s="665"/>
      <c r="AR171" s="665"/>
      <c r="AS171" s="665"/>
      <c r="AT171" s="665"/>
      <c r="AU171" s="665"/>
      <c r="AV171" s="665"/>
      <c r="AW171" s="665"/>
      <c r="AX171" s="665"/>
      <c r="AY171" s="665"/>
      <c r="AZ171" s="216"/>
      <c r="BA171" s="393"/>
      <c r="BB171" s="159"/>
      <c r="BC171" s="341"/>
      <c r="BD171" s="307"/>
      <c r="BE171" s="307"/>
      <c r="BF171" s="307"/>
      <c r="BG171" s="342"/>
      <c r="BH171" s="352"/>
      <c r="BI171" s="307"/>
      <c r="BJ171" s="307"/>
      <c r="BK171" s="307"/>
      <c r="BL171" s="342"/>
      <c r="BM171" s="352"/>
      <c r="BN171" s="307"/>
      <c r="BO171" s="307"/>
      <c r="BP171" s="307"/>
      <c r="BQ171" s="342"/>
      <c r="BR171" s="352"/>
      <c r="BS171" s="307"/>
      <c r="BT171" s="307"/>
      <c r="BU171" s="307"/>
      <c r="BV171" s="307"/>
      <c r="BW171" s="307"/>
      <c r="BX171" s="307"/>
      <c r="BY171" s="308"/>
      <c r="BZ171" s="308"/>
      <c r="CA171" s="308"/>
      <c r="CB171" s="308"/>
      <c r="CC171" s="308"/>
      <c r="CD171" s="2130"/>
      <c r="CE171" s="2130"/>
      <c r="CF171" s="2130"/>
      <c r="CG171" s="2130"/>
      <c r="CH171" s="2130"/>
      <c r="CI171" s="2130"/>
      <c r="CJ171" s="2130"/>
      <c r="CK171" s="2130"/>
      <c r="CL171" s="2130"/>
      <c r="CM171" s="2130"/>
      <c r="CN171" s="2130"/>
      <c r="CO171" s="2130"/>
      <c r="CP171" s="2130"/>
      <c r="CQ171" s="2130"/>
      <c r="CR171" s="2130"/>
      <c r="CS171" s="2130"/>
      <c r="CT171" s="2130"/>
      <c r="CU171" s="2130"/>
      <c r="CV171" s="2130"/>
      <c r="CW171" s="2130"/>
      <c r="CX171" s="2130"/>
      <c r="CY171" s="2130"/>
      <c r="CZ171" s="2130"/>
    </row>
    <row r="172" s="439" customFormat="true" ht="15" customHeight="true" x14ac:dyDescent="0.2">
      <c r="A172" s="1558"/>
      <c r="B172" s="1570"/>
      <c r="C172" s="1655"/>
      <c r="D172" s="1656"/>
      <c r="E172" s="1656"/>
      <c r="F172" s="1656"/>
      <c r="G172" s="1657"/>
      <c r="H172" s="1658"/>
      <c r="I172" s="1656"/>
      <c r="J172" s="1656"/>
      <c r="K172" s="1656"/>
      <c r="L172" s="1659"/>
      <c r="M172" s="1660"/>
      <c r="N172" s="1656"/>
      <c r="O172" s="1656"/>
      <c r="P172" s="1656"/>
      <c r="Q172" s="1657"/>
      <c r="R172" s="1658"/>
      <c r="S172" s="1656"/>
      <c r="T172" s="1656"/>
      <c r="U172" s="1656"/>
      <c r="V172" s="1656"/>
      <c r="W172" s="1656"/>
      <c r="X172" s="1656"/>
      <c r="Y172" s="1656"/>
      <c r="Z172" s="1656"/>
      <c r="AA172" s="1656"/>
      <c r="AB172" s="1661"/>
      <c r="AC172" s="952"/>
      <c r="AD172" s="665"/>
      <c r="AE172" s="665"/>
      <c r="AF172" s="665"/>
      <c r="AG172" s="665"/>
      <c r="AH172" s="665"/>
      <c r="AI172" s="665"/>
      <c r="AJ172" s="665"/>
      <c r="AK172" s="665"/>
      <c r="AL172" s="665"/>
      <c r="AM172" s="665"/>
      <c r="AN172" s="665"/>
      <c r="AO172" s="665"/>
      <c r="AP172" s="665"/>
      <c r="AQ172" s="665"/>
      <c r="AR172" s="665"/>
      <c r="AS172" s="665"/>
      <c r="AT172" s="665"/>
      <c r="AU172" s="665"/>
      <c r="AV172" s="665"/>
      <c r="AW172" s="665"/>
      <c r="AX172" s="665"/>
      <c r="AY172" s="665"/>
      <c r="AZ172" s="216"/>
      <c r="BA172" s="393"/>
      <c r="BB172" s="159"/>
      <c r="BC172" s="341"/>
      <c r="BD172" s="307"/>
      <c r="BE172" s="307"/>
      <c r="BF172" s="307"/>
      <c r="BG172" s="342"/>
      <c r="BH172" s="352"/>
      <c r="BI172" s="307"/>
      <c r="BJ172" s="307"/>
      <c r="BK172" s="307"/>
      <c r="BL172" s="342"/>
      <c r="BM172" s="352"/>
      <c r="BN172" s="307"/>
      <c r="BO172" s="307"/>
      <c r="BP172" s="307"/>
      <c r="BQ172" s="342"/>
      <c r="BR172" s="352"/>
      <c r="BS172" s="307"/>
      <c r="BT172" s="307"/>
      <c r="BU172" s="307"/>
      <c r="BV172" s="307"/>
      <c r="BW172" s="307"/>
      <c r="BX172" s="307"/>
      <c r="BY172" s="308"/>
      <c r="BZ172" s="308"/>
      <c r="CA172" s="308"/>
      <c r="CB172" s="308"/>
      <c r="CC172" s="308"/>
      <c r="CD172" s="2130"/>
      <c r="CE172" s="2130"/>
      <c r="CF172" s="2130"/>
      <c r="CG172" s="2130"/>
      <c r="CH172" s="2130"/>
      <c r="CI172" s="2130"/>
      <c r="CJ172" s="2130"/>
      <c r="CK172" s="2130"/>
      <c r="CL172" s="2130"/>
      <c r="CM172" s="2130"/>
      <c r="CN172" s="2130"/>
      <c r="CO172" s="2130"/>
      <c r="CP172" s="2130"/>
      <c r="CQ172" s="2130"/>
      <c r="CR172" s="2130"/>
      <c r="CS172" s="2130"/>
      <c r="CT172" s="2130"/>
      <c r="CU172" s="2130"/>
      <c r="CV172" s="2130"/>
      <c r="CW172" s="2130"/>
      <c r="CX172" s="2130"/>
      <c r="CY172" s="2130"/>
      <c r="CZ172" s="2130"/>
    </row>
    <row r="173" s="439" customFormat="true" ht="15" customHeight="true" x14ac:dyDescent="0.2">
      <c r="A173" s="1559"/>
      <c r="B173" s="1740"/>
      <c r="C173" s="1514"/>
      <c r="D173" s="1515"/>
      <c r="E173" s="1515"/>
      <c r="F173" s="1515"/>
      <c r="G173" s="1549"/>
      <c r="H173" s="1541"/>
      <c r="I173" s="1515"/>
      <c r="J173" s="1515"/>
      <c r="K173" s="1515"/>
      <c r="L173" s="1522"/>
      <c r="M173" s="1531"/>
      <c r="N173" s="1515"/>
      <c r="O173" s="1515"/>
      <c r="P173" s="1515"/>
      <c r="Q173" s="1549"/>
      <c r="R173" s="1541"/>
      <c r="S173" s="1515"/>
      <c r="T173" s="1515"/>
      <c r="U173" s="1515"/>
      <c r="V173" s="1515"/>
      <c r="W173" s="1515"/>
      <c r="X173" s="1515"/>
      <c r="Y173" s="1515"/>
      <c r="Z173" s="1515"/>
      <c r="AA173" s="1515"/>
      <c r="AB173" s="1515"/>
      <c r="AC173" s="2178"/>
      <c r="AD173" s="665"/>
      <c r="AE173" s="665"/>
      <c r="AF173" s="665"/>
      <c r="AG173" s="665"/>
      <c r="AH173" s="665"/>
      <c r="AI173" s="665"/>
      <c r="AJ173" s="665"/>
      <c r="AK173" s="665"/>
      <c r="AL173" s="665"/>
      <c r="AM173" s="665"/>
      <c r="AN173" s="665"/>
      <c r="AO173" s="665"/>
      <c r="AP173" s="665"/>
      <c r="AQ173" s="665"/>
      <c r="AR173" s="665"/>
      <c r="AS173" s="665"/>
      <c r="AT173" s="665"/>
      <c r="AU173" s="665"/>
      <c r="AV173" s="665"/>
      <c r="AW173" s="665"/>
      <c r="AX173" s="665"/>
      <c r="AY173" s="665"/>
      <c r="AZ173" s="216"/>
      <c r="BA173" s="393"/>
      <c r="BB173" s="159"/>
      <c r="BC173" s="341"/>
      <c r="BD173" s="307"/>
      <c r="BE173" s="307"/>
      <c r="BF173" s="307"/>
      <c r="BG173" s="342"/>
      <c r="BH173" s="352"/>
      <c r="BI173" s="307"/>
      <c r="BJ173" s="307"/>
      <c r="BK173" s="307"/>
      <c r="BL173" s="342"/>
      <c r="BM173" s="352"/>
      <c r="BN173" s="307"/>
      <c r="BO173" s="307"/>
      <c r="BP173" s="307"/>
      <c r="BQ173" s="342"/>
      <c r="BR173" s="352"/>
      <c r="BS173" s="307"/>
      <c r="BT173" s="307"/>
      <c r="BU173" s="307"/>
      <c r="BV173" s="307"/>
      <c r="BW173" s="307"/>
      <c r="BX173" s="307"/>
      <c r="BY173" s="308"/>
      <c r="BZ173" s="308"/>
      <c r="CA173" s="308"/>
      <c r="CB173" s="308"/>
      <c r="CC173" s="308"/>
      <c r="CD173" s="2130"/>
      <c r="CE173" s="2130"/>
      <c r="CF173" s="2130"/>
      <c r="CG173" s="2130"/>
      <c r="CH173" s="2130"/>
      <c r="CI173" s="2130"/>
      <c r="CJ173" s="2130"/>
      <c r="CK173" s="2130"/>
      <c r="CL173" s="2130"/>
      <c r="CM173" s="2130"/>
      <c r="CN173" s="2130"/>
      <c r="CO173" s="2130"/>
      <c r="CP173" s="2130"/>
      <c r="CQ173" s="2130"/>
      <c r="CR173" s="2130"/>
      <c r="CS173" s="2130"/>
      <c r="CT173" s="2130"/>
      <c r="CU173" s="2130"/>
      <c r="CV173" s="2130"/>
      <c r="CW173" s="2130"/>
      <c r="CX173" s="2130"/>
      <c r="CY173" s="2130"/>
      <c r="CZ173" s="2130"/>
    </row>
    <row r="174" s="439" customFormat="true" ht="15" customHeight="true" x14ac:dyDescent="0.2">
      <c r="A174" s="1560"/>
      <c r="B174" s="1741"/>
      <c r="C174" s="1516"/>
      <c r="D174" s="1517"/>
      <c r="E174" s="1517"/>
      <c r="F174" s="1517"/>
      <c r="G174" s="1550"/>
      <c r="H174" s="1542"/>
      <c r="I174" s="1517"/>
      <c r="J174" s="1517"/>
      <c r="K174" s="1517"/>
      <c r="L174" s="1523"/>
      <c r="M174" s="1532"/>
      <c r="N174" s="1517"/>
      <c r="O174" s="1517"/>
      <c r="P174" s="1517"/>
      <c r="Q174" s="1550"/>
      <c r="R174" s="1542"/>
      <c r="S174" s="1517"/>
      <c r="T174" s="1517"/>
      <c r="U174" s="1517"/>
      <c r="V174" s="1517"/>
      <c r="W174" s="1517"/>
      <c r="X174" s="1517"/>
      <c r="Y174" s="1517"/>
      <c r="Z174" s="1517"/>
      <c r="AA174" s="1517"/>
      <c r="AB174" s="1517"/>
      <c r="AC174" s="2179"/>
      <c r="AD174" s="665"/>
      <c r="AE174" s="665"/>
      <c r="AF174" s="665"/>
      <c r="AG174" s="665"/>
      <c r="AH174" s="665"/>
      <c r="AI174" s="665"/>
      <c r="AJ174" s="665"/>
      <c r="AK174" s="665"/>
      <c r="AL174" s="665"/>
      <c r="AM174" s="665"/>
      <c r="AN174" s="665"/>
      <c r="AO174" s="665"/>
      <c r="AP174" s="665"/>
      <c r="AQ174" s="665"/>
      <c r="AR174" s="665"/>
      <c r="AS174" s="665"/>
      <c r="AT174" s="665"/>
      <c r="AU174" s="665"/>
      <c r="AV174" s="665"/>
      <c r="AW174" s="665"/>
      <c r="AX174" s="665"/>
      <c r="AY174" s="665"/>
      <c r="AZ174" s="216"/>
      <c r="BA174" s="393"/>
      <c r="BB174" s="159"/>
      <c r="BC174" s="341"/>
      <c r="BD174" s="307"/>
      <c r="BE174" s="307"/>
      <c r="BF174" s="307"/>
      <c r="BG174" s="342"/>
      <c r="BH174" s="352"/>
      <c r="BI174" s="307"/>
      <c r="BJ174" s="307"/>
      <c r="BK174" s="307"/>
      <c r="BL174" s="342"/>
      <c r="BM174" s="352"/>
      <c r="BN174" s="307"/>
      <c r="BO174" s="307"/>
      <c r="BP174" s="307"/>
      <c r="BQ174" s="342"/>
      <c r="BR174" s="352"/>
      <c r="BS174" s="307"/>
      <c r="BT174" s="307"/>
      <c r="BU174" s="307"/>
      <c r="BV174" s="307"/>
      <c r="BW174" s="307"/>
      <c r="BX174" s="307"/>
      <c r="BY174" s="308"/>
      <c r="BZ174" s="308"/>
      <c r="CA174" s="308"/>
      <c r="CB174" s="308"/>
      <c r="CC174" s="308"/>
      <c r="CD174" s="2130"/>
      <c r="CE174" s="2130"/>
      <c r="CF174" s="2130"/>
      <c r="CG174" s="2130"/>
      <c r="CH174" s="2130"/>
      <c r="CI174" s="2130"/>
      <c r="CJ174" s="2130"/>
      <c r="CK174" s="2130"/>
      <c r="CL174" s="2130"/>
      <c r="CM174" s="2130"/>
      <c r="CN174" s="2130"/>
      <c r="CO174" s="2130"/>
      <c r="CP174" s="2130"/>
      <c r="CQ174" s="2130"/>
      <c r="CR174" s="2130"/>
      <c r="CS174" s="2130"/>
      <c r="CT174" s="2130"/>
      <c r="CU174" s="2130"/>
      <c r="CV174" s="2130"/>
      <c r="CW174" s="2130"/>
      <c r="CX174" s="2130"/>
      <c r="CY174" s="2130"/>
      <c r="CZ174" s="2130"/>
    </row>
    <row r="175" s="439" customFormat="true" ht="15" customHeight="true" x14ac:dyDescent="0.2">
      <c r="A175" s="1561"/>
      <c r="B175" s="1742"/>
      <c r="C175" s="1662"/>
      <c r="D175" s="1663"/>
      <c r="E175" s="1663"/>
      <c r="F175" s="1663"/>
      <c r="G175" s="1664"/>
      <c r="H175" s="1665"/>
      <c r="I175" s="1663"/>
      <c r="J175" s="1663"/>
      <c r="K175" s="1663"/>
      <c r="L175" s="1666"/>
      <c r="M175" s="1667"/>
      <c r="N175" s="1663"/>
      <c r="O175" s="1663"/>
      <c r="P175" s="1663"/>
      <c r="Q175" s="1664"/>
      <c r="R175" s="1665"/>
      <c r="S175" s="1663"/>
      <c r="T175" s="1663"/>
      <c r="U175" s="1663"/>
      <c r="V175" s="1663"/>
      <c r="W175" s="1663"/>
      <c r="X175" s="1663"/>
      <c r="Y175" s="1663"/>
      <c r="Z175" s="1663"/>
      <c r="AA175" s="1663"/>
      <c r="AB175" s="1663"/>
      <c r="AC175" s="2180"/>
      <c r="AD175" s="665"/>
      <c r="AE175" s="665"/>
      <c r="AF175" s="665"/>
      <c r="AG175" s="665"/>
      <c r="AH175" s="665"/>
      <c r="AI175" s="665"/>
      <c r="AJ175" s="665"/>
      <c r="AK175" s="665"/>
      <c r="AL175" s="665"/>
      <c r="AM175" s="665"/>
      <c r="AN175" s="665"/>
      <c r="AO175" s="665"/>
      <c r="AP175" s="665"/>
      <c r="AQ175" s="665"/>
      <c r="AR175" s="665"/>
      <c r="AS175" s="665"/>
      <c r="AT175" s="665"/>
      <c r="AU175" s="665"/>
      <c r="AV175" s="665"/>
      <c r="AW175" s="665"/>
      <c r="AX175" s="665"/>
      <c r="AY175" s="665"/>
      <c r="AZ175" s="216"/>
      <c r="BA175" s="393"/>
      <c r="BB175" s="159"/>
      <c r="BC175" s="341"/>
      <c r="BD175" s="307"/>
      <c r="BE175" s="307"/>
      <c r="BF175" s="307"/>
      <c r="BG175" s="342"/>
      <c r="BH175" s="352"/>
      <c r="BI175" s="307"/>
      <c r="BJ175" s="307"/>
      <c r="BK175" s="307"/>
      <c r="BL175" s="342"/>
      <c r="BM175" s="352"/>
      <c r="BN175" s="307"/>
      <c r="BO175" s="307"/>
      <c r="BP175" s="307"/>
      <c r="BQ175" s="342"/>
      <c r="BR175" s="352"/>
      <c r="BS175" s="307"/>
      <c r="BT175" s="307"/>
      <c r="BU175" s="307"/>
      <c r="BV175" s="307"/>
      <c r="BW175" s="307"/>
      <c r="BX175" s="307"/>
      <c r="BY175" s="308"/>
      <c r="BZ175" s="308"/>
      <c r="CA175" s="308"/>
      <c r="CB175" s="308"/>
      <c r="CC175" s="308"/>
      <c r="CD175" s="2130"/>
      <c r="CE175" s="2130"/>
      <c r="CF175" s="2130"/>
      <c r="CG175" s="2130"/>
      <c r="CH175" s="2130"/>
      <c r="CI175" s="2130"/>
      <c r="CJ175" s="2130"/>
      <c r="CK175" s="2130"/>
      <c r="CL175" s="2130"/>
      <c r="CM175" s="2130"/>
      <c r="CN175" s="2130"/>
      <c r="CO175" s="2130"/>
      <c r="CP175" s="2130"/>
      <c r="CQ175" s="2130"/>
      <c r="CR175" s="2130"/>
      <c r="CS175" s="2130"/>
      <c r="CT175" s="2130"/>
      <c r="CU175" s="2130"/>
      <c r="CV175" s="2130"/>
      <c r="CW175" s="2130"/>
      <c r="CX175" s="2130"/>
      <c r="CY175" s="2130"/>
      <c r="CZ175" s="2130"/>
    </row>
    <row r="176" s="439" customFormat="true" ht="15" customHeight="true" x14ac:dyDescent="0.2">
      <c r="A176" s="1562"/>
      <c r="B176" s="1743"/>
      <c r="C176" s="1668"/>
      <c r="D176" s="1669"/>
      <c r="E176" s="1669"/>
      <c r="F176" s="1669"/>
      <c r="G176" s="1670"/>
      <c r="H176" s="1671"/>
      <c r="I176" s="1669"/>
      <c r="J176" s="1669"/>
      <c r="K176" s="1669"/>
      <c r="L176" s="1672"/>
      <c r="M176" s="1673"/>
      <c r="N176" s="1669"/>
      <c r="O176" s="1669"/>
      <c r="P176" s="1669"/>
      <c r="Q176" s="1670"/>
      <c r="R176" s="1671"/>
      <c r="S176" s="1669"/>
      <c r="T176" s="1669"/>
      <c r="U176" s="1669"/>
      <c r="V176" s="1669"/>
      <c r="W176" s="1669"/>
      <c r="X176" s="1669"/>
      <c r="Y176" s="1669"/>
      <c r="Z176" s="1669"/>
      <c r="AA176" s="1669"/>
      <c r="AB176" s="1669"/>
      <c r="AC176" s="2181"/>
      <c r="AD176" s="665"/>
      <c r="AE176" s="665"/>
      <c r="AF176" s="665"/>
      <c r="AG176" s="665"/>
      <c r="AH176" s="665"/>
      <c r="AI176" s="665"/>
      <c r="AJ176" s="665"/>
      <c r="AK176" s="665"/>
      <c r="AL176" s="665"/>
      <c r="AM176" s="665"/>
      <c r="AN176" s="665"/>
      <c r="AO176" s="665"/>
      <c r="AP176" s="665"/>
      <c r="AQ176" s="665"/>
      <c r="AR176" s="665"/>
      <c r="AS176" s="665"/>
      <c r="AT176" s="665"/>
      <c r="AU176" s="665"/>
      <c r="AV176" s="665"/>
      <c r="AW176" s="665"/>
      <c r="AX176" s="665"/>
      <c r="AY176" s="665"/>
      <c r="AZ176" s="216"/>
      <c r="BA176" s="393"/>
      <c r="BB176" s="159"/>
      <c r="BC176" s="341"/>
      <c r="BD176" s="307"/>
      <c r="BE176" s="307"/>
      <c r="BF176" s="307"/>
      <c r="BG176" s="342"/>
      <c r="BH176" s="352"/>
      <c r="BI176" s="307"/>
      <c r="BJ176" s="307"/>
      <c r="BK176" s="307"/>
      <c r="BL176" s="342"/>
      <c r="BM176" s="352"/>
      <c r="BN176" s="307"/>
      <c r="BO176" s="307"/>
      <c r="BP176" s="307"/>
      <c r="BQ176" s="342"/>
      <c r="BR176" s="352"/>
      <c r="BS176" s="307"/>
      <c r="BT176" s="307"/>
      <c r="BU176" s="307"/>
      <c r="BV176" s="307"/>
      <c r="BW176" s="307"/>
      <c r="BX176" s="307"/>
      <c r="BY176" s="308"/>
      <c r="BZ176" s="308"/>
      <c r="CA176" s="308"/>
      <c r="CB176" s="308"/>
      <c r="CC176" s="308"/>
      <c r="CD176" s="2130"/>
      <c r="CE176" s="2130"/>
      <c r="CF176" s="2130"/>
      <c r="CG176" s="2130"/>
      <c r="CH176" s="2130"/>
      <c r="CI176" s="2130"/>
      <c r="CJ176" s="2130"/>
      <c r="CK176" s="2130"/>
      <c r="CL176" s="2130"/>
      <c r="CM176" s="2130"/>
      <c r="CN176" s="2130"/>
      <c r="CO176" s="2130"/>
      <c r="CP176" s="2130"/>
      <c r="CQ176" s="2130"/>
      <c r="CR176" s="2130"/>
      <c r="CS176" s="2130"/>
      <c r="CT176" s="2130"/>
      <c r="CU176" s="2130"/>
      <c r="CV176" s="2130"/>
      <c r="CW176" s="2130"/>
      <c r="CX176" s="2130"/>
      <c r="CY176" s="2130"/>
      <c r="CZ176" s="2130"/>
    </row>
    <row r="177" s="439" customFormat="true" ht="15" customHeight="true" x14ac:dyDescent="0.2">
      <c r="A177" s="1562"/>
      <c r="B177" s="1743"/>
      <c r="C177" s="1668"/>
      <c r="D177" s="1669"/>
      <c r="E177" s="1669"/>
      <c r="F177" s="1669"/>
      <c r="G177" s="1670"/>
      <c r="H177" s="1671"/>
      <c r="I177" s="1669"/>
      <c r="J177" s="1669"/>
      <c r="K177" s="1669"/>
      <c r="L177" s="1672"/>
      <c r="M177" s="1673"/>
      <c r="N177" s="1669"/>
      <c r="O177" s="1669"/>
      <c r="P177" s="1669"/>
      <c r="Q177" s="1670"/>
      <c r="R177" s="1671"/>
      <c r="S177" s="1669"/>
      <c r="T177" s="1669"/>
      <c r="U177" s="1669"/>
      <c r="V177" s="1669"/>
      <c r="W177" s="1669"/>
      <c r="X177" s="1669"/>
      <c r="Y177" s="1669"/>
      <c r="Z177" s="1669"/>
      <c r="AA177" s="1669"/>
      <c r="AB177" s="1669"/>
      <c r="AC177" s="2181"/>
      <c r="AD177" s="665"/>
      <c r="AE177" s="665"/>
      <c r="AF177" s="665"/>
      <c r="AG177" s="665"/>
      <c r="AH177" s="665"/>
      <c r="AI177" s="665"/>
      <c r="AJ177" s="665"/>
      <c r="AK177" s="665"/>
      <c r="AL177" s="665"/>
      <c r="AM177" s="665"/>
      <c r="AN177" s="665"/>
      <c r="AO177" s="665"/>
      <c r="AP177" s="665"/>
      <c r="AQ177" s="665"/>
      <c r="AR177" s="665"/>
      <c r="AS177" s="665"/>
      <c r="AT177" s="665"/>
      <c r="AU177" s="665"/>
      <c r="AV177" s="665"/>
      <c r="AW177" s="665"/>
      <c r="AX177" s="665"/>
      <c r="AY177" s="665"/>
      <c r="AZ177" s="216"/>
      <c r="BA177" s="393"/>
      <c r="BB177" s="159"/>
      <c r="BC177" s="341"/>
      <c r="BD177" s="307"/>
      <c r="BE177" s="307"/>
      <c r="BF177" s="307"/>
      <c r="BG177" s="342"/>
      <c r="BH177" s="352"/>
      <c r="BI177" s="307"/>
      <c r="BJ177" s="307"/>
      <c r="BK177" s="307"/>
      <c r="BL177" s="342"/>
      <c r="BM177" s="352"/>
      <c r="BN177" s="307"/>
      <c r="BO177" s="307"/>
      <c r="BP177" s="307"/>
      <c r="BQ177" s="342"/>
      <c r="BR177" s="352"/>
      <c r="BS177" s="307"/>
      <c r="BT177" s="307"/>
      <c r="BU177" s="307"/>
      <c r="BV177" s="307"/>
      <c r="BW177" s="307"/>
      <c r="BX177" s="307"/>
      <c r="BY177" s="308"/>
      <c r="BZ177" s="308"/>
      <c r="CA177" s="308"/>
      <c r="CB177" s="308"/>
      <c r="CC177" s="308"/>
      <c r="CD177" s="2130"/>
      <c r="CE177" s="2130"/>
      <c r="CF177" s="2130"/>
      <c r="CG177" s="2130"/>
      <c r="CH177" s="2130"/>
      <c r="CI177" s="2130"/>
      <c r="CJ177" s="2130"/>
      <c r="CK177" s="2130"/>
      <c r="CL177" s="2130"/>
      <c r="CM177" s="2130"/>
      <c r="CN177" s="2130"/>
      <c r="CO177" s="2130"/>
      <c r="CP177" s="2130"/>
      <c r="CQ177" s="2130"/>
      <c r="CR177" s="2130"/>
      <c r="CS177" s="2130"/>
      <c r="CT177" s="2130"/>
      <c r="CU177" s="2130"/>
      <c r="CV177" s="2130"/>
      <c r="CW177" s="2130"/>
      <c r="CX177" s="2130"/>
      <c r="CY177" s="2130"/>
      <c r="CZ177" s="2130"/>
    </row>
    <row r="178" s="439" customFormat="true" ht="15" customHeight="true" x14ac:dyDescent="0.2">
      <c r="A178" s="1562"/>
      <c r="B178" s="1743"/>
      <c r="C178" s="1668"/>
      <c r="D178" s="1669"/>
      <c r="E178" s="1669"/>
      <c r="F178" s="1669"/>
      <c r="G178" s="1670"/>
      <c r="H178" s="1671"/>
      <c r="I178" s="1669"/>
      <c r="J178" s="1669"/>
      <c r="K178" s="1669"/>
      <c r="L178" s="1672"/>
      <c r="M178" s="1673"/>
      <c r="N178" s="1669"/>
      <c r="O178" s="1669"/>
      <c r="P178" s="1669"/>
      <c r="Q178" s="1670"/>
      <c r="R178" s="1671"/>
      <c r="S178" s="1669"/>
      <c r="T178" s="1669"/>
      <c r="U178" s="1669"/>
      <c r="V178" s="1669"/>
      <c r="W178" s="1669"/>
      <c r="X178" s="1669"/>
      <c r="Y178" s="1669"/>
      <c r="Z178" s="1669"/>
      <c r="AA178" s="1669"/>
      <c r="AB178" s="1669"/>
      <c r="AC178" s="2181"/>
      <c r="AD178" s="665"/>
      <c r="AE178" s="665"/>
      <c r="AF178" s="665"/>
      <c r="AG178" s="665"/>
      <c r="AH178" s="665"/>
      <c r="AI178" s="665"/>
      <c r="AJ178" s="665"/>
      <c r="AK178" s="665"/>
      <c r="AL178" s="665"/>
      <c r="AM178" s="665"/>
      <c r="AN178" s="665"/>
      <c r="AO178" s="665"/>
      <c r="AP178" s="665"/>
      <c r="AQ178" s="665"/>
      <c r="AR178" s="665"/>
      <c r="AS178" s="665"/>
      <c r="AT178" s="665"/>
      <c r="AU178" s="665"/>
      <c r="AV178" s="665"/>
      <c r="AW178" s="665"/>
      <c r="AX178" s="665"/>
      <c r="AY178" s="665"/>
      <c r="AZ178" s="216"/>
      <c r="BA178" s="393"/>
      <c r="BB178" s="159"/>
      <c r="BC178" s="341"/>
      <c r="BD178" s="307"/>
      <c r="BE178" s="307"/>
      <c r="BF178" s="307"/>
      <c r="BG178" s="342"/>
      <c r="BH178" s="352"/>
      <c r="BI178" s="307"/>
      <c r="BJ178" s="307"/>
      <c r="BK178" s="307"/>
      <c r="BL178" s="342"/>
      <c r="BM178" s="352"/>
      <c r="BN178" s="307"/>
      <c r="BO178" s="307"/>
      <c r="BP178" s="307"/>
      <c r="BQ178" s="342"/>
      <c r="BR178" s="352"/>
      <c r="BS178" s="307"/>
      <c r="BT178" s="307"/>
      <c r="BU178" s="307"/>
      <c r="BV178" s="307"/>
      <c r="BW178" s="307"/>
      <c r="BX178" s="307"/>
      <c r="BY178" s="308"/>
      <c r="BZ178" s="308"/>
      <c r="CA178" s="308"/>
      <c r="CB178" s="308"/>
      <c r="CC178" s="308"/>
      <c r="CD178" s="2130"/>
      <c r="CE178" s="2130"/>
      <c r="CF178" s="2130"/>
      <c r="CG178" s="2130"/>
      <c r="CH178" s="2130"/>
      <c r="CI178" s="2130"/>
      <c r="CJ178" s="2130"/>
      <c r="CK178" s="2130"/>
      <c r="CL178" s="2130"/>
      <c r="CM178" s="2130"/>
      <c r="CN178" s="2130"/>
      <c r="CO178" s="2130"/>
      <c r="CP178" s="2130"/>
      <c r="CQ178" s="2130"/>
      <c r="CR178" s="2130"/>
      <c r="CS178" s="2130"/>
      <c r="CT178" s="2130"/>
      <c r="CU178" s="2130"/>
      <c r="CV178" s="2130"/>
      <c r="CW178" s="2130"/>
      <c r="CX178" s="2130"/>
      <c r="CY178" s="2130"/>
      <c r="CZ178" s="2130"/>
    </row>
    <row r="179" s="439" customFormat="true" ht="15" customHeight="true" x14ac:dyDescent="0.2">
      <c r="A179" s="1562"/>
      <c r="B179" s="1743"/>
      <c r="C179" s="1668"/>
      <c r="D179" s="1669"/>
      <c r="E179" s="1669"/>
      <c r="F179" s="1669"/>
      <c r="G179" s="1670"/>
      <c r="H179" s="1671"/>
      <c r="I179" s="1669"/>
      <c r="J179" s="1669"/>
      <c r="K179" s="1669"/>
      <c r="L179" s="1672"/>
      <c r="M179" s="1673"/>
      <c r="N179" s="1669"/>
      <c r="O179" s="1669"/>
      <c r="P179" s="1669"/>
      <c r="Q179" s="1670"/>
      <c r="R179" s="1671"/>
      <c r="S179" s="1669"/>
      <c r="T179" s="1669"/>
      <c r="U179" s="1669"/>
      <c r="V179" s="1669"/>
      <c r="W179" s="1669"/>
      <c r="X179" s="1669"/>
      <c r="Y179" s="1669"/>
      <c r="Z179" s="1669"/>
      <c r="AA179" s="1669"/>
      <c r="AB179" s="1669"/>
      <c r="AC179" s="2181"/>
      <c r="AD179" s="665"/>
      <c r="AE179" s="665"/>
      <c r="AF179" s="665"/>
      <c r="AG179" s="665"/>
      <c r="AH179" s="665"/>
      <c r="AI179" s="665"/>
      <c r="AJ179" s="665"/>
      <c r="AK179" s="665"/>
      <c r="AL179" s="665"/>
      <c r="AM179" s="665"/>
      <c r="AN179" s="665"/>
      <c r="AO179" s="665"/>
      <c r="AP179" s="665"/>
      <c r="AQ179" s="665"/>
      <c r="AR179" s="665"/>
      <c r="AS179" s="665"/>
      <c r="AT179" s="665"/>
      <c r="AU179" s="665"/>
      <c r="AV179" s="665"/>
      <c r="AW179" s="665"/>
      <c r="AX179" s="665"/>
      <c r="AY179" s="665"/>
      <c r="AZ179" s="216"/>
      <c r="BA179" s="393"/>
      <c r="BB179" s="159"/>
      <c r="BC179" s="341"/>
      <c r="BD179" s="307"/>
      <c r="BE179" s="307"/>
      <c r="BF179" s="307"/>
      <c r="BG179" s="342"/>
      <c r="BH179" s="352"/>
      <c r="BI179" s="307"/>
      <c r="BJ179" s="307"/>
      <c r="BK179" s="307"/>
      <c r="BL179" s="342"/>
      <c r="BM179" s="352"/>
      <c r="BN179" s="307"/>
      <c r="BO179" s="307"/>
      <c r="BP179" s="307"/>
      <c r="BQ179" s="342"/>
      <c r="BR179" s="352"/>
      <c r="BS179" s="307"/>
      <c r="BT179" s="307"/>
      <c r="BU179" s="307"/>
      <c r="BV179" s="307"/>
      <c r="BW179" s="307"/>
      <c r="BX179" s="307"/>
      <c r="BY179" s="308"/>
      <c r="BZ179" s="308"/>
      <c r="CA179" s="308"/>
      <c r="CB179" s="308"/>
      <c r="CC179" s="308"/>
      <c r="CD179" s="2130"/>
      <c r="CE179" s="2130"/>
      <c r="CF179" s="2130"/>
      <c r="CG179" s="2130"/>
      <c r="CH179" s="2130"/>
      <c r="CI179" s="2130"/>
      <c r="CJ179" s="2130"/>
      <c r="CK179" s="2130"/>
      <c r="CL179" s="2130"/>
      <c r="CM179" s="2130"/>
      <c r="CN179" s="2130"/>
      <c r="CO179" s="2130"/>
      <c r="CP179" s="2130"/>
      <c r="CQ179" s="2130"/>
      <c r="CR179" s="2130"/>
      <c r="CS179" s="2130"/>
      <c r="CT179" s="2130"/>
      <c r="CU179" s="2130"/>
      <c r="CV179" s="2130"/>
      <c r="CW179" s="2130"/>
      <c r="CX179" s="2130"/>
      <c r="CY179" s="2130"/>
      <c r="CZ179" s="2130"/>
    </row>
    <row r="180" s="439" customFormat="true" ht="15" customHeight="true" x14ac:dyDescent="0.2">
      <c r="A180" s="1562"/>
      <c r="B180" s="1743"/>
      <c r="C180" s="1668"/>
      <c r="D180" s="1669"/>
      <c r="E180" s="1669"/>
      <c r="F180" s="1669"/>
      <c r="G180" s="1670"/>
      <c r="H180" s="1671"/>
      <c r="I180" s="1669"/>
      <c r="J180" s="1669"/>
      <c r="K180" s="1669"/>
      <c r="L180" s="1672"/>
      <c r="M180" s="1673"/>
      <c r="N180" s="1669"/>
      <c r="O180" s="1669"/>
      <c r="P180" s="1669"/>
      <c r="Q180" s="1670"/>
      <c r="R180" s="1671"/>
      <c r="S180" s="1669"/>
      <c r="T180" s="1669"/>
      <c r="U180" s="1669"/>
      <c r="V180" s="1669"/>
      <c r="W180" s="1669"/>
      <c r="X180" s="1669"/>
      <c r="Y180" s="1669"/>
      <c r="Z180" s="1669"/>
      <c r="AA180" s="1669"/>
      <c r="AB180" s="1669"/>
      <c r="AC180" s="2181"/>
      <c r="AD180" s="665"/>
      <c r="AE180" s="665"/>
      <c r="AF180" s="665"/>
      <c r="AG180" s="665"/>
      <c r="AH180" s="665"/>
      <c r="AI180" s="665"/>
      <c r="AJ180" s="665"/>
      <c r="AK180" s="665"/>
      <c r="AL180" s="665"/>
      <c r="AM180" s="665"/>
      <c r="AN180" s="665"/>
      <c r="AO180" s="665"/>
      <c r="AP180" s="665"/>
      <c r="AQ180" s="665"/>
      <c r="AR180" s="665"/>
      <c r="AS180" s="665"/>
      <c r="AT180" s="665"/>
      <c r="AU180" s="665"/>
      <c r="AV180" s="665"/>
      <c r="AW180" s="665"/>
      <c r="AX180" s="665"/>
      <c r="AY180" s="665"/>
      <c r="AZ180" s="216"/>
      <c r="BA180" s="393"/>
      <c r="BB180" s="159"/>
      <c r="BC180" s="341"/>
      <c r="BD180" s="307"/>
      <c r="BE180" s="307"/>
      <c r="BF180" s="307"/>
      <c r="BG180" s="342"/>
      <c r="BH180" s="352"/>
      <c r="BI180" s="307"/>
      <c r="BJ180" s="307"/>
      <c r="BK180" s="307"/>
      <c r="BL180" s="342"/>
      <c r="BM180" s="352"/>
      <c r="BN180" s="307"/>
      <c r="BO180" s="307"/>
      <c r="BP180" s="307"/>
      <c r="BQ180" s="342"/>
      <c r="BR180" s="352"/>
      <c r="BS180" s="307"/>
      <c r="BT180" s="307"/>
      <c r="BU180" s="307"/>
      <c r="BV180" s="307"/>
      <c r="BW180" s="307"/>
      <c r="BX180" s="307"/>
      <c r="BY180" s="308"/>
      <c r="BZ180" s="308"/>
      <c r="CA180" s="308"/>
      <c r="CB180" s="308"/>
      <c r="CC180" s="308"/>
      <c r="CD180" s="2130"/>
      <c r="CE180" s="2130"/>
      <c r="CF180" s="2130"/>
      <c r="CG180" s="2130"/>
      <c r="CH180" s="2130"/>
      <c r="CI180" s="2130"/>
      <c r="CJ180" s="2130"/>
      <c r="CK180" s="2130"/>
      <c r="CL180" s="2130"/>
      <c r="CM180" s="2130"/>
      <c r="CN180" s="2130"/>
      <c r="CO180" s="2130"/>
      <c r="CP180" s="2130"/>
      <c r="CQ180" s="2130"/>
      <c r="CR180" s="2130"/>
      <c r="CS180" s="2130"/>
      <c r="CT180" s="2130"/>
      <c r="CU180" s="2130"/>
      <c r="CV180" s="2130"/>
      <c r="CW180" s="2130"/>
      <c r="CX180" s="2130"/>
      <c r="CY180" s="2130"/>
      <c r="CZ180" s="2130"/>
    </row>
    <row r="181" s="439" customFormat="true" ht="15" customHeight="true" x14ac:dyDescent="0.2">
      <c r="A181" s="1562"/>
      <c r="B181" s="1743"/>
      <c r="C181" s="1668"/>
      <c r="D181" s="1669"/>
      <c r="E181" s="1669"/>
      <c r="F181" s="1669"/>
      <c r="G181" s="1670"/>
      <c r="H181" s="1671"/>
      <c r="I181" s="1669"/>
      <c r="J181" s="1669"/>
      <c r="K181" s="1669"/>
      <c r="L181" s="1672"/>
      <c r="M181" s="1673"/>
      <c r="N181" s="1669"/>
      <c r="O181" s="1669"/>
      <c r="P181" s="1669"/>
      <c r="Q181" s="1670"/>
      <c r="R181" s="1671"/>
      <c r="S181" s="1669"/>
      <c r="T181" s="1669"/>
      <c r="U181" s="1669"/>
      <c r="V181" s="1669"/>
      <c r="W181" s="1669"/>
      <c r="X181" s="1669"/>
      <c r="Y181" s="1669"/>
      <c r="Z181" s="1669"/>
      <c r="AA181" s="1669"/>
      <c r="AB181" s="1669"/>
      <c r="AC181" s="2181"/>
      <c r="AD181" s="665"/>
      <c r="AE181" s="665"/>
      <c r="AF181" s="665"/>
      <c r="AG181" s="665"/>
      <c r="AH181" s="665"/>
      <c r="AI181" s="665"/>
      <c r="AJ181" s="665"/>
      <c r="AK181" s="665"/>
      <c r="AL181" s="665"/>
      <c r="AM181" s="665"/>
      <c r="AN181" s="665"/>
      <c r="AO181" s="665"/>
      <c r="AP181" s="665"/>
      <c r="AQ181" s="665"/>
      <c r="AR181" s="665"/>
      <c r="AS181" s="665"/>
      <c r="AT181" s="665"/>
      <c r="AU181" s="665"/>
      <c r="AV181" s="665"/>
      <c r="AW181" s="665"/>
      <c r="AX181" s="665"/>
      <c r="AY181" s="665"/>
      <c r="AZ181" s="216"/>
      <c r="BA181" s="393"/>
      <c r="BB181" s="159"/>
      <c r="BC181" s="341"/>
      <c r="BD181" s="307"/>
      <c r="BE181" s="307"/>
      <c r="BF181" s="307"/>
      <c r="BG181" s="342"/>
      <c r="BH181" s="352"/>
      <c r="BI181" s="307"/>
      <c r="BJ181" s="307"/>
      <c r="BK181" s="307"/>
      <c r="BL181" s="342"/>
      <c r="BM181" s="352"/>
      <c r="BN181" s="307"/>
      <c r="BO181" s="307"/>
      <c r="BP181" s="307"/>
      <c r="BQ181" s="342"/>
      <c r="BR181" s="352"/>
      <c r="BS181" s="307"/>
      <c r="BT181" s="307"/>
      <c r="BU181" s="307"/>
      <c r="BV181" s="307"/>
      <c r="BW181" s="307"/>
      <c r="BX181" s="307"/>
      <c r="BY181" s="308"/>
      <c r="BZ181" s="308"/>
      <c r="CA181" s="308"/>
      <c r="CB181" s="308"/>
      <c r="CC181" s="308"/>
      <c r="CD181" s="2130"/>
      <c r="CE181" s="2130"/>
      <c r="CF181" s="2130"/>
      <c r="CG181" s="2130"/>
      <c r="CH181" s="2130"/>
      <c r="CI181" s="2130"/>
      <c r="CJ181" s="2130"/>
      <c r="CK181" s="2130"/>
      <c r="CL181" s="2130"/>
      <c r="CM181" s="2130"/>
      <c r="CN181" s="2130"/>
      <c r="CO181" s="2130"/>
      <c r="CP181" s="2130"/>
      <c r="CQ181" s="2130"/>
      <c r="CR181" s="2130"/>
      <c r="CS181" s="2130"/>
      <c r="CT181" s="2130"/>
      <c r="CU181" s="2130"/>
      <c r="CV181" s="2130"/>
      <c r="CW181" s="2130"/>
      <c r="CX181" s="2130"/>
      <c r="CY181" s="2130"/>
      <c r="CZ181" s="2130"/>
    </row>
    <row r="182" s="439" customFormat="true" ht="15" customHeight="true" x14ac:dyDescent="0.2">
      <c r="A182" s="1562"/>
      <c r="B182" s="1743"/>
      <c r="C182" s="1668"/>
      <c r="D182" s="1669"/>
      <c r="E182" s="1669"/>
      <c r="F182" s="1669"/>
      <c r="G182" s="1670"/>
      <c r="H182" s="1671"/>
      <c r="I182" s="1669"/>
      <c r="J182" s="1669"/>
      <c r="K182" s="1669"/>
      <c r="L182" s="1672"/>
      <c r="M182" s="1673"/>
      <c r="N182" s="1669"/>
      <c r="O182" s="1669"/>
      <c r="P182" s="1669"/>
      <c r="Q182" s="1670"/>
      <c r="R182" s="1671"/>
      <c r="S182" s="1669"/>
      <c r="T182" s="1669"/>
      <c r="U182" s="1669"/>
      <c r="V182" s="1669"/>
      <c r="W182" s="1669"/>
      <c r="X182" s="1669"/>
      <c r="Y182" s="1669"/>
      <c r="Z182" s="1669"/>
      <c r="AA182" s="1669"/>
      <c r="AB182" s="1669"/>
      <c r="AC182" s="2181"/>
      <c r="AD182" s="665"/>
      <c r="AE182" s="665"/>
      <c r="AF182" s="665"/>
      <c r="AG182" s="665"/>
      <c r="AH182" s="665"/>
      <c r="AI182" s="665"/>
      <c r="AJ182" s="665"/>
      <c r="AK182" s="665"/>
      <c r="AL182" s="665"/>
      <c r="AM182" s="665"/>
      <c r="AN182" s="665"/>
      <c r="AO182" s="665"/>
      <c r="AP182" s="665"/>
      <c r="AQ182" s="665"/>
      <c r="AR182" s="665"/>
      <c r="AS182" s="665"/>
      <c r="AT182" s="665"/>
      <c r="AU182" s="665"/>
      <c r="AV182" s="665"/>
      <c r="AW182" s="665"/>
      <c r="AX182" s="665"/>
      <c r="AY182" s="665"/>
      <c r="AZ182" s="216"/>
      <c r="BA182" s="393"/>
      <c r="BB182" s="159"/>
      <c r="BC182" s="341"/>
      <c r="BD182" s="307"/>
      <c r="BE182" s="307"/>
      <c r="BF182" s="307"/>
      <c r="BG182" s="342"/>
      <c r="BH182" s="352"/>
      <c r="BI182" s="307"/>
      <c r="BJ182" s="307"/>
      <c r="BK182" s="307"/>
      <c r="BL182" s="342"/>
      <c r="BM182" s="352"/>
      <c r="BN182" s="307"/>
      <c r="BO182" s="307"/>
      <c r="BP182" s="307"/>
      <c r="BQ182" s="342"/>
      <c r="BR182" s="352"/>
      <c r="BS182" s="307"/>
      <c r="BT182" s="307"/>
      <c r="BU182" s="307"/>
      <c r="BV182" s="307"/>
      <c r="BW182" s="307"/>
      <c r="BX182" s="307"/>
      <c r="BY182" s="308"/>
      <c r="BZ182" s="308"/>
      <c r="CA182" s="308"/>
      <c r="CB182" s="308"/>
      <c r="CC182" s="308"/>
      <c r="CD182" s="2130"/>
      <c r="CE182" s="2130"/>
      <c r="CF182" s="2130"/>
      <c r="CG182" s="2130"/>
      <c r="CH182" s="2130"/>
      <c r="CI182" s="2130"/>
      <c r="CJ182" s="2130"/>
      <c r="CK182" s="2130"/>
      <c r="CL182" s="2130"/>
      <c r="CM182" s="2130"/>
      <c r="CN182" s="2130"/>
      <c r="CO182" s="2130"/>
      <c r="CP182" s="2130"/>
      <c r="CQ182" s="2130"/>
      <c r="CR182" s="2130"/>
      <c r="CS182" s="2130"/>
      <c r="CT182" s="2130"/>
      <c r="CU182" s="2130"/>
      <c r="CV182" s="2130"/>
      <c r="CW182" s="2130"/>
      <c r="CX182" s="2130"/>
      <c r="CY182" s="2130"/>
      <c r="CZ182" s="2130"/>
    </row>
    <row r="183" s="439" customFormat="true" ht="15" customHeight="true" x14ac:dyDescent="0.2">
      <c r="A183" s="1562"/>
      <c r="B183" s="1743"/>
      <c r="C183" s="1668"/>
      <c r="D183" s="1669"/>
      <c r="E183" s="1669"/>
      <c r="F183" s="1669"/>
      <c r="G183" s="1670"/>
      <c r="H183" s="1671"/>
      <c r="I183" s="1669"/>
      <c r="J183" s="1669"/>
      <c r="K183" s="1669"/>
      <c r="L183" s="1672"/>
      <c r="M183" s="1673"/>
      <c r="N183" s="1669"/>
      <c r="O183" s="1669"/>
      <c r="P183" s="1669"/>
      <c r="Q183" s="1670"/>
      <c r="R183" s="1671"/>
      <c r="S183" s="1669"/>
      <c r="T183" s="1669"/>
      <c r="U183" s="1669"/>
      <c r="V183" s="1669"/>
      <c r="W183" s="1669"/>
      <c r="X183" s="1669"/>
      <c r="Y183" s="1669"/>
      <c r="Z183" s="1669"/>
      <c r="AA183" s="1669"/>
      <c r="AB183" s="1669"/>
      <c r="AC183" s="2181"/>
      <c r="AD183" s="665"/>
      <c r="AE183" s="665"/>
      <c r="AF183" s="665"/>
      <c r="AG183" s="665"/>
      <c r="AH183" s="665"/>
      <c r="AI183" s="665"/>
      <c r="AJ183" s="665"/>
      <c r="AK183" s="665"/>
      <c r="AL183" s="665"/>
      <c r="AM183" s="665"/>
      <c r="AN183" s="665"/>
      <c r="AO183" s="665"/>
      <c r="AP183" s="665"/>
      <c r="AQ183" s="665"/>
      <c r="AR183" s="665"/>
      <c r="AS183" s="665"/>
      <c r="AT183" s="665"/>
      <c r="AU183" s="665"/>
      <c r="AV183" s="665"/>
      <c r="AW183" s="665"/>
      <c r="AX183" s="665"/>
      <c r="AY183" s="665"/>
      <c r="AZ183" s="216"/>
      <c r="BA183" s="393"/>
      <c r="BB183" s="159"/>
      <c r="BC183" s="341"/>
      <c r="BD183" s="307"/>
      <c r="BE183" s="307"/>
      <c r="BF183" s="307"/>
      <c r="BG183" s="342"/>
      <c r="BH183" s="352"/>
      <c r="BI183" s="307"/>
      <c r="BJ183" s="307"/>
      <c r="BK183" s="307"/>
      <c r="BL183" s="342"/>
      <c r="BM183" s="352"/>
      <c r="BN183" s="307"/>
      <c r="BO183" s="307"/>
      <c r="BP183" s="307"/>
      <c r="BQ183" s="342"/>
      <c r="BR183" s="352"/>
      <c r="BS183" s="307"/>
      <c r="BT183" s="307"/>
      <c r="BU183" s="307"/>
      <c r="BV183" s="307"/>
      <c r="BW183" s="307"/>
      <c r="BX183" s="307"/>
      <c r="BY183" s="308"/>
      <c r="BZ183" s="308"/>
      <c r="CA183" s="308"/>
      <c r="CB183" s="308"/>
      <c r="CC183" s="308"/>
      <c r="CD183" s="2130"/>
      <c r="CE183" s="2130"/>
      <c r="CF183" s="2130"/>
      <c r="CG183" s="2130"/>
      <c r="CH183" s="2130"/>
      <c r="CI183" s="2130"/>
      <c r="CJ183" s="2130"/>
      <c r="CK183" s="2130"/>
      <c r="CL183" s="2130"/>
      <c r="CM183" s="2130"/>
      <c r="CN183" s="2130"/>
      <c r="CO183" s="2130"/>
      <c r="CP183" s="2130"/>
      <c r="CQ183" s="2130"/>
      <c r="CR183" s="2130"/>
      <c r="CS183" s="2130"/>
      <c r="CT183" s="2130"/>
      <c r="CU183" s="2130"/>
      <c r="CV183" s="2130"/>
      <c r="CW183" s="2130"/>
      <c r="CX183" s="2130"/>
      <c r="CY183" s="2130"/>
      <c r="CZ183" s="2130"/>
    </row>
    <row r="184" s="439" customFormat="true" ht="15" customHeight="true" x14ac:dyDescent="0.2">
      <c r="A184" s="1562"/>
      <c r="B184" s="1743"/>
      <c r="C184" s="1668"/>
      <c r="D184" s="1669"/>
      <c r="E184" s="1669"/>
      <c r="F184" s="1669"/>
      <c r="G184" s="1670"/>
      <c r="H184" s="1671"/>
      <c r="I184" s="1669"/>
      <c r="J184" s="1669"/>
      <c r="K184" s="1669"/>
      <c r="L184" s="1672"/>
      <c r="M184" s="1673"/>
      <c r="N184" s="1669"/>
      <c r="O184" s="1669"/>
      <c r="P184" s="1669"/>
      <c r="Q184" s="1670"/>
      <c r="R184" s="1671"/>
      <c r="S184" s="1669"/>
      <c r="T184" s="1669"/>
      <c r="U184" s="1669"/>
      <c r="V184" s="1669"/>
      <c r="W184" s="1669"/>
      <c r="X184" s="1669"/>
      <c r="Y184" s="1669"/>
      <c r="Z184" s="1669"/>
      <c r="AA184" s="1669"/>
      <c r="AB184" s="1669"/>
      <c r="AC184" s="2181"/>
      <c r="AD184" s="665"/>
      <c r="AE184" s="665"/>
      <c r="AF184" s="665"/>
      <c r="AG184" s="665"/>
      <c r="AH184" s="665"/>
      <c r="AI184" s="665"/>
      <c r="AJ184" s="665"/>
      <c r="AK184" s="665"/>
      <c r="AL184" s="665"/>
      <c r="AM184" s="665"/>
      <c r="AN184" s="665"/>
      <c r="AO184" s="665"/>
      <c r="AP184" s="665"/>
      <c r="AQ184" s="665"/>
      <c r="AR184" s="665"/>
      <c r="AS184" s="665"/>
      <c r="AT184" s="665"/>
      <c r="AU184" s="665"/>
      <c r="AV184" s="665"/>
      <c r="AW184" s="665"/>
      <c r="AX184" s="665"/>
      <c r="AY184" s="665"/>
      <c r="AZ184" s="216"/>
      <c r="BA184" s="393"/>
      <c r="BB184" s="159"/>
      <c r="BC184" s="341"/>
      <c r="BD184" s="307"/>
      <c r="BE184" s="307"/>
      <c r="BF184" s="307"/>
      <c r="BG184" s="342"/>
      <c r="BH184" s="352"/>
      <c r="BI184" s="307"/>
      <c r="BJ184" s="307"/>
      <c r="BK184" s="307"/>
      <c r="BL184" s="342"/>
      <c r="BM184" s="352"/>
      <c r="BN184" s="307"/>
      <c r="BO184" s="307"/>
      <c r="BP184" s="307"/>
      <c r="BQ184" s="342"/>
      <c r="BR184" s="352"/>
      <c r="BS184" s="307"/>
      <c r="BT184" s="307"/>
      <c r="BU184" s="307"/>
      <c r="BV184" s="307"/>
      <c r="BW184" s="307"/>
      <c r="BX184" s="307"/>
      <c r="BY184" s="308"/>
      <c r="BZ184" s="308"/>
      <c r="CA184" s="308"/>
      <c r="CB184" s="308"/>
      <c r="CC184" s="308"/>
      <c r="CD184" s="2130"/>
      <c r="CE184" s="2130"/>
      <c r="CF184" s="2130"/>
      <c r="CG184" s="2130"/>
      <c r="CH184" s="2130"/>
      <c r="CI184" s="2130"/>
      <c r="CJ184" s="2130"/>
      <c r="CK184" s="2130"/>
      <c r="CL184" s="2130"/>
      <c r="CM184" s="2130"/>
      <c r="CN184" s="2130"/>
      <c r="CO184" s="2130"/>
      <c r="CP184" s="2130"/>
      <c r="CQ184" s="2130"/>
      <c r="CR184" s="2130"/>
      <c r="CS184" s="2130"/>
      <c r="CT184" s="2130"/>
      <c r="CU184" s="2130"/>
      <c r="CV184" s="2130"/>
      <c r="CW184" s="2130"/>
      <c r="CX184" s="2130"/>
      <c r="CY184" s="2130"/>
      <c r="CZ184" s="2130"/>
    </row>
    <row r="185" s="439" customFormat="true" ht="15" customHeight="true" x14ac:dyDescent="0.2">
      <c r="A185" s="1562"/>
      <c r="B185" s="1743"/>
      <c r="C185" s="1668"/>
      <c r="D185" s="1669"/>
      <c r="E185" s="1669"/>
      <c r="F185" s="1669"/>
      <c r="G185" s="1670"/>
      <c r="H185" s="1671"/>
      <c r="I185" s="1669"/>
      <c r="J185" s="1669"/>
      <c r="K185" s="1669"/>
      <c r="L185" s="1672"/>
      <c r="M185" s="1673"/>
      <c r="N185" s="1669"/>
      <c r="O185" s="1669"/>
      <c r="P185" s="1669"/>
      <c r="Q185" s="1670"/>
      <c r="R185" s="1671"/>
      <c r="S185" s="1669"/>
      <c r="T185" s="1669"/>
      <c r="U185" s="1669"/>
      <c r="V185" s="1669"/>
      <c r="W185" s="1669"/>
      <c r="X185" s="1669"/>
      <c r="Y185" s="1669"/>
      <c r="Z185" s="1669"/>
      <c r="AA185" s="1669"/>
      <c r="AB185" s="1669"/>
      <c r="AC185" s="2181"/>
      <c r="AD185" s="665"/>
      <c r="AE185" s="665"/>
      <c r="AF185" s="665"/>
      <c r="AG185" s="665"/>
      <c r="AH185" s="665"/>
      <c r="AI185" s="665"/>
      <c r="AJ185" s="665"/>
      <c r="AK185" s="665"/>
      <c r="AL185" s="665"/>
      <c r="AM185" s="665"/>
      <c r="AN185" s="665"/>
      <c r="AO185" s="665"/>
      <c r="AP185" s="665"/>
      <c r="AQ185" s="665"/>
      <c r="AR185" s="665"/>
      <c r="AS185" s="665"/>
      <c r="AT185" s="665"/>
      <c r="AU185" s="665"/>
      <c r="AV185" s="665"/>
      <c r="AW185" s="665"/>
      <c r="AX185" s="665"/>
      <c r="AY185" s="665"/>
      <c r="AZ185" s="216"/>
      <c r="BA185" s="393"/>
      <c r="BB185" s="159"/>
      <c r="BC185" s="341"/>
      <c r="BD185" s="307"/>
      <c r="BE185" s="307"/>
      <c r="BF185" s="307"/>
      <c r="BG185" s="342"/>
      <c r="BH185" s="352"/>
      <c r="BI185" s="307"/>
      <c r="BJ185" s="307"/>
      <c r="BK185" s="307"/>
      <c r="BL185" s="342"/>
      <c r="BM185" s="352"/>
      <c r="BN185" s="307"/>
      <c r="BO185" s="307"/>
      <c r="BP185" s="307"/>
      <c r="BQ185" s="342"/>
      <c r="BR185" s="352"/>
      <c r="BS185" s="307"/>
      <c r="BT185" s="307"/>
      <c r="BU185" s="307"/>
      <c r="BV185" s="307"/>
      <c r="BW185" s="307"/>
      <c r="BX185" s="307"/>
      <c r="BY185" s="308"/>
      <c r="BZ185" s="308"/>
      <c r="CA185" s="308"/>
      <c r="CB185" s="308"/>
      <c r="CC185" s="308"/>
      <c r="CD185" s="2130"/>
      <c r="CE185" s="2130"/>
      <c r="CF185" s="2130"/>
      <c r="CG185" s="2130"/>
      <c r="CH185" s="2130"/>
      <c r="CI185" s="2130"/>
      <c r="CJ185" s="2130"/>
      <c r="CK185" s="2130"/>
      <c r="CL185" s="2130"/>
      <c r="CM185" s="2130"/>
      <c r="CN185" s="2130"/>
      <c r="CO185" s="2130"/>
      <c r="CP185" s="2130"/>
      <c r="CQ185" s="2130"/>
      <c r="CR185" s="2130"/>
      <c r="CS185" s="2130"/>
      <c r="CT185" s="2130"/>
      <c r="CU185" s="2130"/>
      <c r="CV185" s="2130"/>
      <c r="CW185" s="2130"/>
      <c r="CX185" s="2130"/>
      <c r="CY185" s="2130"/>
      <c r="CZ185" s="2130"/>
    </row>
    <row r="186" s="439" customFormat="true" ht="15" customHeight="true" x14ac:dyDescent="0.2">
      <c r="A186" s="1562"/>
      <c r="B186" s="1743"/>
      <c r="C186" s="1668"/>
      <c r="D186" s="1669"/>
      <c r="E186" s="1669"/>
      <c r="F186" s="1669"/>
      <c r="G186" s="1670"/>
      <c r="H186" s="1671"/>
      <c r="I186" s="1669"/>
      <c r="J186" s="1669"/>
      <c r="K186" s="1669"/>
      <c r="L186" s="1672"/>
      <c r="M186" s="1673"/>
      <c r="N186" s="1669"/>
      <c r="O186" s="1669"/>
      <c r="P186" s="1669"/>
      <c r="Q186" s="1670"/>
      <c r="R186" s="1671"/>
      <c r="S186" s="1669"/>
      <c r="T186" s="1669"/>
      <c r="U186" s="1669"/>
      <c r="V186" s="1669"/>
      <c r="W186" s="1669"/>
      <c r="X186" s="1669"/>
      <c r="Y186" s="1669"/>
      <c r="Z186" s="1669"/>
      <c r="AA186" s="1669"/>
      <c r="AB186" s="1669"/>
      <c r="AC186" s="2181"/>
      <c r="AD186" s="665"/>
      <c r="AE186" s="665"/>
      <c r="AF186" s="665"/>
      <c r="AG186" s="665"/>
      <c r="AH186" s="665"/>
      <c r="AI186" s="665"/>
      <c r="AJ186" s="665"/>
      <c r="AK186" s="665"/>
      <c r="AL186" s="665"/>
      <c r="AM186" s="665"/>
      <c r="AN186" s="665"/>
      <c r="AO186" s="665"/>
      <c r="AP186" s="665"/>
      <c r="AQ186" s="665"/>
      <c r="AR186" s="665"/>
      <c r="AS186" s="665"/>
      <c r="AT186" s="665"/>
      <c r="AU186" s="665"/>
      <c r="AV186" s="665"/>
      <c r="AW186" s="665"/>
      <c r="AX186" s="665"/>
      <c r="AY186" s="665"/>
      <c r="AZ186" s="216"/>
      <c r="BA186" s="393"/>
      <c r="BB186" s="159"/>
      <c r="BC186" s="341"/>
      <c r="BD186" s="307"/>
      <c r="BE186" s="307"/>
      <c r="BF186" s="307"/>
      <c r="BG186" s="342"/>
      <c r="BH186" s="352"/>
      <c r="BI186" s="307"/>
      <c r="BJ186" s="307"/>
      <c r="BK186" s="307"/>
      <c r="BL186" s="342"/>
      <c r="BM186" s="352"/>
      <c r="BN186" s="307"/>
      <c r="BO186" s="307"/>
      <c r="BP186" s="307"/>
      <c r="BQ186" s="342"/>
      <c r="BR186" s="352"/>
      <c r="BS186" s="307"/>
      <c r="BT186" s="307"/>
      <c r="BU186" s="307"/>
      <c r="BV186" s="307"/>
      <c r="BW186" s="307"/>
      <c r="BX186" s="307"/>
      <c r="BY186" s="308"/>
      <c r="BZ186" s="308"/>
      <c r="CA186" s="308"/>
      <c r="CB186" s="308"/>
      <c r="CC186" s="308"/>
      <c r="CD186" s="2130"/>
      <c r="CE186" s="2130"/>
      <c r="CF186" s="2130"/>
      <c r="CG186" s="2130"/>
      <c r="CH186" s="2130"/>
      <c r="CI186" s="2130"/>
      <c r="CJ186" s="2130"/>
      <c r="CK186" s="2130"/>
      <c r="CL186" s="2130"/>
      <c r="CM186" s="2130"/>
      <c r="CN186" s="2130"/>
      <c r="CO186" s="2130"/>
      <c r="CP186" s="2130"/>
      <c r="CQ186" s="2130"/>
      <c r="CR186" s="2130"/>
      <c r="CS186" s="2130"/>
      <c r="CT186" s="2130"/>
      <c r="CU186" s="2130"/>
      <c r="CV186" s="2130"/>
      <c r="CW186" s="2130"/>
      <c r="CX186" s="2130"/>
      <c r="CY186" s="2130"/>
      <c r="CZ186" s="2130"/>
    </row>
    <row r="187" s="439" customFormat="true" ht="15" customHeight="true" x14ac:dyDescent="0.2">
      <c r="A187" s="1562"/>
      <c r="B187" s="1743"/>
      <c r="C187" s="1668"/>
      <c r="D187" s="1669"/>
      <c r="E187" s="1669"/>
      <c r="F187" s="1669"/>
      <c r="G187" s="1670"/>
      <c r="H187" s="1671"/>
      <c r="I187" s="1669"/>
      <c r="J187" s="1669"/>
      <c r="K187" s="1669"/>
      <c r="L187" s="1672"/>
      <c r="M187" s="1673"/>
      <c r="N187" s="1669"/>
      <c r="O187" s="1669"/>
      <c r="P187" s="1669"/>
      <c r="Q187" s="1670"/>
      <c r="R187" s="1671"/>
      <c r="S187" s="1669"/>
      <c r="T187" s="1669"/>
      <c r="U187" s="1669"/>
      <c r="V187" s="1669"/>
      <c r="W187" s="1669"/>
      <c r="X187" s="1669"/>
      <c r="Y187" s="1669"/>
      <c r="Z187" s="1669"/>
      <c r="AA187" s="1669"/>
      <c r="AB187" s="1669"/>
      <c r="AC187" s="2181"/>
      <c r="AD187" s="665"/>
      <c r="AE187" s="665"/>
      <c r="AF187" s="665"/>
      <c r="AG187" s="665"/>
      <c r="AH187" s="665"/>
      <c r="AI187" s="665"/>
      <c r="AJ187" s="665"/>
      <c r="AK187" s="665"/>
      <c r="AL187" s="665"/>
      <c r="AM187" s="665"/>
      <c r="AN187" s="665"/>
      <c r="AO187" s="665"/>
      <c r="AP187" s="665"/>
      <c r="AQ187" s="665"/>
      <c r="AR187" s="665"/>
      <c r="AS187" s="665"/>
      <c r="AT187" s="665"/>
      <c r="AU187" s="665"/>
      <c r="AV187" s="665"/>
      <c r="AW187" s="665"/>
      <c r="AX187" s="665"/>
      <c r="AY187" s="665"/>
      <c r="AZ187" s="216"/>
      <c r="BA187" s="393"/>
      <c r="BB187" s="159"/>
      <c r="BC187" s="341"/>
      <c r="BD187" s="307"/>
      <c r="BE187" s="307"/>
      <c r="BF187" s="307"/>
      <c r="BG187" s="342"/>
      <c r="BH187" s="352"/>
      <c r="BI187" s="307"/>
      <c r="BJ187" s="307"/>
      <c r="BK187" s="307"/>
      <c r="BL187" s="342"/>
      <c r="BM187" s="352"/>
      <c r="BN187" s="307"/>
      <c r="BO187" s="307"/>
      <c r="BP187" s="307"/>
      <c r="BQ187" s="342"/>
      <c r="BR187" s="352"/>
      <c r="BS187" s="307"/>
      <c r="BT187" s="307"/>
      <c r="BU187" s="307"/>
      <c r="BV187" s="307"/>
      <c r="BW187" s="307"/>
      <c r="BX187" s="307"/>
      <c r="BY187" s="308"/>
      <c r="BZ187" s="308"/>
      <c r="CA187" s="308"/>
      <c r="CB187" s="308"/>
      <c r="CC187" s="308"/>
      <c r="CD187" s="2130"/>
      <c r="CE187" s="2130"/>
      <c r="CF187" s="2130"/>
      <c r="CG187" s="2130"/>
      <c r="CH187" s="2130"/>
      <c r="CI187" s="2130"/>
      <c r="CJ187" s="2130"/>
      <c r="CK187" s="2130"/>
      <c r="CL187" s="2130"/>
      <c r="CM187" s="2130"/>
      <c r="CN187" s="2130"/>
      <c r="CO187" s="2130"/>
      <c r="CP187" s="2130"/>
      <c r="CQ187" s="2130"/>
      <c r="CR187" s="2130"/>
      <c r="CS187" s="2130"/>
      <c r="CT187" s="2130"/>
      <c r="CU187" s="2130"/>
      <c r="CV187" s="2130"/>
      <c r="CW187" s="2130"/>
      <c r="CX187" s="2130"/>
      <c r="CY187" s="2130"/>
      <c r="CZ187" s="2130"/>
    </row>
    <row r="188" s="439" customFormat="true" ht="15" customHeight="true" x14ac:dyDescent="0.2">
      <c r="A188" s="1562"/>
      <c r="B188" s="1743"/>
      <c r="C188" s="1668"/>
      <c r="D188" s="1669"/>
      <c r="E188" s="1669"/>
      <c r="F188" s="1669"/>
      <c r="G188" s="1670"/>
      <c r="H188" s="1671"/>
      <c r="I188" s="1669"/>
      <c r="J188" s="1669"/>
      <c r="K188" s="1669"/>
      <c r="L188" s="1672"/>
      <c r="M188" s="1673"/>
      <c r="N188" s="1669"/>
      <c r="O188" s="1669"/>
      <c r="P188" s="1669"/>
      <c r="Q188" s="1670"/>
      <c r="R188" s="1671"/>
      <c r="S188" s="1669"/>
      <c r="T188" s="1669"/>
      <c r="U188" s="1669"/>
      <c r="V188" s="1669"/>
      <c r="W188" s="1669"/>
      <c r="X188" s="1669"/>
      <c r="Y188" s="1669"/>
      <c r="Z188" s="1669"/>
      <c r="AA188" s="1669"/>
      <c r="AB188" s="1669"/>
      <c r="AC188" s="2181"/>
      <c r="AD188" s="665"/>
      <c r="AE188" s="665"/>
      <c r="AF188" s="665"/>
      <c r="AG188" s="665"/>
      <c r="AH188" s="665"/>
      <c r="AI188" s="665"/>
      <c r="AJ188" s="665"/>
      <c r="AK188" s="665"/>
      <c r="AL188" s="665"/>
      <c r="AM188" s="665"/>
      <c r="AN188" s="665"/>
      <c r="AO188" s="665"/>
      <c r="AP188" s="665"/>
      <c r="AQ188" s="665"/>
      <c r="AR188" s="665"/>
      <c r="AS188" s="665"/>
      <c r="AT188" s="665"/>
      <c r="AU188" s="665"/>
      <c r="AV188" s="665"/>
      <c r="AW188" s="665"/>
      <c r="AX188" s="665"/>
      <c r="AY188" s="665"/>
      <c r="AZ188" s="216"/>
      <c r="BA188" s="393"/>
      <c r="BB188" s="159"/>
      <c r="BC188" s="341"/>
      <c r="BD188" s="307"/>
      <c r="BE188" s="307"/>
      <c r="BF188" s="307"/>
      <c r="BG188" s="342"/>
      <c r="BH188" s="352"/>
      <c r="BI188" s="307"/>
      <c r="BJ188" s="307"/>
      <c r="BK188" s="307"/>
      <c r="BL188" s="342"/>
      <c r="BM188" s="352"/>
      <c r="BN188" s="307"/>
      <c r="BO188" s="307"/>
      <c r="BP188" s="307"/>
      <c r="BQ188" s="342"/>
      <c r="BR188" s="352"/>
      <c r="BS188" s="307"/>
      <c r="BT188" s="307"/>
      <c r="BU188" s="307"/>
      <c r="BV188" s="307"/>
      <c r="BW188" s="307"/>
      <c r="BX188" s="307"/>
      <c r="BY188" s="308"/>
      <c r="BZ188" s="308"/>
      <c r="CA188" s="308"/>
      <c r="CB188" s="308"/>
      <c r="CC188" s="308"/>
      <c r="CD188" s="2130"/>
      <c r="CE188" s="2130"/>
      <c r="CF188" s="2130"/>
      <c r="CG188" s="2130"/>
      <c r="CH188" s="2130"/>
      <c r="CI188" s="2130"/>
      <c r="CJ188" s="2130"/>
      <c r="CK188" s="2130"/>
      <c r="CL188" s="2130"/>
      <c r="CM188" s="2130"/>
      <c r="CN188" s="2130"/>
      <c r="CO188" s="2130"/>
      <c r="CP188" s="2130"/>
      <c r="CQ188" s="2130"/>
      <c r="CR188" s="2130"/>
      <c r="CS188" s="2130"/>
      <c r="CT188" s="2130"/>
      <c r="CU188" s="2130"/>
      <c r="CV188" s="2130"/>
      <c r="CW188" s="2130"/>
      <c r="CX188" s="2130"/>
      <c r="CY188" s="2130"/>
      <c r="CZ188" s="2130"/>
    </row>
    <row r="189" s="439" customFormat="true" ht="15" customHeight="true" x14ac:dyDescent="0.2">
      <c r="A189" s="1562"/>
      <c r="B189" s="1743"/>
      <c r="C189" s="1668"/>
      <c r="D189" s="1669"/>
      <c r="E189" s="1669"/>
      <c r="F189" s="1669"/>
      <c r="G189" s="1670"/>
      <c r="H189" s="1671"/>
      <c r="I189" s="1669"/>
      <c r="J189" s="1669"/>
      <c r="K189" s="1669"/>
      <c r="L189" s="1672"/>
      <c r="M189" s="1673"/>
      <c r="N189" s="1669"/>
      <c r="O189" s="1669"/>
      <c r="P189" s="1669"/>
      <c r="Q189" s="1670"/>
      <c r="R189" s="1671"/>
      <c r="S189" s="1669"/>
      <c r="T189" s="1669"/>
      <c r="U189" s="1669"/>
      <c r="V189" s="1669"/>
      <c r="W189" s="1669"/>
      <c r="X189" s="1669"/>
      <c r="Y189" s="1669"/>
      <c r="Z189" s="1669"/>
      <c r="AA189" s="1669"/>
      <c r="AB189" s="1669"/>
      <c r="AC189" s="2181"/>
      <c r="AD189" s="665"/>
      <c r="AE189" s="665"/>
      <c r="AF189" s="665"/>
      <c r="AG189" s="665"/>
      <c r="AH189" s="665"/>
      <c r="AI189" s="665"/>
      <c r="AJ189" s="665"/>
      <c r="AK189" s="665"/>
      <c r="AL189" s="665"/>
      <c r="AM189" s="665"/>
      <c r="AN189" s="665"/>
      <c r="AO189" s="665"/>
      <c r="AP189" s="665"/>
      <c r="AQ189" s="665"/>
      <c r="AR189" s="665"/>
      <c r="AS189" s="665"/>
      <c r="AT189" s="665"/>
      <c r="AU189" s="665"/>
      <c r="AV189" s="665"/>
      <c r="AW189" s="665"/>
      <c r="AX189" s="665"/>
      <c r="AY189" s="665"/>
      <c r="AZ189" s="216"/>
      <c r="BA189" s="393"/>
      <c r="BB189" s="159"/>
      <c r="BC189" s="341"/>
      <c r="BD189" s="307"/>
      <c r="BE189" s="307"/>
      <c r="BF189" s="307"/>
      <c r="BG189" s="342"/>
      <c r="BH189" s="352"/>
      <c r="BI189" s="307"/>
      <c r="BJ189" s="307"/>
      <c r="BK189" s="307"/>
      <c r="BL189" s="342"/>
      <c r="BM189" s="352"/>
      <c r="BN189" s="307"/>
      <c r="BO189" s="307"/>
      <c r="BP189" s="307"/>
      <c r="BQ189" s="342"/>
      <c r="BR189" s="352"/>
      <c r="BS189" s="307"/>
      <c r="BT189" s="307"/>
      <c r="BU189" s="307"/>
      <c r="BV189" s="307"/>
      <c r="BW189" s="307"/>
      <c r="BX189" s="307"/>
      <c r="BY189" s="308"/>
      <c r="BZ189" s="308"/>
      <c r="CA189" s="308"/>
      <c r="CB189" s="308"/>
      <c r="CC189" s="308"/>
      <c r="CD189" s="2130"/>
      <c r="CE189" s="2130"/>
      <c r="CF189" s="2130"/>
      <c r="CG189" s="2130"/>
      <c r="CH189" s="2130"/>
      <c r="CI189" s="2130"/>
      <c r="CJ189" s="2130"/>
      <c r="CK189" s="2130"/>
      <c r="CL189" s="2130"/>
      <c r="CM189" s="2130"/>
      <c r="CN189" s="2130"/>
      <c r="CO189" s="2130"/>
      <c r="CP189" s="2130"/>
      <c r="CQ189" s="2130"/>
      <c r="CR189" s="2130"/>
      <c r="CS189" s="2130"/>
      <c r="CT189" s="2130"/>
      <c r="CU189" s="2130"/>
      <c r="CV189" s="2130"/>
      <c r="CW189" s="2130"/>
      <c r="CX189" s="2130"/>
      <c r="CY189" s="2130"/>
      <c r="CZ189" s="2130"/>
    </row>
    <row r="190" s="439" customFormat="true" ht="15" customHeight="true" x14ac:dyDescent="0.2">
      <c r="A190" s="1562"/>
      <c r="B190" s="1743"/>
      <c r="C190" s="1668"/>
      <c r="D190" s="1669"/>
      <c r="E190" s="1669"/>
      <c r="F190" s="1669"/>
      <c r="G190" s="1670"/>
      <c r="H190" s="1671"/>
      <c r="I190" s="1669"/>
      <c r="J190" s="1669"/>
      <c r="K190" s="1669"/>
      <c r="L190" s="1672"/>
      <c r="M190" s="1673"/>
      <c r="N190" s="1669"/>
      <c r="O190" s="1669"/>
      <c r="P190" s="1669"/>
      <c r="Q190" s="1670"/>
      <c r="R190" s="1671"/>
      <c r="S190" s="1669"/>
      <c r="T190" s="1669"/>
      <c r="U190" s="1669"/>
      <c r="V190" s="1669"/>
      <c r="W190" s="1669"/>
      <c r="X190" s="1669"/>
      <c r="Y190" s="1669"/>
      <c r="Z190" s="1669"/>
      <c r="AA190" s="1669"/>
      <c r="AB190" s="1669"/>
      <c r="AC190" s="2181"/>
      <c r="AD190" s="665"/>
      <c r="AE190" s="665"/>
      <c r="AF190" s="665"/>
      <c r="AG190" s="665"/>
      <c r="AH190" s="665"/>
      <c r="AI190" s="665"/>
      <c r="AJ190" s="665"/>
      <c r="AK190" s="665"/>
      <c r="AL190" s="665"/>
      <c r="AM190" s="665"/>
      <c r="AN190" s="665"/>
      <c r="AO190" s="665"/>
      <c r="AP190" s="665"/>
      <c r="AQ190" s="665"/>
      <c r="AR190" s="665"/>
      <c r="AS190" s="665"/>
      <c r="AT190" s="665"/>
      <c r="AU190" s="665"/>
      <c r="AV190" s="665"/>
      <c r="AW190" s="665"/>
      <c r="AX190" s="665"/>
      <c r="AY190" s="665"/>
      <c r="AZ190" s="216"/>
      <c r="BA190" s="393"/>
      <c r="BB190" s="159"/>
      <c r="BC190" s="341"/>
      <c r="BD190" s="307"/>
      <c r="BE190" s="307"/>
      <c r="BF190" s="307"/>
      <c r="BG190" s="342"/>
      <c r="BH190" s="352"/>
      <c r="BI190" s="307"/>
      <c r="BJ190" s="307"/>
      <c r="BK190" s="307"/>
      <c r="BL190" s="342"/>
      <c r="BM190" s="352"/>
      <c r="BN190" s="307"/>
      <c r="BO190" s="307"/>
      <c r="BP190" s="307"/>
      <c r="BQ190" s="342"/>
      <c r="BR190" s="352"/>
      <c r="BS190" s="307"/>
      <c r="BT190" s="307"/>
      <c r="BU190" s="307"/>
      <c r="BV190" s="307"/>
      <c r="BW190" s="307"/>
      <c r="BX190" s="307"/>
      <c r="BY190" s="308"/>
      <c r="BZ190" s="308"/>
      <c r="CA190" s="308"/>
      <c r="CB190" s="308"/>
      <c r="CC190" s="308"/>
      <c r="CD190" s="2130"/>
      <c r="CE190" s="2130"/>
      <c r="CF190" s="2130"/>
      <c r="CG190" s="2130"/>
      <c r="CH190" s="2130"/>
      <c r="CI190" s="2130"/>
      <c r="CJ190" s="2130"/>
      <c r="CK190" s="2130"/>
      <c r="CL190" s="2130"/>
      <c r="CM190" s="2130"/>
      <c r="CN190" s="2130"/>
      <c r="CO190" s="2130"/>
      <c r="CP190" s="2130"/>
      <c r="CQ190" s="2130"/>
      <c r="CR190" s="2130"/>
      <c r="CS190" s="2130"/>
      <c r="CT190" s="2130"/>
      <c r="CU190" s="2130"/>
      <c r="CV190" s="2130"/>
      <c r="CW190" s="2130"/>
      <c r="CX190" s="2130"/>
      <c r="CY190" s="2130"/>
      <c r="CZ190" s="2130"/>
    </row>
    <row r="191" s="439" customFormat="true" ht="15" customHeight="true" x14ac:dyDescent="0.2">
      <c r="A191" s="1562"/>
      <c r="B191" s="1743"/>
      <c r="C191" s="1668"/>
      <c r="D191" s="1669"/>
      <c r="E191" s="1669"/>
      <c r="F191" s="1669"/>
      <c r="G191" s="1670"/>
      <c r="H191" s="1671"/>
      <c r="I191" s="1669"/>
      <c r="J191" s="1669"/>
      <c r="K191" s="1669"/>
      <c r="L191" s="1672"/>
      <c r="M191" s="1673"/>
      <c r="N191" s="1669"/>
      <c r="O191" s="1669"/>
      <c r="P191" s="1669"/>
      <c r="Q191" s="1670"/>
      <c r="R191" s="1671"/>
      <c r="S191" s="1669"/>
      <c r="T191" s="1669"/>
      <c r="U191" s="1669"/>
      <c r="V191" s="1669"/>
      <c r="W191" s="1669"/>
      <c r="X191" s="1669"/>
      <c r="Y191" s="1669"/>
      <c r="Z191" s="1669"/>
      <c r="AA191" s="1669"/>
      <c r="AB191" s="1669"/>
      <c r="AC191" s="2181"/>
      <c r="AD191" s="665"/>
      <c r="AE191" s="665"/>
      <c r="AF191" s="665"/>
      <c r="AG191" s="665"/>
      <c r="AH191" s="665"/>
      <c r="AI191" s="665"/>
      <c r="AJ191" s="665"/>
      <c r="AK191" s="665"/>
      <c r="AL191" s="665"/>
      <c r="AM191" s="665"/>
      <c r="AN191" s="665"/>
      <c r="AO191" s="665"/>
      <c r="AP191" s="665"/>
      <c r="AQ191" s="665"/>
      <c r="AR191" s="665"/>
      <c r="AS191" s="665"/>
      <c r="AT191" s="665"/>
      <c r="AU191" s="665"/>
      <c r="AV191" s="665"/>
      <c r="AW191" s="665"/>
      <c r="AX191" s="665"/>
      <c r="AY191" s="665"/>
      <c r="AZ191" s="216"/>
      <c r="BA191" s="393"/>
      <c r="BB191" s="159"/>
      <c r="BC191" s="341"/>
      <c r="BD191" s="307"/>
      <c r="BE191" s="307"/>
      <c r="BF191" s="307"/>
      <c r="BG191" s="342"/>
      <c r="BH191" s="352"/>
      <c r="BI191" s="307"/>
      <c r="BJ191" s="307"/>
      <c r="BK191" s="307"/>
      <c r="BL191" s="342"/>
      <c r="BM191" s="352"/>
      <c r="BN191" s="307"/>
      <c r="BO191" s="307"/>
      <c r="BP191" s="307"/>
      <c r="BQ191" s="342"/>
      <c r="BR191" s="352"/>
      <c r="BS191" s="307"/>
      <c r="BT191" s="307"/>
      <c r="BU191" s="307"/>
      <c r="BV191" s="307"/>
      <c r="BW191" s="307"/>
      <c r="BX191" s="307"/>
      <c r="BY191" s="308"/>
      <c r="BZ191" s="308"/>
      <c r="CA191" s="308"/>
      <c r="CB191" s="308"/>
      <c r="CC191" s="308"/>
      <c r="CD191" s="2130"/>
      <c r="CE191" s="2130"/>
      <c r="CF191" s="2130"/>
      <c r="CG191" s="2130"/>
      <c r="CH191" s="2130"/>
      <c r="CI191" s="2130"/>
      <c r="CJ191" s="2130"/>
      <c r="CK191" s="2130"/>
      <c r="CL191" s="2130"/>
      <c r="CM191" s="2130"/>
      <c r="CN191" s="2130"/>
      <c r="CO191" s="2130"/>
      <c r="CP191" s="2130"/>
      <c r="CQ191" s="2130"/>
      <c r="CR191" s="2130"/>
      <c r="CS191" s="2130"/>
      <c r="CT191" s="2130"/>
      <c r="CU191" s="2130"/>
      <c r="CV191" s="2130"/>
      <c r="CW191" s="2130"/>
      <c r="CX191" s="2130"/>
      <c r="CY191" s="2130"/>
      <c r="CZ191" s="2130"/>
    </row>
    <row r="192" s="439" customFormat="true" ht="15" customHeight="true" x14ac:dyDescent="0.2">
      <c r="A192" s="1562"/>
      <c r="B192" s="1743"/>
      <c r="C192" s="1668"/>
      <c r="D192" s="1669"/>
      <c r="E192" s="1669"/>
      <c r="F192" s="1669"/>
      <c r="G192" s="1670"/>
      <c r="H192" s="1671"/>
      <c r="I192" s="1669"/>
      <c r="J192" s="1669"/>
      <c r="K192" s="1669"/>
      <c r="L192" s="1672"/>
      <c r="M192" s="1673"/>
      <c r="N192" s="1669"/>
      <c r="O192" s="1669"/>
      <c r="P192" s="1669"/>
      <c r="Q192" s="1670"/>
      <c r="R192" s="1671"/>
      <c r="S192" s="1669"/>
      <c r="T192" s="1669"/>
      <c r="U192" s="1669"/>
      <c r="V192" s="1669"/>
      <c r="W192" s="1669"/>
      <c r="X192" s="1669"/>
      <c r="Y192" s="1669"/>
      <c r="Z192" s="1669"/>
      <c r="AA192" s="1669"/>
      <c r="AB192" s="1669"/>
      <c r="AC192" s="2181"/>
      <c r="AD192" s="665"/>
      <c r="AE192" s="665"/>
      <c r="AF192" s="665"/>
      <c r="AG192" s="665"/>
      <c r="AH192" s="665"/>
      <c r="AI192" s="665"/>
      <c r="AJ192" s="665"/>
      <c r="AK192" s="665"/>
      <c r="AL192" s="665"/>
      <c r="AM192" s="665"/>
      <c r="AN192" s="665"/>
      <c r="AO192" s="665"/>
      <c r="AP192" s="665"/>
      <c r="AQ192" s="665"/>
      <c r="AR192" s="665"/>
      <c r="AS192" s="665"/>
      <c r="AT192" s="665"/>
      <c r="AU192" s="665"/>
      <c r="AV192" s="665"/>
      <c r="AW192" s="665"/>
      <c r="AX192" s="665"/>
      <c r="AY192" s="665"/>
      <c r="AZ192" s="216"/>
      <c r="BA192" s="393"/>
      <c r="BB192" s="159"/>
      <c r="BC192" s="341"/>
      <c r="BD192" s="307"/>
      <c r="BE192" s="307"/>
      <c r="BF192" s="307"/>
      <c r="BG192" s="342"/>
      <c r="BH192" s="352"/>
      <c r="BI192" s="307"/>
      <c r="BJ192" s="307"/>
      <c r="BK192" s="307"/>
      <c r="BL192" s="342"/>
      <c r="BM192" s="352"/>
      <c r="BN192" s="307"/>
      <c r="BO192" s="307"/>
      <c r="BP192" s="307"/>
      <c r="BQ192" s="342"/>
      <c r="BR192" s="352"/>
      <c r="BS192" s="307"/>
      <c r="BT192" s="307"/>
      <c r="BU192" s="307"/>
      <c r="BV192" s="307"/>
      <c r="BW192" s="307"/>
      <c r="BX192" s="307"/>
      <c r="BY192" s="308"/>
      <c r="BZ192" s="308"/>
      <c r="CA192" s="308"/>
      <c r="CB192" s="308"/>
      <c r="CC192" s="308"/>
      <c r="CD192" s="2130"/>
      <c r="CE192" s="2130"/>
      <c r="CF192" s="2130"/>
      <c r="CG192" s="2130"/>
      <c r="CH192" s="2130"/>
      <c r="CI192" s="2130"/>
      <c r="CJ192" s="2130"/>
      <c r="CK192" s="2130"/>
      <c r="CL192" s="2130"/>
      <c r="CM192" s="2130"/>
      <c r="CN192" s="2130"/>
      <c r="CO192" s="2130"/>
      <c r="CP192" s="2130"/>
      <c r="CQ192" s="2130"/>
      <c r="CR192" s="2130"/>
      <c r="CS192" s="2130"/>
      <c r="CT192" s="2130"/>
      <c r="CU192" s="2130"/>
      <c r="CV192" s="2130"/>
      <c r="CW192" s="2130"/>
      <c r="CX192" s="2130"/>
      <c r="CY192" s="2130"/>
      <c r="CZ192" s="2130"/>
    </row>
    <row r="193" s="439" customFormat="true" ht="15" customHeight="true" x14ac:dyDescent="0.2">
      <c r="A193" s="1562"/>
      <c r="B193" s="1743"/>
      <c r="C193" s="1668"/>
      <c r="D193" s="1669"/>
      <c r="E193" s="1669"/>
      <c r="F193" s="1669"/>
      <c r="G193" s="1670"/>
      <c r="H193" s="1671"/>
      <c r="I193" s="1669"/>
      <c r="J193" s="1669"/>
      <c r="K193" s="1669"/>
      <c r="L193" s="1672"/>
      <c r="M193" s="1673"/>
      <c r="N193" s="1669"/>
      <c r="O193" s="1669"/>
      <c r="P193" s="1669"/>
      <c r="Q193" s="1670"/>
      <c r="R193" s="1671"/>
      <c r="S193" s="1669"/>
      <c r="T193" s="1669"/>
      <c r="U193" s="1669"/>
      <c r="V193" s="1669"/>
      <c r="W193" s="1669"/>
      <c r="X193" s="1669"/>
      <c r="Y193" s="1669"/>
      <c r="Z193" s="1669"/>
      <c r="AA193" s="1669"/>
      <c r="AB193" s="1669"/>
      <c r="AC193" s="2181"/>
      <c r="AD193" s="665"/>
      <c r="AE193" s="665"/>
      <c r="AF193" s="665"/>
      <c r="AG193" s="665"/>
      <c r="AH193" s="665"/>
      <c r="AI193" s="665"/>
      <c r="AJ193" s="665"/>
      <c r="AK193" s="665"/>
      <c r="AL193" s="665"/>
      <c r="AM193" s="665"/>
      <c r="AN193" s="665"/>
      <c r="AO193" s="665"/>
      <c r="AP193" s="665"/>
      <c r="AQ193" s="665"/>
      <c r="AR193" s="665"/>
      <c r="AS193" s="665"/>
      <c r="AT193" s="665"/>
      <c r="AU193" s="665"/>
      <c r="AV193" s="665"/>
      <c r="AW193" s="665"/>
      <c r="AX193" s="665"/>
      <c r="AY193" s="665"/>
      <c r="AZ193" s="216"/>
      <c r="BA193" s="393"/>
      <c r="BB193" s="159"/>
      <c r="BC193" s="341"/>
      <c r="BD193" s="307"/>
      <c r="BE193" s="307"/>
      <c r="BF193" s="307"/>
      <c r="BG193" s="342"/>
      <c r="BH193" s="352"/>
      <c r="BI193" s="307"/>
      <c r="BJ193" s="307"/>
      <c r="BK193" s="307"/>
      <c r="BL193" s="342"/>
      <c r="BM193" s="352"/>
      <c r="BN193" s="307"/>
      <c r="BO193" s="307"/>
      <c r="BP193" s="307"/>
      <c r="BQ193" s="342"/>
      <c r="BR193" s="352"/>
      <c r="BS193" s="307"/>
      <c r="BT193" s="307"/>
      <c r="BU193" s="307"/>
      <c r="BV193" s="307"/>
      <c r="BW193" s="307"/>
      <c r="BX193" s="307"/>
      <c r="BY193" s="308"/>
      <c r="BZ193" s="308"/>
      <c r="CA193" s="308"/>
      <c r="CB193" s="308"/>
      <c r="CC193" s="308"/>
      <c r="CD193" s="2130"/>
      <c r="CE193" s="2130"/>
      <c r="CF193" s="2130"/>
      <c r="CG193" s="2130"/>
      <c r="CH193" s="2130"/>
      <c r="CI193" s="2130"/>
      <c r="CJ193" s="2130"/>
      <c r="CK193" s="2130"/>
      <c r="CL193" s="2130"/>
      <c r="CM193" s="2130"/>
      <c r="CN193" s="2130"/>
      <c r="CO193" s="2130"/>
      <c r="CP193" s="2130"/>
      <c r="CQ193" s="2130"/>
      <c r="CR193" s="2130"/>
      <c r="CS193" s="2130"/>
      <c r="CT193" s="2130"/>
      <c r="CU193" s="2130"/>
      <c r="CV193" s="2130"/>
      <c r="CW193" s="2130"/>
      <c r="CX193" s="2130"/>
      <c r="CY193" s="2130"/>
      <c r="CZ193" s="2130"/>
    </row>
    <row r="194" s="439" customFormat="true" ht="15" customHeight="true" x14ac:dyDescent="0.2">
      <c r="A194" s="1563"/>
      <c r="B194" s="1744"/>
      <c r="C194" s="1674"/>
      <c r="D194" s="1675"/>
      <c r="E194" s="1675"/>
      <c r="F194" s="1675"/>
      <c r="G194" s="1676"/>
      <c r="H194" s="1677"/>
      <c r="I194" s="1675"/>
      <c r="J194" s="1675"/>
      <c r="K194" s="1675"/>
      <c r="L194" s="1678"/>
      <c r="M194" s="1679"/>
      <c r="N194" s="1675"/>
      <c r="O194" s="1675"/>
      <c r="P194" s="1675"/>
      <c r="Q194" s="1676"/>
      <c r="R194" s="1677"/>
      <c r="S194" s="1675"/>
      <c r="T194" s="1675"/>
      <c r="U194" s="1675"/>
      <c r="V194" s="1675"/>
      <c r="W194" s="1675"/>
      <c r="X194" s="1675"/>
      <c r="Y194" s="1675"/>
      <c r="Z194" s="1675"/>
      <c r="AA194" s="1675"/>
      <c r="AB194" s="1675"/>
      <c r="AC194" s="2182"/>
      <c r="AD194" s="665"/>
      <c r="AE194" s="665"/>
      <c r="AF194" s="665"/>
      <c r="AG194" s="665"/>
      <c r="AH194" s="665"/>
      <c r="AI194" s="665"/>
      <c r="AJ194" s="665"/>
      <c r="AK194" s="665"/>
      <c r="AL194" s="665"/>
      <c r="AM194" s="665"/>
      <c r="AN194" s="665"/>
      <c r="AO194" s="665"/>
      <c r="AP194" s="665"/>
      <c r="AQ194" s="665"/>
      <c r="AR194" s="665"/>
      <c r="AS194" s="665"/>
      <c r="AT194" s="665"/>
      <c r="AU194" s="665"/>
      <c r="AV194" s="665"/>
      <c r="AW194" s="665"/>
      <c r="AX194" s="665"/>
      <c r="AY194" s="665"/>
      <c r="AZ194" s="216"/>
      <c r="BA194" s="393"/>
      <c r="BB194" s="159"/>
      <c r="BC194" s="341"/>
      <c r="BD194" s="307"/>
      <c r="BE194" s="307"/>
      <c r="BF194" s="307"/>
      <c r="BG194" s="342"/>
      <c r="BH194" s="352"/>
      <c r="BI194" s="307"/>
      <c r="BJ194" s="307"/>
      <c r="BK194" s="307"/>
      <c r="BL194" s="342"/>
      <c r="BM194" s="352"/>
      <c r="BN194" s="307"/>
      <c r="BO194" s="307"/>
      <c r="BP194" s="307"/>
      <c r="BQ194" s="342"/>
      <c r="BR194" s="352"/>
      <c r="BS194" s="307"/>
      <c r="BT194" s="307"/>
      <c r="BU194" s="307"/>
      <c r="BV194" s="307"/>
      <c r="BW194" s="307"/>
      <c r="BX194" s="307"/>
      <c r="BY194" s="308"/>
      <c r="BZ194" s="308"/>
      <c r="CA194" s="308"/>
      <c r="CB194" s="308"/>
      <c r="CC194" s="308"/>
      <c r="CD194" s="2130"/>
      <c r="CE194" s="2130"/>
      <c r="CF194" s="2130"/>
      <c r="CG194" s="2130"/>
      <c r="CH194" s="2130"/>
      <c r="CI194" s="2130"/>
      <c r="CJ194" s="2130"/>
      <c r="CK194" s="2130"/>
      <c r="CL194" s="2130"/>
      <c r="CM194" s="2130"/>
      <c r="CN194" s="2130"/>
      <c r="CO194" s="2130"/>
      <c r="CP194" s="2130"/>
      <c r="CQ194" s="2130"/>
      <c r="CR194" s="2130"/>
      <c r="CS194" s="2130"/>
      <c r="CT194" s="2130"/>
      <c r="CU194" s="2130"/>
      <c r="CV194" s="2130"/>
      <c r="CW194" s="2130"/>
      <c r="CX194" s="2130"/>
      <c r="CY194" s="2130"/>
      <c r="CZ194" s="2130"/>
    </row>
    <row r="195" s="131" customFormat="true" ht="15" customHeight="true" x14ac:dyDescent="0.2">
      <c r="A195" s="779"/>
      <c r="B195" s="862"/>
      <c r="C195" s="951"/>
      <c r="D195" s="943"/>
      <c r="E195" s="943"/>
      <c r="F195" s="943"/>
      <c r="G195" s="944"/>
      <c r="H195" s="942"/>
      <c r="I195" s="943"/>
      <c r="J195" s="943"/>
      <c r="K195" s="943"/>
      <c r="L195" s="952"/>
      <c r="M195" s="951"/>
      <c r="N195" s="943"/>
      <c r="O195" s="943"/>
      <c r="P195" s="943"/>
      <c r="Q195" s="944"/>
      <c r="R195" s="942"/>
      <c r="S195" s="943"/>
      <c r="T195" s="943"/>
      <c r="U195" s="943"/>
      <c r="V195" s="943"/>
      <c r="W195" s="943"/>
      <c r="X195" s="943"/>
      <c r="Y195" s="943"/>
      <c r="Z195" s="943"/>
      <c r="AA195" s="943"/>
      <c r="AB195" s="943"/>
      <c r="AC195" s="952"/>
      <c r="AD195" s="665"/>
      <c r="AE195" s="665"/>
      <c r="AF195" s="665"/>
      <c r="AG195" s="665"/>
      <c r="AH195" s="665"/>
      <c r="AI195" s="665"/>
      <c r="AJ195" s="665"/>
      <c r="AK195" s="665"/>
      <c r="AL195" s="665"/>
      <c r="AM195" s="665"/>
      <c r="AN195" s="665"/>
      <c r="AO195" s="665"/>
      <c r="AP195" s="665"/>
      <c r="AQ195" s="665"/>
      <c r="AR195" s="665"/>
      <c r="AS195" s="665"/>
      <c r="AT195" s="665"/>
      <c r="AU195" s="665"/>
      <c r="AV195" s="665"/>
      <c r="AW195" s="665"/>
      <c r="AX195" s="665"/>
      <c r="AY195" s="665"/>
      <c r="AZ195" s="216"/>
      <c r="BA195" s="393"/>
      <c r="BB195" s="159"/>
      <c r="BC195" s="341"/>
      <c r="BD195" s="307"/>
      <c r="BE195" s="307"/>
      <c r="BF195" s="307"/>
      <c r="BG195" s="342"/>
      <c r="BH195" s="352"/>
      <c r="BI195" s="307"/>
      <c r="BJ195" s="307"/>
      <c r="BK195" s="307"/>
      <c r="BL195" s="342"/>
      <c r="BM195" s="352"/>
      <c r="BN195" s="307"/>
      <c r="BO195" s="307"/>
      <c r="BP195" s="307"/>
      <c r="BQ195" s="342"/>
      <c r="BR195" s="352"/>
      <c r="BS195" s="307"/>
      <c r="BT195" s="307"/>
      <c r="BU195" s="307"/>
      <c r="BV195" s="307"/>
      <c r="BW195" s="307"/>
      <c r="BX195" s="307"/>
      <c r="BY195" s="308"/>
      <c r="BZ195" s="308"/>
      <c r="CA195" s="308"/>
      <c r="CB195" s="308"/>
      <c r="CC195" s="308"/>
      <c r="CD195" s="2130"/>
      <c r="CE195" s="2130"/>
      <c r="CF195" s="2130"/>
      <c r="CG195" s="2130"/>
      <c r="CH195" s="2130"/>
      <c r="CI195" s="2130"/>
      <c r="CJ195" s="2130"/>
      <c r="CK195" s="2130"/>
      <c r="CL195" s="2130"/>
      <c r="CM195" s="2130"/>
      <c r="CN195" s="2130"/>
      <c r="CO195" s="2130"/>
      <c r="CP195" s="2130"/>
      <c r="CQ195" s="2130"/>
      <c r="CR195" s="2130"/>
      <c r="CS195" s="2130"/>
      <c r="CT195" s="2130"/>
      <c r="CU195" s="2130"/>
      <c r="CV195" s="2130"/>
      <c r="CW195" s="2130"/>
      <c r="CX195" s="2130"/>
      <c r="CY195" s="2130"/>
      <c r="CZ195" s="2130"/>
    </row>
    <row r="196" s="131" customFormat="true" ht="15" customHeight="true" x14ac:dyDescent="0.2">
      <c r="A196" s="779"/>
      <c r="B196" s="862"/>
      <c r="C196" s="951"/>
      <c r="D196" s="943"/>
      <c r="E196" s="943"/>
      <c r="F196" s="943"/>
      <c r="G196" s="944"/>
      <c r="H196" s="942"/>
      <c r="I196" s="943"/>
      <c r="J196" s="943"/>
      <c r="K196" s="943"/>
      <c r="L196" s="952"/>
      <c r="M196" s="951"/>
      <c r="N196" s="943"/>
      <c r="O196" s="943"/>
      <c r="P196" s="943"/>
      <c r="Q196" s="944"/>
      <c r="R196" s="942"/>
      <c r="S196" s="943"/>
      <c r="T196" s="943"/>
      <c r="U196" s="943"/>
      <c r="V196" s="943"/>
      <c r="W196" s="943"/>
      <c r="X196" s="943"/>
      <c r="Y196" s="943"/>
      <c r="Z196" s="943"/>
      <c r="AA196" s="943"/>
      <c r="AB196" s="943"/>
      <c r="AC196" s="952"/>
      <c r="AD196" s="665"/>
      <c r="AE196" s="665"/>
      <c r="AF196" s="665"/>
      <c r="AG196" s="665"/>
      <c r="AH196" s="665"/>
      <c r="AI196" s="665"/>
      <c r="AJ196" s="665"/>
      <c r="AK196" s="665"/>
      <c r="AL196" s="665"/>
      <c r="AM196" s="665"/>
      <c r="AN196" s="665"/>
      <c r="AO196" s="665"/>
      <c r="AP196" s="665"/>
      <c r="AQ196" s="665"/>
      <c r="AR196" s="665"/>
      <c r="AS196" s="665"/>
      <c r="AT196" s="665"/>
      <c r="AU196" s="665"/>
      <c r="AV196" s="665"/>
      <c r="AW196" s="665"/>
      <c r="AX196" s="665"/>
      <c r="AY196" s="665"/>
      <c r="AZ196" s="216"/>
      <c r="BA196" s="393"/>
      <c r="BB196" s="159"/>
      <c r="BC196" s="341"/>
      <c r="BD196" s="307"/>
      <c r="BE196" s="307"/>
      <c r="BF196" s="307"/>
      <c r="BG196" s="342"/>
      <c r="BH196" s="352"/>
      <c r="BI196" s="307"/>
      <c r="BJ196" s="307"/>
      <c r="BK196" s="307"/>
      <c r="BL196" s="342"/>
      <c r="BM196" s="352"/>
      <c r="BN196" s="307"/>
      <c r="BO196" s="307"/>
      <c r="BP196" s="307"/>
      <c r="BQ196" s="342"/>
      <c r="BR196" s="352"/>
      <c r="BS196" s="307"/>
      <c r="BT196" s="307"/>
      <c r="BU196" s="307"/>
      <c r="BV196" s="307"/>
      <c r="BW196" s="307"/>
      <c r="BX196" s="307"/>
      <c r="BY196" s="308"/>
      <c r="BZ196" s="308"/>
      <c r="CA196" s="308"/>
      <c r="CB196" s="308"/>
      <c r="CC196" s="308"/>
      <c r="CD196" s="2130"/>
      <c r="CE196" s="2130"/>
      <c r="CF196" s="2130"/>
      <c r="CG196" s="2130"/>
      <c r="CH196" s="2130"/>
      <c r="CI196" s="2130"/>
      <c r="CJ196" s="2130"/>
      <c r="CK196" s="2130"/>
      <c r="CL196" s="2130"/>
      <c r="CM196" s="2130"/>
      <c r="CN196" s="2130"/>
      <c r="CO196" s="2130"/>
      <c r="CP196" s="2130"/>
      <c r="CQ196" s="2130"/>
      <c r="CR196" s="2130"/>
      <c r="CS196" s="2130"/>
      <c r="CT196" s="2130"/>
      <c r="CU196" s="2130"/>
      <c r="CV196" s="2130"/>
      <c r="CW196" s="2130"/>
      <c r="CX196" s="2130"/>
      <c r="CY196" s="2130"/>
      <c r="CZ196" s="2130"/>
    </row>
    <row r="197" s="131" customFormat="true" ht="15" customHeight="true" x14ac:dyDescent="0.2">
      <c r="A197" s="779"/>
      <c r="B197" s="862"/>
      <c r="C197" s="951"/>
      <c r="D197" s="943"/>
      <c r="E197" s="943"/>
      <c r="F197" s="943"/>
      <c r="G197" s="944"/>
      <c r="H197" s="942"/>
      <c r="I197" s="943"/>
      <c r="J197" s="943"/>
      <c r="K197" s="943"/>
      <c r="L197" s="952"/>
      <c r="M197" s="951"/>
      <c r="N197" s="943"/>
      <c r="O197" s="943"/>
      <c r="P197" s="943"/>
      <c r="Q197" s="944"/>
      <c r="R197" s="942"/>
      <c r="S197" s="943"/>
      <c r="T197" s="943"/>
      <c r="U197" s="943"/>
      <c r="V197" s="943"/>
      <c r="W197" s="943"/>
      <c r="X197" s="943"/>
      <c r="Y197" s="943"/>
      <c r="Z197" s="943"/>
      <c r="AA197" s="943"/>
      <c r="AB197" s="943"/>
      <c r="AC197" s="952"/>
      <c r="AD197" s="665"/>
      <c r="AE197" s="665"/>
      <c r="AF197" s="665"/>
      <c r="AG197" s="665"/>
      <c r="AH197" s="665"/>
      <c r="AI197" s="665"/>
      <c r="AJ197" s="665"/>
      <c r="AK197" s="665"/>
      <c r="AL197" s="665"/>
      <c r="AM197" s="665"/>
      <c r="AN197" s="665"/>
      <c r="AO197" s="665"/>
      <c r="AP197" s="665"/>
      <c r="AQ197" s="665"/>
      <c r="AR197" s="665"/>
      <c r="AS197" s="665"/>
      <c r="AT197" s="665"/>
      <c r="AU197" s="665"/>
      <c r="AV197" s="665"/>
      <c r="AW197" s="665"/>
      <c r="AX197" s="665"/>
      <c r="AY197" s="665"/>
      <c r="AZ197" s="216"/>
      <c r="BA197" s="393"/>
      <c r="BB197" s="159"/>
      <c r="BC197" s="341"/>
      <c r="BD197" s="307"/>
      <c r="BE197" s="307"/>
      <c r="BF197" s="307"/>
      <c r="BG197" s="342"/>
      <c r="BH197" s="352"/>
      <c r="BI197" s="307"/>
      <c r="BJ197" s="307"/>
      <c r="BK197" s="307"/>
      <c r="BL197" s="342"/>
      <c r="BM197" s="352"/>
      <c r="BN197" s="307"/>
      <c r="BO197" s="307"/>
      <c r="BP197" s="307"/>
      <c r="BQ197" s="342"/>
      <c r="BR197" s="352"/>
      <c r="BS197" s="307"/>
      <c r="BT197" s="307"/>
      <c r="BU197" s="307"/>
      <c r="BV197" s="307"/>
      <c r="BW197" s="307"/>
      <c r="BX197" s="307"/>
      <c r="BY197" s="308"/>
      <c r="BZ197" s="308"/>
      <c r="CA197" s="308"/>
      <c r="CB197" s="308"/>
      <c r="CC197" s="308"/>
      <c r="CD197" s="2130"/>
      <c r="CE197" s="2130"/>
      <c r="CF197" s="2130"/>
      <c r="CG197" s="2130"/>
      <c r="CH197" s="2130"/>
      <c r="CI197" s="2130"/>
      <c r="CJ197" s="2130"/>
      <c r="CK197" s="2130"/>
      <c r="CL197" s="2130"/>
      <c r="CM197" s="2130"/>
      <c r="CN197" s="2130"/>
      <c r="CO197" s="2130"/>
      <c r="CP197" s="2130"/>
      <c r="CQ197" s="2130"/>
      <c r="CR197" s="2130"/>
      <c r="CS197" s="2130"/>
      <c r="CT197" s="2130"/>
      <c r="CU197" s="2130"/>
      <c r="CV197" s="2130"/>
      <c r="CW197" s="2130"/>
      <c r="CX197" s="2130"/>
      <c r="CY197" s="2130"/>
      <c r="CZ197" s="2130"/>
    </row>
    <row r="198" s="131" customFormat="true" ht="15" customHeight="true" x14ac:dyDescent="0.2">
      <c r="A198" s="779"/>
      <c r="B198" s="862"/>
      <c r="C198" s="951"/>
      <c r="D198" s="943"/>
      <c r="E198" s="943"/>
      <c r="F198" s="943"/>
      <c r="G198" s="944"/>
      <c r="H198" s="942"/>
      <c r="I198" s="943"/>
      <c r="J198" s="943"/>
      <c r="K198" s="943"/>
      <c r="L198" s="952"/>
      <c r="M198" s="951"/>
      <c r="N198" s="943"/>
      <c r="O198" s="943"/>
      <c r="P198" s="943"/>
      <c r="Q198" s="944"/>
      <c r="R198" s="942"/>
      <c r="S198" s="943"/>
      <c r="T198" s="943"/>
      <c r="U198" s="943"/>
      <c r="V198" s="943"/>
      <c r="W198" s="943"/>
      <c r="X198" s="943"/>
      <c r="Y198" s="943"/>
      <c r="Z198" s="943"/>
      <c r="AA198" s="943"/>
      <c r="AB198" s="943"/>
      <c r="AC198" s="952"/>
      <c r="AD198" s="665"/>
      <c r="AE198" s="665"/>
      <c r="AF198" s="665"/>
      <c r="AG198" s="665"/>
      <c r="AH198" s="665"/>
      <c r="AI198" s="665"/>
      <c r="AJ198" s="665"/>
      <c r="AK198" s="665"/>
      <c r="AL198" s="665"/>
      <c r="AM198" s="665"/>
      <c r="AN198" s="665"/>
      <c r="AO198" s="665"/>
      <c r="AP198" s="665"/>
      <c r="AQ198" s="665"/>
      <c r="AR198" s="665"/>
      <c r="AS198" s="665"/>
      <c r="AT198" s="665"/>
      <c r="AU198" s="665"/>
      <c r="AV198" s="665"/>
      <c r="AW198" s="665"/>
      <c r="AX198" s="665"/>
      <c r="AY198" s="665"/>
      <c r="AZ198" s="216"/>
      <c r="BA198" s="393"/>
      <c r="BB198" s="159"/>
      <c r="BC198" s="341"/>
      <c r="BD198" s="307"/>
      <c r="BE198" s="307"/>
      <c r="BF198" s="307"/>
      <c r="BG198" s="342"/>
      <c r="BH198" s="352"/>
      <c r="BI198" s="307"/>
      <c r="BJ198" s="307"/>
      <c r="BK198" s="307"/>
      <c r="BL198" s="342"/>
      <c r="BM198" s="352"/>
      <c r="BN198" s="307"/>
      <c r="BO198" s="307"/>
      <c r="BP198" s="307"/>
      <c r="BQ198" s="342"/>
      <c r="BR198" s="352"/>
      <c r="BS198" s="307"/>
      <c r="BT198" s="307"/>
      <c r="BU198" s="307"/>
      <c r="BV198" s="307"/>
      <c r="BW198" s="307"/>
      <c r="BX198" s="307"/>
      <c r="BY198" s="308"/>
      <c r="BZ198" s="308"/>
      <c r="CA198" s="308"/>
      <c r="CB198" s="308"/>
      <c r="CC198" s="308"/>
      <c r="CD198" s="2130"/>
      <c r="CE198" s="2130"/>
      <c r="CF198" s="2130"/>
      <c r="CG198" s="2130"/>
      <c r="CH198" s="2130"/>
      <c r="CI198" s="2130"/>
      <c r="CJ198" s="2130"/>
      <c r="CK198" s="2130"/>
      <c r="CL198" s="2130"/>
      <c r="CM198" s="2130"/>
      <c r="CN198" s="2130"/>
      <c r="CO198" s="2130"/>
      <c r="CP198" s="2130"/>
      <c r="CQ198" s="2130"/>
      <c r="CR198" s="2130"/>
      <c r="CS198" s="2130"/>
      <c r="CT198" s="2130"/>
      <c r="CU198" s="2130"/>
      <c r="CV198" s="2130"/>
      <c r="CW198" s="2130"/>
      <c r="CX198" s="2130"/>
      <c r="CY198" s="2130"/>
      <c r="CZ198" s="2130"/>
    </row>
    <row r="199" s="131" customFormat="true" ht="15" customHeight="true" x14ac:dyDescent="0.2">
      <c r="A199" s="779"/>
      <c r="B199" s="862"/>
      <c r="C199" s="951"/>
      <c r="D199" s="943"/>
      <c r="E199" s="943"/>
      <c r="F199" s="943"/>
      <c r="G199" s="944"/>
      <c r="H199" s="942"/>
      <c r="I199" s="943"/>
      <c r="J199" s="943"/>
      <c r="K199" s="943"/>
      <c r="L199" s="952"/>
      <c r="M199" s="951"/>
      <c r="N199" s="943"/>
      <c r="O199" s="943"/>
      <c r="P199" s="943"/>
      <c r="Q199" s="944"/>
      <c r="R199" s="942"/>
      <c r="S199" s="943"/>
      <c r="T199" s="943"/>
      <c r="U199" s="943"/>
      <c r="V199" s="943"/>
      <c r="W199" s="943"/>
      <c r="X199" s="943"/>
      <c r="Y199" s="943"/>
      <c r="Z199" s="943"/>
      <c r="AA199" s="943"/>
      <c r="AB199" s="943"/>
      <c r="AC199" s="952"/>
      <c r="AD199" s="665"/>
      <c r="AE199" s="665"/>
      <c r="AF199" s="665"/>
      <c r="AG199" s="665"/>
      <c r="AH199" s="665"/>
      <c r="AI199" s="665"/>
      <c r="AJ199" s="665"/>
      <c r="AK199" s="665"/>
      <c r="AL199" s="665"/>
      <c r="AM199" s="665"/>
      <c r="AN199" s="665"/>
      <c r="AO199" s="665"/>
      <c r="AP199" s="665"/>
      <c r="AQ199" s="665"/>
      <c r="AR199" s="665"/>
      <c r="AS199" s="665"/>
      <c r="AT199" s="665"/>
      <c r="AU199" s="665"/>
      <c r="AV199" s="665"/>
      <c r="AW199" s="665"/>
      <c r="AX199" s="665"/>
      <c r="AY199" s="665"/>
      <c r="AZ199" s="216"/>
      <c r="BA199" s="393"/>
      <c r="BB199" s="159"/>
      <c r="BC199" s="341"/>
      <c r="BD199" s="307"/>
      <c r="BE199" s="307"/>
      <c r="BF199" s="307"/>
      <c r="BG199" s="342"/>
      <c r="BH199" s="352"/>
      <c r="BI199" s="307"/>
      <c r="BJ199" s="307"/>
      <c r="BK199" s="307"/>
      <c r="BL199" s="342"/>
      <c r="BM199" s="352"/>
      <c r="BN199" s="307"/>
      <c r="BO199" s="307"/>
      <c r="BP199" s="307"/>
      <c r="BQ199" s="342"/>
      <c r="BR199" s="352"/>
      <c r="BS199" s="307"/>
      <c r="BT199" s="307"/>
      <c r="BU199" s="307"/>
      <c r="BV199" s="307"/>
      <c r="BW199" s="307"/>
      <c r="BX199" s="307"/>
      <c r="BY199" s="308"/>
      <c r="BZ199" s="308"/>
      <c r="CA199" s="308"/>
      <c r="CB199" s="308"/>
      <c r="CC199" s="308"/>
      <c r="CD199" s="2130"/>
      <c r="CE199" s="2130"/>
      <c r="CF199" s="2130"/>
      <c r="CG199" s="2130"/>
      <c r="CH199" s="2130"/>
      <c r="CI199" s="2130"/>
      <c r="CJ199" s="2130"/>
      <c r="CK199" s="2130"/>
      <c r="CL199" s="2130"/>
      <c r="CM199" s="2130"/>
      <c r="CN199" s="2130"/>
      <c r="CO199" s="2130"/>
      <c r="CP199" s="2130"/>
      <c r="CQ199" s="2130"/>
      <c r="CR199" s="2130"/>
      <c r="CS199" s="2130"/>
      <c r="CT199" s="2130"/>
      <c r="CU199" s="2130"/>
      <c r="CV199" s="2130"/>
      <c r="CW199" s="2130"/>
      <c r="CX199" s="2130"/>
      <c r="CY199" s="2130"/>
      <c r="CZ199" s="2130"/>
    </row>
    <row r="200" s="131" customFormat="true" ht="15" customHeight="true" x14ac:dyDescent="0.2">
      <c r="A200" s="779"/>
      <c r="B200" s="862"/>
      <c r="C200" s="951"/>
      <c r="D200" s="943"/>
      <c r="E200" s="943"/>
      <c r="F200" s="943"/>
      <c r="G200" s="944"/>
      <c r="H200" s="942"/>
      <c r="I200" s="943"/>
      <c r="J200" s="943"/>
      <c r="K200" s="943"/>
      <c r="L200" s="952"/>
      <c r="M200" s="951"/>
      <c r="N200" s="943"/>
      <c r="O200" s="943"/>
      <c r="P200" s="943"/>
      <c r="Q200" s="944"/>
      <c r="R200" s="942"/>
      <c r="S200" s="943"/>
      <c r="T200" s="943"/>
      <c r="U200" s="943"/>
      <c r="V200" s="943"/>
      <c r="W200" s="943"/>
      <c r="X200" s="943"/>
      <c r="Y200" s="943"/>
      <c r="Z200" s="943"/>
      <c r="AA200" s="943"/>
      <c r="AB200" s="943"/>
      <c r="AC200" s="952"/>
      <c r="AD200" s="665"/>
      <c r="AE200" s="665"/>
      <c r="AF200" s="665"/>
      <c r="AG200" s="665"/>
      <c r="AH200" s="665"/>
      <c r="AI200" s="665"/>
      <c r="AJ200" s="665"/>
      <c r="AK200" s="665"/>
      <c r="AL200" s="665"/>
      <c r="AM200" s="665"/>
      <c r="AN200" s="665"/>
      <c r="AO200" s="665"/>
      <c r="AP200" s="665"/>
      <c r="AQ200" s="665"/>
      <c r="AR200" s="665"/>
      <c r="AS200" s="665"/>
      <c r="AT200" s="665"/>
      <c r="AU200" s="665"/>
      <c r="AV200" s="665"/>
      <c r="AW200" s="665"/>
      <c r="AX200" s="665"/>
      <c r="AY200" s="665"/>
      <c r="AZ200" s="216"/>
      <c r="BA200" s="393"/>
      <c r="BB200" s="159"/>
      <c r="BC200" s="341"/>
      <c r="BD200" s="307"/>
      <c r="BE200" s="307"/>
      <c r="BF200" s="307"/>
      <c r="BG200" s="342"/>
      <c r="BH200" s="352"/>
      <c r="BI200" s="307"/>
      <c r="BJ200" s="307"/>
      <c r="BK200" s="307"/>
      <c r="BL200" s="342"/>
      <c r="BM200" s="352"/>
      <c r="BN200" s="307"/>
      <c r="BO200" s="307"/>
      <c r="BP200" s="307"/>
      <c r="BQ200" s="342"/>
      <c r="BR200" s="352"/>
      <c r="BS200" s="307"/>
      <c r="BT200" s="307"/>
      <c r="BU200" s="307"/>
      <c r="BV200" s="307"/>
      <c r="BW200" s="307"/>
      <c r="BX200" s="307"/>
      <c r="BY200" s="308"/>
      <c r="BZ200" s="308"/>
      <c r="CA200" s="308"/>
      <c r="CB200" s="308"/>
      <c r="CC200" s="308"/>
      <c r="CD200" s="2130"/>
      <c r="CE200" s="2130"/>
      <c r="CF200" s="2130"/>
      <c r="CG200" s="2130"/>
      <c r="CH200" s="2130"/>
      <c r="CI200" s="2130"/>
      <c r="CJ200" s="2130"/>
      <c r="CK200" s="2130"/>
      <c r="CL200" s="2130"/>
      <c r="CM200" s="2130"/>
      <c r="CN200" s="2130"/>
      <c r="CO200" s="2130"/>
      <c r="CP200" s="2130"/>
      <c r="CQ200" s="2130"/>
      <c r="CR200" s="2130"/>
      <c r="CS200" s="2130"/>
      <c r="CT200" s="2130"/>
      <c r="CU200" s="2130"/>
      <c r="CV200" s="2130"/>
      <c r="CW200" s="2130"/>
      <c r="CX200" s="2130"/>
      <c r="CY200" s="2130"/>
      <c r="CZ200" s="2130"/>
    </row>
    <row r="201" s="131" customFormat="true" ht="15" customHeight="true" x14ac:dyDescent="0.2">
      <c r="A201" s="779"/>
      <c r="B201" s="862"/>
      <c r="C201" s="951"/>
      <c r="D201" s="943"/>
      <c r="E201" s="943"/>
      <c r="F201" s="943"/>
      <c r="G201" s="944"/>
      <c r="H201" s="942"/>
      <c r="I201" s="943"/>
      <c r="J201" s="943"/>
      <c r="K201" s="943"/>
      <c r="L201" s="952"/>
      <c r="M201" s="951"/>
      <c r="N201" s="943"/>
      <c r="O201" s="943"/>
      <c r="P201" s="943"/>
      <c r="Q201" s="944"/>
      <c r="R201" s="942"/>
      <c r="S201" s="943"/>
      <c r="T201" s="943"/>
      <c r="U201" s="943"/>
      <c r="V201" s="943"/>
      <c r="W201" s="943"/>
      <c r="X201" s="943"/>
      <c r="Y201" s="943"/>
      <c r="Z201" s="943"/>
      <c r="AA201" s="943"/>
      <c r="AB201" s="943"/>
      <c r="AC201" s="952"/>
      <c r="AD201" s="665"/>
      <c r="AE201" s="665"/>
      <c r="AF201" s="665"/>
      <c r="AG201" s="665"/>
      <c r="AH201" s="665"/>
      <c r="AI201" s="665"/>
      <c r="AJ201" s="665"/>
      <c r="AK201" s="665"/>
      <c r="AL201" s="665"/>
      <c r="AM201" s="665"/>
      <c r="AN201" s="665"/>
      <c r="AO201" s="665"/>
      <c r="AP201" s="665"/>
      <c r="AQ201" s="665"/>
      <c r="AR201" s="665"/>
      <c r="AS201" s="665"/>
      <c r="AT201" s="665"/>
      <c r="AU201" s="665"/>
      <c r="AV201" s="665"/>
      <c r="AW201" s="665"/>
      <c r="AX201" s="665"/>
      <c r="AY201" s="665"/>
      <c r="AZ201" s="216"/>
      <c r="BA201" s="393"/>
      <c r="BB201" s="159"/>
      <c r="BC201" s="341"/>
      <c r="BD201" s="307"/>
      <c r="BE201" s="307"/>
      <c r="BF201" s="307"/>
      <c r="BG201" s="342"/>
      <c r="BH201" s="352"/>
      <c r="BI201" s="307"/>
      <c r="BJ201" s="307"/>
      <c r="BK201" s="307"/>
      <c r="BL201" s="342"/>
      <c r="BM201" s="352"/>
      <c r="BN201" s="307"/>
      <c r="BO201" s="307"/>
      <c r="BP201" s="307"/>
      <c r="BQ201" s="342"/>
      <c r="BR201" s="352"/>
      <c r="BS201" s="307"/>
      <c r="BT201" s="307"/>
      <c r="BU201" s="307"/>
      <c r="BV201" s="307"/>
      <c r="BW201" s="307"/>
      <c r="BX201" s="307"/>
      <c r="BY201" s="308"/>
      <c r="BZ201" s="308"/>
      <c r="CA201" s="308"/>
      <c r="CB201" s="308"/>
      <c r="CC201" s="308"/>
      <c r="CD201" s="2130"/>
      <c r="CE201" s="2130"/>
      <c r="CF201" s="2130"/>
      <c r="CG201" s="2130"/>
      <c r="CH201" s="2130"/>
      <c r="CI201" s="2130"/>
      <c r="CJ201" s="2130"/>
      <c r="CK201" s="2130"/>
      <c r="CL201" s="2130"/>
      <c r="CM201" s="2130"/>
      <c r="CN201" s="2130"/>
      <c r="CO201" s="2130"/>
      <c r="CP201" s="2130"/>
      <c r="CQ201" s="2130"/>
      <c r="CR201" s="2130"/>
      <c r="CS201" s="2130"/>
      <c r="CT201" s="2130"/>
      <c r="CU201" s="2130"/>
      <c r="CV201" s="2130"/>
      <c r="CW201" s="2130"/>
      <c r="CX201" s="2130"/>
      <c r="CY201" s="2130"/>
      <c r="CZ201" s="2130"/>
    </row>
    <row r="202" s="131" customFormat="true" ht="15" customHeight="true" x14ac:dyDescent="0.2">
      <c r="A202" s="779"/>
      <c r="B202" s="862"/>
      <c r="C202" s="951"/>
      <c r="D202" s="943"/>
      <c r="E202" s="943"/>
      <c r="F202" s="943"/>
      <c r="G202" s="944"/>
      <c r="H202" s="942"/>
      <c r="I202" s="943"/>
      <c r="J202" s="943"/>
      <c r="K202" s="943"/>
      <c r="L202" s="952"/>
      <c r="M202" s="951"/>
      <c r="N202" s="943"/>
      <c r="O202" s="943"/>
      <c r="P202" s="943"/>
      <c r="Q202" s="944"/>
      <c r="R202" s="942"/>
      <c r="S202" s="943"/>
      <c r="T202" s="943"/>
      <c r="U202" s="943"/>
      <c r="V202" s="943"/>
      <c r="W202" s="943"/>
      <c r="X202" s="943"/>
      <c r="Y202" s="943"/>
      <c r="Z202" s="943"/>
      <c r="AA202" s="943"/>
      <c r="AB202" s="943"/>
      <c r="AC202" s="952"/>
      <c r="AD202" s="665"/>
      <c r="AE202" s="665"/>
      <c r="AF202" s="665"/>
      <c r="AG202" s="665"/>
      <c r="AH202" s="665"/>
      <c r="AI202" s="665"/>
      <c r="AJ202" s="665"/>
      <c r="AK202" s="665"/>
      <c r="AL202" s="665"/>
      <c r="AM202" s="665"/>
      <c r="AN202" s="665"/>
      <c r="AO202" s="665"/>
      <c r="AP202" s="665"/>
      <c r="AQ202" s="665"/>
      <c r="AR202" s="665"/>
      <c r="AS202" s="665"/>
      <c r="AT202" s="665"/>
      <c r="AU202" s="665"/>
      <c r="AV202" s="665"/>
      <c r="AW202" s="665"/>
      <c r="AX202" s="665"/>
      <c r="AY202" s="665"/>
      <c r="AZ202" s="216"/>
      <c r="BA202" s="393"/>
      <c r="BB202" s="159"/>
      <c r="BC202" s="341"/>
      <c r="BD202" s="307"/>
      <c r="BE202" s="307"/>
      <c r="BF202" s="307"/>
      <c r="BG202" s="342"/>
      <c r="BH202" s="352"/>
      <c r="BI202" s="307"/>
      <c r="BJ202" s="307"/>
      <c r="BK202" s="307"/>
      <c r="BL202" s="342"/>
      <c r="BM202" s="352"/>
      <c r="BN202" s="307"/>
      <c r="BO202" s="307"/>
      <c r="BP202" s="307"/>
      <c r="BQ202" s="342"/>
      <c r="BR202" s="352"/>
      <c r="BS202" s="307"/>
      <c r="BT202" s="307"/>
      <c r="BU202" s="307"/>
      <c r="BV202" s="307"/>
      <c r="BW202" s="307"/>
      <c r="BX202" s="307"/>
      <c r="BY202" s="308"/>
      <c r="BZ202" s="308"/>
      <c r="CA202" s="308"/>
      <c r="CB202" s="308"/>
      <c r="CC202" s="308"/>
      <c r="CD202" s="2130"/>
      <c r="CE202" s="2130"/>
      <c r="CF202" s="2130"/>
      <c r="CG202" s="2130"/>
      <c r="CH202" s="2130"/>
      <c r="CI202" s="2130"/>
      <c r="CJ202" s="2130"/>
      <c r="CK202" s="2130"/>
      <c r="CL202" s="2130"/>
      <c r="CM202" s="2130"/>
      <c r="CN202" s="2130"/>
      <c r="CO202" s="2130"/>
      <c r="CP202" s="2130"/>
      <c r="CQ202" s="2130"/>
      <c r="CR202" s="2130"/>
      <c r="CS202" s="2130"/>
      <c r="CT202" s="2130"/>
      <c r="CU202" s="2130"/>
      <c r="CV202" s="2130"/>
      <c r="CW202" s="2130"/>
      <c r="CX202" s="2130"/>
      <c r="CY202" s="2130"/>
      <c r="CZ202" s="2130"/>
    </row>
    <row r="203" s="708" customFormat="true" ht="15" customHeight="true" x14ac:dyDescent="0.2">
      <c r="A203" s="1562"/>
      <c r="B203" s="1743"/>
      <c r="C203" s="1649"/>
      <c r="D203" s="1650"/>
      <c r="E203" s="1650"/>
      <c r="F203" s="1650"/>
      <c r="G203" s="1651"/>
      <c r="H203" s="1652"/>
      <c r="I203" s="1650"/>
      <c r="J203" s="1650"/>
      <c r="K203" s="1650"/>
      <c r="L203" s="1653"/>
      <c r="M203" s="1654"/>
      <c r="N203" s="1650"/>
      <c r="O203" s="1650"/>
      <c r="P203" s="1650"/>
      <c r="Q203" s="1651"/>
      <c r="R203" s="1652"/>
      <c r="S203" s="1650"/>
      <c r="T203" s="1650"/>
      <c r="U203" s="1650"/>
      <c r="V203" s="1650"/>
      <c r="W203" s="1650"/>
      <c r="X203" s="1650"/>
      <c r="Y203" s="1650"/>
      <c r="Z203" s="1650"/>
      <c r="AA203" s="1650"/>
      <c r="AB203" s="1650"/>
      <c r="AC203" s="2177"/>
      <c r="AD203" s="665"/>
      <c r="AE203" s="665"/>
      <c r="AF203" s="665"/>
      <c r="AG203" s="665"/>
      <c r="AH203" s="665"/>
      <c r="AI203" s="665"/>
      <c r="AJ203" s="665"/>
      <c r="AK203" s="665"/>
      <c r="AL203" s="665"/>
      <c r="AM203" s="665"/>
      <c r="AN203" s="665"/>
      <c r="AO203" s="665"/>
      <c r="AP203" s="665"/>
      <c r="AQ203" s="665"/>
      <c r="AR203" s="665"/>
      <c r="AS203" s="665"/>
      <c r="AT203" s="665"/>
      <c r="AU203" s="665"/>
      <c r="AV203" s="665"/>
      <c r="AW203" s="665"/>
      <c r="AX203" s="665"/>
      <c r="AY203" s="665"/>
      <c r="AZ203" s="216"/>
      <c r="BA203" s="393"/>
      <c r="BB203" s="159"/>
      <c r="BC203" s="341"/>
      <c r="BD203" s="307"/>
      <c r="BE203" s="307"/>
      <c r="BF203" s="307"/>
      <c r="BG203" s="342"/>
      <c r="BH203" s="352"/>
      <c r="BI203" s="307"/>
      <c r="BJ203" s="307"/>
      <c r="BK203" s="307"/>
      <c r="BL203" s="342"/>
      <c r="BM203" s="352"/>
      <c r="BN203" s="307"/>
      <c r="BO203" s="307"/>
      <c r="BP203" s="307"/>
      <c r="BQ203" s="342"/>
      <c r="BR203" s="352"/>
      <c r="BS203" s="307"/>
      <c r="BT203" s="307"/>
      <c r="BU203" s="307"/>
      <c r="BV203" s="307"/>
      <c r="BW203" s="307"/>
      <c r="BX203" s="307"/>
      <c r="BY203" s="308"/>
      <c r="BZ203" s="308"/>
      <c r="CA203" s="308"/>
      <c r="CB203" s="308"/>
      <c r="CC203" s="308"/>
      <c r="CD203" s="2130"/>
      <c r="CE203" s="2130"/>
      <c r="CF203" s="2130"/>
      <c r="CG203" s="2130"/>
      <c r="CH203" s="2130"/>
      <c r="CI203" s="2130"/>
      <c r="CJ203" s="2130"/>
      <c r="CK203" s="2130"/>
      <c r="CL203" s="2130"/>
      <c r="CM203" s="2130"/>
      <c r="CN203" s="2130"/>
      <c r="CO203" s="2130"/>
      <c r="CP203" s="2130"/>
      <c r="CQ203" s="2130"/>
      <c r="CR203" s="2130"/>
      <c r="CS203" s="2130"/>
      <c r="CT203" s="2130"/>
      <c r="CU203" s="2130"/>
      <c r="CV203" s="2130"/>
      <c r="CW203" s="2130"/>
      <c r="CX203" s="2130"/>
      <c r="CY203" s="2130"/>
      <c r="CZ203" s="2130"/>
    </row>
    <row r="204" s="708" customFormat="true" ht="15" customHeight="true" x14ac:dyDescent="0.2">
      <c r="A204" s="1562"/>
      <c r="B204" s="1743"/>
      <c r="C204" s="1649"/>
      <c r="D204" s="1650"/>
      <c r="E204" s="1650"/>
      <c r="F204" s="1650"/>
      <c r="G204" s="1651"/>
      <c r="H204" s="1652"/>
      <c r="I204" s="1650"/>
      <c r="J204" s="1650"/>
      <c r="K204" s="1650"/>
      <c r="L204" s="1653"/>
      <c r="M204" s="1654"/>
      <c r="N204" s="1650"/>
      <c r="O204" s="1650"/>
      <c r="P204" s="1650"/>
      <c r="Q204" s="1651"/>
      <c r="R204" s="1652"/>
      <c r="S204" s="1650"/>
      <c r="T204" s="1650"/>
      <c r="U204" s="1650"/>
      <c r="V204" s="1650"/>
      <c r="W204" s="1650"/>
      <c r="X204" s="1650"/>
      <c r="Y204" s="1650"/>
      <c r="Z204" s="1650"/>
      <c r="AA204" s="1650"/>
      <c r="AB204" s="1650"/>
      <c r="AC204" s="2177"/>
      <c r="AD204" s="665"/>
      <c r="AE204" s="665"/>
      <c r="AF204" s="665"/>
      <c r="AG204" s="665"/>
      <c r="AH204" s="665"/>
      <c r="AI204" s="665"/>
      <c r="AJ204" s="665"/>
      <c r="AK204" s="665"/>
      <c r="AL204" s="665"/>
      <c r="AM204" s="665"/>
      <c r="AN204" s="665"/>
      <c r="AO204" s="665"/>
      <c r="AP204" s="665"/>
      <c r="AQ204" s="665"/>
      <c r="AR204" s="665"/>
      <c r="AS204" s="665"/>
      <c r="AT204" s="665"/>
      <c r="AU204" s="665"/>
      <c r="AV204" s="665"/>
      <c r="AW204" s="665"/>
      <c r="AX204" s="665"/>
      <c r="AY204" s="665"/>
      <c r="AZ204" s="216"/>
      <c r="BA204" s="393"/>
      <c r="BB204" s="159"/>
      <c r="BC204" s="341"/>
      <c r="BD204" s="307"/>
      <c r="BE204" s="307"/>
      <c r="BF204" s="307"/>
      <c r="BG204" s="342"/>
      <c r="BH204" s="352"/>
      <c r="BI204" s="307"/>
      <c r="BJ204" s="307"/>
      <c r="BK204" s="307"/>
      <c r="BL204" s="342"/>
      <c r="BM204" s="352"/>
      <c r="BN204" s="307"/>
      <c r="BO204" s="307"/>
      <c r="BP204" s="307"/>
      <c r="BQ204" s="342"/>
      <c r="BR204" s="352"/>
      <c r="BS204" s="307"/>
      <c r="BT204" s="307"/>
      <c r="BU204" s="307"/>
      <c r="BV204" s="307"/>
      <c r="BW204" s="307"/>
      <c r="BX204" s="307"/>
      <c r="BY204" s="308"/>
      <c r="BZ204" s="308"/>
      <c r="CA204" s="308"/>
      <c r="CB204" s="308"/>
      <c r="CC204" s="308"/>
      <c r="CD204" s="2130"/>
      <c r="CE204" s="2130"/>
      <c r="CF204" s="2130"/>
      <c r="CG204" s="2130"/>
      <c r="CH204" s="2130"/>
      <c r="CI204" s="2130"/>
      <c r="CJ204" s="2130"/>
      <c r="CK204" s="2130"/>
      <c r="CL204" s="2130"/>
      <c r="CM204" s="2130"/>
      <c r="CN204" s="2130"/>
      <c r="CO204" s="2130"/>
      <c r="CP204" s="2130"/>
      <c r="CQ204" s="2130"/>
      <c r="CR204" s="2130"/>
      <c r="CS204" s="2130"/>
      <c r="CT204" s="2130"/>
      <c r="CU204" s="2130"/>
      <c r="CV204" s="2130"/>
      <c r="CW204" s="2130"/>
      <c r="CX204" s="2130"/>
      <c r="CY204" s="2130"/>
      <c r="CZ204" s="2130"/>
    </row>
    <row r="205" s="708" customFormat="true" ht="15" customHeight="true" x14ac:dyDescent="0.2">
      <c r="A205" s="1569"/>
      <c r="B205" s="1745"/>
      <c r="C205" s="1680"/>
      <c r="D205" s="1681"/>
      <c r="E205" s="1681"/>
      <c r="F205" s="1681"/>
      <c r="G205" s="1682"/>
      <c r="H205" s="1683"/>
      <c r="I205" s="1681"/>
      <c r="J205" s="1681"/>
      <c r="K205" s="1681"/>
      <c r="L205" s="1684"/>
      <c r="M205" s="1685"/>
      <c r="N205" s="1681"/>
      <c r="O205" s="1681"/>
      <c r="P205" s="1681"/>
      <c r="Q205" s="1682"/>
      <c r="R205" s="1683"/>
      <c r="S205" s="1681"/>
      <c r="T205" s="1681"/>
      <c r="U205" s="1681"/>
      <c r="V205" s="1681"/>
      <c r="W205" s="1681"/>
      <c r="X205" s="1681"/>
      <c r="Y205" s="1681"/>
      <c r="Z205" s="1681"/>
      <c r="AA205" s="1681"/>
      <c r="AB205" s="1681"/>
      <c r="AC205" s="2183"/>
      <c r="AD205" s="665"/>
      <c r="AE205" s="665"/>
      <c r="AF205" s="665"/>
      <c r="AG205" s="665"/>
      <c r="AH205" s="665"/>
      <c r="AI205" s="665"/>
      <c r="AJ205" s="665"/>
      <c r="AK205" s="665"/>
      <c r="AL205" s="665"/>
      <c r="AM205" s="665"/>
      <c r="AN205" s="665"/>
      <c r="AO205" s="665"/>
      <c r="AP205" s="665"/>
      <c r="AQ205" s="665"/>
      <c r="AR205" s="665"/>
      <c r="AS205" s="665"/>
      <c r="AT205" s="665"/>
      <c r="AU205" s="665"/>
      <c r="AV205" s="665"/>
      <c r="AW205" s="665"/>
      <c r="AX205" s="665"/>
      <c r="AY205" s="665"/>
      <c r="AZ205" s="216"/>
      <c r="BA205" s="393"/>
      <c r="BB205" s="159"/>
      <c r="BC205" s="360"/>
      <c r="BD205" s="357"/>
      <c r="BE205" s="357"/>
      <c r="BF205" s="357"/>
      <c r="BG205" s="359"/>
      <c r="BH205" s="356"/>
      <c r="BI205" s="357"/>
      <c r="BJ205" s="357"/>
      <c r="BK205" s="357"/>
      <c r="BL205" s="359"/>
      <c r="BM205" s="356"/>
      <c r="BN205" s="357"/>
      <c r="BO205" s="357"/>
      <c r="BP205" s="357"/>
      <c r="BQ205" s="359"/>
      <c r="BR205" s="356"/>
      <c r="BS205" s="357"/>
      <c r="BT205" s="357"/>
      <c r="BU205" s="357"/>
      <c r="BV205" s="357"/>
      <c r="BW205" s="357"/>
      <c r="BX205" s="357"/>
      <c r="BY205" s="358"/>
      <c r="BZ205" s="358"/>
      <c r="CA205" s="358"/>
      <c r="CB205" s="358"/>
      <c r="CC205" s="358"/>
      <c r="CD205" s="2130"/>
      <c r="CE205" s="2130"/>
      <c r="CF205" s="2130"/>
      <c r="CG205" s="2130"/>
      <c r="CH205" s="2130"/>
      <c r="CI205" s="2130"/>
      <c r="CJ205" s="2130"/>
      <c r="CK205" s="2130"/>
      <c r="CL205" s="2130"/>
      <c r="CM205" s="2130"/>
      <c r="CN205" s="2130"/>
      <c r="CO205" s="2130"/>
      <c r="CP205" s="2130"/>
      <c r="CQ205" s="2130"/>
      <c r="CR205" s="2130"/>
      <c r="CS205" s="2130"/>
      <c r="CT205" s="2130"/>
      <c r="CU205" s="2130"/>
      <c r="CV205" s="2130"/>
      <c r="CW205" s="2130"/>
      <c r="CX205" s="2130"/>
      <c r="CY205" s="2130"/>
      <c r="CZ205" s="2130"/>
    </row>
    <row r="206" s="708" customFormat="true" ht="250.15" customHeight="true" x14ac:dyDescent="0.2">
      <c r="B206" s="70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387" t="str">
        <f>A1026</f>
        <v>Mauritania</v>
      </c>
      <c r="B208" s="2388"/>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2011</v>
      </c>
      <c r="B209" s="139"/>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4" t="s">
        <v>110</v>
      </c>
      <c r="B210" s="14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95</v>
      </c>
      <c r="B211" s="139"/>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5" t="s">
        <v>96</v>
      </c>
      <c r="B212" s="222"/>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132</v>
      </c>
      <c r="B215" s="221" t="str">
        <f>A1025</f>
        <v>MICS11</v>
      </c>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713"/>
      <c r="B216" s="7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713"/>
      <c r="B217" s="712"/>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713"/>
      <c r="B218" s="7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714"/>
      <c r="B219" s="715"/>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439" customFormat="true" ht="15" customHeight="true" x14ac:dyDescent="0.2">
      <c r="A220" s="114" t="s">
        <v>85</v>
      </c>
      <c r="B220" s="206"/>
      <c r="C220" s="2375" t="s">
        <v>113</v>
      </c>
      <c r="D220" s="2376"/>
      <c r="E220" s="2376"/>
      <c r="F220" s="2376"/>
      <c r="G220" s="2377"/>
      <c r="H220" s="2640" t="s">
        <v>38</v>
      </c>
      <c r="I220" s="2641"/>
      <c r="J220" s="2641"/>
      <c r="K220" s="2641"/>
      <c r="L220" s="2642"/>
      <c r="M220" s="2643" t="s">
        <v>37</v>
      </c>
      <c r="N220" s="2644"/>
      <c r="O220" s="2644"/>
      <c r="P220" s="2644"/>
      <c r="Q220" s="2645"/>
      <c r="R220" s="2151" t="s">
        <v>136</v>
      </c>
      <c r="S220" s="2162"/>
      <c r="T220" s="2162"/>
      <c r="U220" s="2162"/>
      <c r="V220" s="2162"/>
      <c r="W220" s="2162"/>
      <c r="X220" s="2162"/>
      <c r="Y220" s="2162"/>
      <c r="Z220" s="2162"/>
      <c r="AA220" s="2162"/>
      <c r="AB220" s="2162"/>
      <c r="AC220" s="2163"/>
      <c r="AD220" s="665"/>
      <c r="AE220" s="665"/>
      <c r="AF220" s="665"/>
      <c r="AG220" s="665"/>
      <c r="AH220" s="665"/>
      <c r="AI220" s="665"/>
      <c r="AJ220" s="665"/>
      <c r="AK220" s="665"/>
      <c r="AL220" s="665"/>
      <c r="AM220" s="665"/>
      <c r="AN220" s="665"/>
      <c r="AO220" s="665"/>
      <c r="AP220" s="665"/>
      <c r="AQ220" s="665"/>
      <c r="AR220" s="665"/>
      <c r="AS220" s="665"/>
      <c r="AT220" s="665"/>
      <c r="AU220" s="665"/>
      <c r="AV220" s="665"/>
      <c r="AW220" s="665"/>
      <c r="AX220" s="665"/>
      <c r="AY220" s="665"/>
      <c r="AZ220" s="216"/>
      <c r="BA220" s="217" t="s">
        <v>127</v>
      </c>
      <c r="BB220" s="114" t="s">
        <v>85</v>
      </c>
      <c r="BC220" s="2509" t="s">
        <v>113</v>
      </c>
      <c r="BD220" s="2510"/>
      <c r="BE220" s="2510"/>
      <c r="BF220" s="2510"/>
      <c r="BG220" s="2511"/>
      <c r="BH220" s="2512" t="s">
        <v>38</v>
      </c>
      <c r="BI220" s="2510"/>
      <c r="BJ220" s="2510"/>
      <c r="BK220" s="2510"/>
      <c r="BL220" s="2511"/>
      <c r="BM220" s="2512" t="s">
        <v>37</v>
      </c>
      <c r="BN220" s="2510"/>
      <c r="BO220" s="2510"/>
      <c r="BP220" s="2510"/>
      <c r="BQ220" s="2513"/>
      <c r="BR220" s="2040" t="s">
        <v>136</v>
      </c>
      <c r="BS220" s="2041"/>
      <c r="BT220" s="2041"/>
      <c r="BU220" s="2041"/>
      <c r="BV220" s="2041"/>
      <c r="BW220" s="2041"/>
      <c r="BX220" s="2041"/>
      <c r="BY220" s="2042"/>
      <c r="BZ220" s="313"/>
      <c r="CA220" s="313"/>
      <c r="CB220" s="313"/>
      <c r="CC220" s="313"/>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439" customFormat="true" ht="24" x14ac:dyDescent="0.2">
      <c r="A221" s="190" t="s">
        <v>86</v>
      </c>
      <c r="B221" s="247"/>
      <c r="C221" s="285" t="s">
        <v>0</v>
      </c>
      <c r="D221" s="286" t="s">
        <v>1</v>
      </c>
      <c r="E221" s="286" t="s">
        <v>2</v>
      </c>
      <c r="F221" s="286" t="s">
        <v>3</v>
      </c>
      <c r="G221" s="287" t="s">
        <v>4</v>
      </c>
      <c r="H221" s="1543" t="s">
        <v>0</v>
      </c>
      <c r="I221" s="1511" t="s">
        <v>1</v>
      </c>
      <c r="J221" s="1511" t="s">
        <v>2</v>
      </c>
      <c r="K221" s="1511" t="s">
        <v>3</v>
      </c>
      <c r="L221" s="1512" t="s">
        <v>4</v>
      </c>
      <c r="M221" s="1533" t="s">
        <v>0</v>
      </c>
      <c r="N221" s="1511" t="s">
        <v>1</v>
      </c>
      <c r="O221" s="1511" t="s">
        <v>2</v>
      </c>
      <c r="P221" s="1511" t="s">
        <v>3</v>
      </c>
      <c r="Q221" s="1555" t="s">
        <v>4</v>
      </c>
      <c r="R221" s="1543" t="s">
        <v>246</v>
      </c>
      <c r="S221" s="1511" t="s">
        <v>247</v>
      </c>
      <c r="T221" s="1511" t="s">
        <v>248</v>
      </c>
      <c r="U221" s="1511" t="s">
        <v>335</v>
      </c>
      <c r="V221" s="1511" t="s">
        <v>249</v>
      </c>
      <c r="W221" s="1511" t="s">
        <v>250</v>
      </c>
      <c r="X221" s="1511" t="s">
        <v>336</v>
      </c>
      <c r="Y221" s="1511" t="s">
        <v>337</v>
      </c>
      <c r="Z221" s="1511" t="s">
        <v>255</v>
      </c>
      <c r="AA221" s="1511" t="s">
        <v>256</v>
      </c>
      <c r="AB221" s="1511" t="s">
        <v>338</v>
      </c>
      <c r="AC221" s="1513" t="s">
        <v>258</v>
      </c>
      <c r="AD221" s="665"/>
      <c r="AE221" s="665"/>
      <c r="AF221" s="665"/>
      <c r="AG221" s="665"/>
      <c r="AH221" s="665"/>
      <c r="AI221" s="665"/>
      <c r="AJ221" s="665"/>
      <c r="AK221" s="665"/>
      <c r="AL221" s="665"/>
      <c r="AM221" s="665"/>
      <c r="AN221" s="665"/>
      <c r="AO221" s="665"/>
      <c r="AP221" s="665"/>
      <c r="AQ221" s="665"/>
      <c r="AR221" s="665"/>
      <c r="AS221" s="665"/>
      <c r="AT221" s="665"/>
      <c r="AU221" s="665"/>
      <c r="AV221" s="665"/>
      <c r="AW221" s="665"/>
      <c r="AX221" s="665"/>
      <c r="AY221" s="665"/>
      <c r="AZ221" s="216"/>
      <c r="BA221" s="202" t="s">
        <v>116</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246</v>
      </c>
      <c r="BS221" s="176" t="s">
        <v>247</v>
      </c>
      <c r="BT221" s="176" t="s">
        <v>248</v>
      </c>
      <c r="BU221" s="176" t="s">
        <v>335</v>
      </c>
      <c r="BV221" s="176" t="s">
        <v>249</v>
      </c>
      <c r="BW221" s="176" t="s">
        <v>250</v>
      </c>
      <c r="BX221" s="176" t="s">
        <v>336</v>
      </c>
      <c r="BY221" s="177" t="s">
        <v>337</v>
      </c>
      <c r="BZ221" s="177" t="s">
        <v>255</v>
      </c>
      <c r="CA221" s="177" t="s">
        <v>256</v>
      </c>
      <c r="CB221" s="177" t="s">
        <v>338</v>
      </c>
      <c r="CC221" s="177" t="s">
        <v>258</v>
      </c>
      <c r="CD221" s="2131"/>
      <c r="CE221" s="2131"/>
      <c r="CF221" s="2131"/>
      <c r="CG221" s="2131"/>
      <c r="CH221" s="2131"/>
      <c r="CI221" s="2131"/>
      <c r="CJ221" s="2131"/>
      <c r="CK221" s="2131"/>
      <c r="CL221" s="2131"/>
      <c r="CM221" s="2131"/>
      <c r="CN221" s="2131"/>
      <c r="CO221" s="2131"/>
      <c r="CP221" s="2131"/>
      <c r="CQ221" s="2131"/>
      <c r="CR221" s="2131"/>
      <c r="CS221" s="2131"/>
      <c r="CT221" s="2131"/>
      <c r="CU221" s="2131"/>
      <c r="CV221" s="2131"/>
      <c r="CW221" s="2131"/>
      <c r="CX221" s="2131"/>
      <c r="CY221" s="2131"/>
      <c r="CZ221" s="2131"/>
    </row>
    <row r="222" s="439" customFormat="true" ht="15" customHeight="true" x14ac:dyDescent="0.2">
      <c r="A222" s="2626" t="s">
        <v>36</v>
      </c>
      <c r="B222" s="1746" t="s">
        <v>15</v>
      </c>
      <c r="C222" s="1686">
        <v>14.161882312727444</v>
      </c>
      <c r="D222" s="1687">
        <v>23.02290973069886</v>
      </c>
      <c r="E222" s="1687">
        <v>34.628750962902352</v>
      </c>
      <c r="F222" s="1687">
        <v>37.856491082932521</v>
      </c>
      <c r="G222" s="1688">
        <v>55.710409388896188</v>
      </c>
      <c r="H222" s="1689">
        <v>34.619465278645812</v>
      </c>
      <c r="I222" s="1687">
        <v>36.065899829022726</v>
      </c>
      <c r="J222" s="1687">
        <v>41.333561673680279</v>
      </c>
      <c r="K222" s="1687">
        <v>52.556980203784676</v>
      </c>
      <c r="L222" s="1690">
        <v>63.132108726571978</v>
      </c>
      <c r="M222" s="1691">
        <v>12.805007846296077</v>
      </c>
      <c r="N222" s="1687">
        <v>15.998694898136209</v>
      </c>
      <c r="O222" s="1687">
        <v>22.645911780149884</v>
      </c>
      <c r="P222" s="1687">
        <v>32.848452626935241</v>
      </c>
      <c r="Q222" s="1688">
        <v>35.212036498902776</v>
      </c>
      <c r="R222" s="1689">
        <v>22.268422726429531</v>
      </c>
      <c r="S222" s="1687">
        <v>30.629682988678127</v>
      </c>
      <c r="T222" s="1687">
        <v>39.421708209047665</v>
      </c>
      <c r="U222" s="1687">
        <v>51.228999045937684</v>
      </c>
      <c r="V222" s="1687">
        <v>26.229145180359513</v>
      </c>
      <c r="W222" s="1687">
        <v>19.686978580923846</v>
      </c>
      <c r="X222" s="1687">
        <v>30.754602090127513</v>
      </c>
      <c r="Y222" s="1687">
        <v>13.038269307429061</v>
      </c>
      <c r="Z222" s="1687">
        <v>48.200045229470653</v>
      </c>
      <c r="AA222" s="1687">
        <v>8.2232708683827873</v>
      </c>
      <c r="AB222" s="1687">
        <v>50.468535171326359</v>
      </c>
      <c r="AC222" s="2184">
        <v>21.014890608503599</v>
      </c>
      <c r="AD222" s="665"/>
      <c r="AE222" s="665"/>
      <c r="AF222" s="665"/>
      <c r="AG222" s="665"/>
      <c r="AH222" s="665"/>
      <c r="AI222" s="665"/>
      <c r="AJ222" s="665"/>
      <c r="AK222" s="665"/>
      <c r="AL222" s="665"/>
      <c r="AM222" s="665"/>
      <c r="AN222" s="665"/>
      <c r="AO222" s="665"/>
      <c r="AP222" s="665"/>
      <c r="AQ222" s="665"/>
      <c r="AR222" s="665"/>
      <c r="AS222" s="665"/>
      <c r="AT222" s="665"/>
      <c r="AU222" s="665"/>
      <c r="AV222" s="665"/>
      <c r="AW222" s="665"/>
      <c r="AX222" s="665"/>
      <c r="AY222" s="665"/>
      <c r="AZ222" s="216"/>
      <c r="BA222" s="2514" t="s">
        <v>36</v>
      </c>
      <c r="BB222" s="160" t="s">
        <v>15</v>
      </c>
      <c r="BC222" s="370">
        <v>1662.2031870282435</v>
      </c>
      <c r="BD222" s="374">
        <v>2654.7832523605493</v>
      </c>
      <c r="BE222" s="374">
        <v>3920.8973353274869</v>
      </c>
      <c r="BF222" s="374">
        <v>4222.698683840269</v>
      </c>
      <c r="BG222" s="378">
        <v>6147.9683643246017</v>
      </c>
      <c r="BH222" s="382">
        <v>1695.9010881324875</v>
      </c>
      <c r="BI222" s="374">
        <v>1668.2227568203273</v>
      </c>
      <c r="BJ222" s="374">
        <v>1926.1161391926516</v>
      </c>
      <c r="BK222" s="374">
        <v>2425.8978054850286</v>
      </c>
      <c r="BL222" s="378">
        <v>2964.3314506979009</v>
      </c>
      <c r="BM222" s="382">
        <v>863.48021140151263</v>
      </c>
      <c r="BN222" s="374">
        <v>1076.5847459720167</v>
      </c>
      <c r="BO222" s="374">
        <v>1505.549321063452</v>
      </c>
      <c r="BP222" s="374">
        <v>2128.7506952946019</v>
      </c>
      <c r="BQ222" s="378">
        <v>2353.7166088211807</v>
      </c>
      <c r="BR222" s="382">
        <v>279.80498353645379</v>
      </c>
      <c r="BS222" s="374">
        <v>1943.4449499868354</v>
      </c>
      <c r="BT222" s="374">
        <v>2232.0470904921099</v>
      </c>
      <c r="BU222" s="374">
        <v>854.96249709763504</v>
      </c>
      <c r="BV222" s="374">
        <v>1327.750102563843</v>
      </c>
      <c r="BW222" s="374">
        <v>821.92371118808649</v>
      </c>
      <c r="BX222" s="374">
        <v>1987.3009487662584</v>
      </c>
      <c r="BY222" s="386">
        <v>609.2370713828127</v>
      </c>
      <c r="BZ222" s="386">
        <v>6816.714283813656</v>
      </c>
      <c r="CA222" s="386">
        <v>60.225838498448631</v>
      </c>
      <c r="CB222" s="386">
        <v>492.99821071137961</v>
      </c>
      <c r="CC222" s="386">
        <v>1182.141134843637</v>
      </c>
      <c r="CD222" s="2132"/>
      <c r="CE222" s="2132"/>
      <c r="CF222" s="2132"/>
      <c r="CG222" s="2132"/>
      <c r="CH222" s="2132"/>
      <c r="CI222" s="2132"/>
      <c r="CJ222" s="2132"/>
      <c r="CK222" s="2132"/>
      <c r="CL222" s="2132"/>
      <c r="CM222" s="2132"/>
      <c r="CN222" s="2132"/>
      <c r="CO222" s="2132"/>
      <c r="CP222" s="2132"/>
      <c r="CQ222" s="2132"/>
      <c r="CR222" s="2132"/>
      <c r="CS222" s="2132"/>
      <c r="CT222" s="2132"/>
      <c r="CU222" s="2132"/>
      <c r="CV222" s="2132"/>
      <c r="CW222" s="2132"/>
      <c r="CX222" s="2132"/>
      <c r="CY222" s="2132"/>
      <c r="CZ222" s="2133"/>
    </row>
    <row r="223" s="439" customFormat="true" ht="15" customHeight="true" x14ac:dyDescent="0.2">
      <c r="A223" s="2627"/>
      <c r="B223" s="1747" t="s">
        <v>16</v>
      </c>
      <c r="C223" s="1692">
        <v>20.273563027361892</v>
      </c>
      <c r="D223" s="1693">
        <v>23.82333359076614</v>
      </c>
      <c r="E223" s="1693">
        <v>28.349928894931491</v>
      </c>
      <c r="F223" s="1693">
        <v>34.043396336436281</v>
      </c>
      <c r="G223" s="1694">
        <v>25.107465240348461</v>
      </c>
      <c r="H223" s="1695">
        <v>28.101900565232167</v>
      </c>
      <c r="I223" s="1693">
        <v>35.724932375019129</v>
      </c>
      <c r="J223" s="1693">
        <v>35.134267872553529</v>
      </c>
      <c r="K223" s="1693">
        <v>28.308626581006624</v>
      </c>
      <c r="L223" s="1696">
        <v>19.73417055573216</v>
      </c>
      <c r="M223" s="1697">
        <v>18.790709989136829</v>
      </c>
      <c r="N223" s="1693">
        <v>21.479696288955651</v>
      </c>
      <c r="O223" s="1693">
        <v>24.078003868246217</v>
      </c>
      <c r="P223" s="1693">
        <v>25.291602521271866</v>
      </c>
      <c r="Q223" s="1694">
        <v>30.710685787811808</v>
      </c>
      <c r="R223" s="1695">
        <v>30.76163554296626</v>
      </c>
      <c r="S223" s="1693">
        <v>24.407111135787304</v>
      </c>
      <c r="T223" s="1693">
        <v>33.339298716998364</v>
      </c>
      <c r="U223" s="1693">
        <v>25.727238183398963</v>
      </c>
      <c r="V223" s="1693">
        <v>43.112623679416039</v>
      </c>
      <c r="W223" s="1693">
        <v>40.764773419847273</v>
      </c>
      <c r="X223" s="1693">
        <v>7.7854713449190065</v>
      </c>
      <c r="Y223" s="1693">
        <v>5.7473136762411885</v>
      </c>
      <c r="Z223" s="1693">
        <v>29.373375852549081</v>
      </c>
      <c r="AA223" s="1693">
        <v>12.594878592911629</v>
      </c>
      <c r="AB223" s="1693">
        <v>11.665512301564787</v>
      </c>
      <c r="AC223" s="2185">
        <v>29.087359699245287</v>
      </c>
      <c r="AD223" s="665"/>
      <c r="AE223" s="665"/>
      <c r="AF223" s="665"/>
      <c r="AG223" s="665"/>
      <c r="AH223" s="665"/>
      <c r="AI223" s="665"/>
      <c r="AJ223" s="665"/>
      <c r="AK223" s="665"/>
      <c r="AL223" s="665"/>
      <c r="AM223" s="665"/>
      <c r="AN223" s="665"/>
      <c r="AO223" s="665"/>
      <c r="AP223" s="665"/>
      <c r="AQ223" s="665"/>
      <c r="AR223" s="665"/>
      <c r="AS223" s="665"/>
      <c r="AT223" s="665"/>
      <c r="AU223" s="665"/>
      <c r="AV223" s="665"/>
      <c r="AW223" s="665"/>
      <c r="AX223" s="665"/>
      <c r="AY223" s="665"/>
      <c r="AZ223" s="216"/>
      <c r="BA223" s="2515"/>
      <c r="BB223" s="161" t="s">
        <v>16</v>
      </c>
      <c r="BC223" s="371">
        <v>2379.5411042367882</v>
      </c>
      <c r="BD223" s="375">
        <v>2747.0805285672568</v>
      </c>
      <c r="BE223" s="375">
        <v>3209.967370175807</v>
      </c>
      <c r="BF223" s="375">
        <v>3797.3673943630142</v>
      </c>
      <c r="BG223" s="379">
        <v>2770.7551191825896</v>
      </c>
      <c r="BH223" s="383">
        <v>1376.6256458202699</v>
      </c>
      <c r="BI223" s="375">
        <v>1652.451358663053</v>
      </c>
      <c r="BJ223" s="375">
        <v>1637.2332227816396</v>
      </c>
      <c r="BK223" s="375">
        <v>1306.6548883303963</v>
      </c>
      <c r="BL223" s="379">
        <v>926.60650201236729</v>
      </c>
      <c r="BM223" s="383">
        <v>1267.1141188326317</v>
      </c>
      <c r="BN223" s="375">
        <v>1445.4124864582132</v>
      </c>
      <c r="BO223" s="375">
        <v>1600.7579084617159</v>
      </c>
      <c r="BP223" s="375">
        <v>1639.0274776025396</v>
      </c>
      <c r="BQ223" s="379">
        <v>2052.8279075626215</v>
      </c>
      <c r="BR223" s="383">
        <v>386.52306148465749</v>
      </c>
      <c r="BS223" s="375">
        <v>1548.6244796639464</v>
      </c>
      <c r="BT223" s="375">
        <v>1887.6626123280116</v>
      </c>
      <c r="BU223" s="375">
        <v>429.36274786435848</v>
      </c>
      <c r="BV223" s="375">
        <v>2182.4115928491883</v>
      </c>
      <c r="BW223" s="375">
        <v>1701.9134610858112</v>
      </c>
      <c r="BX223" s="375">
        <v>503.08160531580165</v>
      </c>
      <c r="BY223" s="387">
        <v>268.55378347158899</v>
      </c>
      <c r="BZ223" s="387">
        <v>4154.1436275556252</v>
      </c>
      <c r="CA223" s="387">
        <v>92.242750626240749</v>
      </c>
      <c r="CB223" s="387">
        <v>113.95370743731226</v>
      </c>
      <c r="CC223" s="387">
        <v>1636.2380868429066</v>
      </c>
      <c r="CD223" s="2134"/>
      <c r="CE223" s="2134"/>
      <c r="CF223" s="2134"/>
      <c r="CG223" s="2134"/>
      <c r="CH223" s="2134"/>
      <c r="CI223" s="2134"/>
      <c r="CJ223" s="2134"/>
      <c r="CK223" s="2134"/>
      <c r="CL223" s="2134"/>
      <c r="CM223" s="2134"/>
      <c r="CN223" s="2134"/>
      <c r="CO223" s="2134"/>
      <c r="CP223" s="2134"/>
      <c r="CQ223" s="2134"/>
      <c r="CR223" s="2134"/>
      <c r="CS223" s="2134"/>
      <c r="CT223" s="2134"/>
      <c r="CU223" s="2134"/>
      <c r="CV223" s="2134"/>
      <c r="CW223" s="2134"/>
      <c r="CX223" s="2134"/>
      <c r="CY223" s="2134"/>
      <c r="CZ223" s="2135"/>
    </row>
    <row r="224" s="439" customFormat="true" ht="15" customHeight="true" x14ac:dyDescent="0.2">
      <c r="A224" s="2628"/>
      <c r="B224" s="1748" t="s">
        <v>20</v>
      </c>
      <c r="C224" s="1692">
        <v>65.564554659910968</v>
      </c>
      <c r="D224" s="1693">
        <v>53.153756678535146</v>
      </c>
      <c r="E224" s="1693">
        <v>37.021320142166189</v>
      </c>
      <c r="F224" s="1693">
        <v>28.100112580631126</v>
      </c>
      <c r="G224" s="1694">
        <v>19.182125370755109</v>
      </c>
      <c r="H224" s="1695">
        <v>37.278634156121946</v>
      </c>
      <c r="I224" s="1693">
        <v>28.209167795958212</v>
      </c>
      <c r="J224" s="1693">
        <v>23.53217045376612</v>
      </c>
      <c r="K224" s="1693">
        <v>19.134393215208707</v>
      </c>
      <c r="L224" s="1696">
        <v>17.133720717695784</v>
      </c>
      <c r="M224" s="1697">
        <v>68.404282164567192</v>
      </c>
      <c r="N224" s="1693">
        <v>62.521608812908312</v>
      </c>
      <c r="O224" s="1693">
        <v>53.276084351603913</v>
      </c>
      <c r="P224" s="1693">
        <v>41.859944851792974</v>
      </c>
      <c r="Q224" s="1694">
        <v>34.077277713285305</v>
      </c>
      <c r="R224" s="1695">
        <v>46.969941730604134</v>
      </c>
      <c r="S224" s="1693">
        <v>44.963205875534541</v>
      </c>
      <c r="T224" s="1693">
        <v>27.238993073954131</v>
      </c>
      <c r="U224" s="1693">
        <v>23.043762770663403</v>
      </c>
      <c r="V224" s="1693">
        <v>30.658231140224501</v>
      </c>
      <c r="W224" s="1693">
        <v>39.548247999228678</v>
      </c>
      <c r="X224" s="1693">
        <v>61.459926564953527</v>
      </c>
      <c r="Y224" s="1693">
        <v>81.214417016329733</v>
      </c>
      <c r="Z224" s="1693">
        <v>22.426578917980155</v>
      </c>
      <c r="AA224" s="1693">
        <v>79.181850538705632</v>
      </c>
      <c r="AB224" s="1693">
        <v>37.865952527108767</v>
      </c>
      <c r="AC224" s="2185">
        <v>49.897749692251168</v>
      </c>
      <c r="AD224" s="665"/>
      <c r="AE224" s="665"/>
      <c r="AF224" s="665"/>
      <c r="AG224" s="665"/>
      <c r="AH224" s="665"/>
      <c r="AI224" s="665"/>
      <c r="AJ224" s="665"/>
      <c r="AK224" s="665"/>
      <c r="AL224" s="665"/>
      <c r="AM224" s="665"/>
      <c r="AN224" s="665"/>
      <c r="AO224" s="665"/>
      <c r="AP224" s="665"/>
      <c r="AQ224" s="665"/>
      <c r="AR224" s="665"/>
      <c r="AS224" s="665"/>
      <c r="AT224" s="665"/>
      <c r="AU224" s="665"/>
      <c r="AV224" s="665"/>
      <c r="AW224" s="665"/>
      <c r="AX224" s="665"/>
      <c r="AY224" s="665"/>
      <c r="AZ224" s="216"/>
      <c r="BA224" s="2515"/>
      <c r="BB224" s="161" t="s">
        <v>20</v>
      </c>
      <c r="BC224" s="371">
        <v>7695.418540079836</v>
      </c>
      <c r="BD224" s="375">
        <v>6129.1863053288953</v>
      </c>
      <c r="BE224" s="375">
        <v>4191.7999194146842</v>
      </c>
      <c r="BF224" s="375">
        <v>3134.4243752028874</v>
      </c>
      <c r="BG224" s="379">
        <v>2116.8593308419654</v>
      </c>
      <c r="BH224" s="383">
        <v>1826.1655898092799</v>
      </c>
      <c r="BI224" s="375">
        <v>1304.810801651244</v>
      </c>
      <c r="BJ224" s="375">
        <v>1096.583296137607</v>
      </c>
      <c r="BK224" s="375">
        <v>883.1953877502234</v>
      </c>
      <c r="BL224" s="379">
        <v>804.50389216228666</v>
      </c>
      <c r="BM224" s="383">
        <v>4612.7065858311298</v>
      </c>
      <c r="BN224" s="375">
        <v>4207.2063234012949</v>
      </c>
      <c r="BO224" s="375">
        <v>3541.9096127886442</v>
      </c>
      <c r="BP224" s="375">
        <v>2712.7422932299592</v>
      </c>
      <c r="BQ224" s="379">
        <v>2277.8646881066024</v>
      </c>
      <c r="BR224" s="383">
        <v>590.18206785888117</v>
      </c>
      <c r="BS224" s="375">
        <v>2852.9030295979956</v>
      </c>
      <c r="BT224" s="375">
        <v>1542.2648586470982</v>
      </c>
      <c r="BU224" s="375">
        <v>384.57813597461217</v>
      </c>
      <c r="BV224" s="375">
        <v>1551.9556303093041</v>
      </c>
      <c r="BW224" s="375">
        <v>1651.1239971587081</v>
      </c>
      <c r="BX224" s="375">
        <v>3971.4176764733525</v>
      </c>
      <c r="BY224" s="387">
        <v>3794.8927430804565</v>
      </c>
      <c r="BZ224" s="387">
        <v>3171.6895724777819</v>
      </c>
      <c r="CA224" s="387">
        <v>579.91441834752891</v>
      </c>
      <c r="CB224" s="387">
        <v>369.89079986915846</v>
      </c>
      <c r="CC224" s="387">
        <v>2806.8755410733852</v>
      </c>
      <c r="CD224" s="2134"/>
      <c r="CE224" s="2134"/>
      <c r="CF224" s="2134"/>
      <c r="CG224" s="2134"/>
      <c r="CH224" s="2134"/>
      <c r="CI224" s="2134"/>
      <c r="CJ224" s="2134"/>
      <c r="CK224" s="2134"/>
      <c r="CL224" s="2134"/>
      <c r="CM224" s="2134"/>
      <c r="CN224" s="2134"/>
      <c r="CO224" s="2134"/>
      <c r="CP224" s="2134"/>
      <c r="CQ224" s="2134"/>
      <c r="CR224" s="2134"/>
      <c r="CS224" s="2134"/>
      <c r="CT224" s="2134"/>
      <c r="CU224" s="2134"/>
      <c r="CV224" s="2134"/>
      <c r="CW224" s="2134"/>
      <c r="CX224" s="2134"/>
      <c r="CY224" s="2134"/>
      <c r="CZ224" s="2135"/>
    </row>
    <row r="225" s="439" customFormat="true" ht="15" customHeight="true" x14ac:dyDescent="0.2">
      <c r="A225" s="2629" t="s">
        <v>364</v>
      </c>
      <c r="B225" s="1749" t="s">
        <v>365</v>
      </c>
      <c r="C225" s="1692">
        <v>33.46135330420443</v>
      </c>
      <c r="D225" s="1693">
        <v>44.713588260358335</v>
      </c>
      <c r="E225" s="1693">
        <v>58.999125468309231</v>
      </c>
      <c r="F225" s="1693">
        <v>66.408195686325698</v>
      </c>
      <c r="G225" s="1694">
        <v>73.808662280803688</v>
      </c>
      <c r="H225" s="1695">
        <v>59.950316139801394</v>
      </c>
      <c r="I225" s="1693">
        <v>64.694019480987194</v>
      </c>
      <c r="J225" s="1693">
        <v>69.593896611155429</v>
      </c>
      <c r="K225" s="1693">
        <v>72.736754143685474</v>
      </c>
      <c r="L225" s="1696">
        <v>75.919231276731551</v>
      </c>
      <c r="M225" s="1697">
        <v>30.646827579367887</v>
      </c>
      <c r="N225" s="1693">
        <v>36.227775934799162</v>
      </c>
      <c r="O225" s="1693">
        <v>44.72023539524421</v>
      </c>
      <c r="P225" s="1693">
        <v>54.136545996837384</v>
      </c>
      <c r="Q225" s="1694">
        <v>63.381581069292714</v>
      </c>
      <c r="R225" s="1695">
        <v>46.884651385793084</v>
      </c>
      <c r="S225" s="1693">
        <v>54.243165824505802</v>
      </c>
      <c r="T225" s="1693">
        <v>72.239000852642548</v>
      </c>
      <c r="U225" s="1693">
        <v>65.252769034818016</v>
      </c>
      <c r="V225" s="1693">
        <v>65.517164050633625</v>
      </c>
      <c r="W225" s="1693">
        <v>58.687332437132497</v>
      </c>
      <c r="X225" s="1693">
        <v>38.060141206591439</v>
      </c>
      <c r="Y225" s="1693">
        <v>18.68255888016175</v>
      </c>
      <c r="Z225" s="1693">
        <v>70.005270459014142</v>
      </c>
      <c r="AA225" s="1693">
        <v>9.4644893612323795</v>
      </c>
      <c r="AB225" s="1693">
        <v>61.961143965964126</v>
      </c>
      <c r="AC225" s="2185">
        <v>49.317215478012926</v>
      </c>
      <c r="AD225" s="665"/>
      <c r="AE225" s="665"/>
      <c r="AF225" s="665"/>
      <c r="AG225" s="665"/>
      <c r="AH225" s="665"/>
      <c r="AI225" s="665"/>
      <c r="AJ225" s="665"/>
      <c r="AK225" s="665"/>
      <c r="AL225" s="665"/>
      <c r="AM225" s="665"/>
      <c r="AN225" s="665"/>
      <c r="AO225" s="665"/>
      <c r="AP225" s="665"/>
      <c r="AQ225" s="665"/>
      <c r="AR225" s="665"/>
      <c r="AS225" s="665"/>
      <c r="AT225" s="665"/>
      <c r="AU225" s="665"/>
      <c r="AV225" s="665"/>
      <c r="AW225" s="665"/>
      <c r="AX225" s="665"/>
      <c r="AY225" s="665"/>
      <c r="AZ225" s="216"/>
      <c r="BA225" s="2515" t="s">
        <v>69</v>
      </c>
      <c r="BB225" s="161" t="s">
        <v>70</v>
      </c>
      <c r="BC225" s="1151" t="s">
        <v>35</v>
      </c>
      <c r="BD225" s="1170" t="s">
        <v>35</v>
      </c>
      <c r="BE225" s="1170" t="s">
        <v>35</v>
      </c>
      <c r="BF225" s="1170" t="s">
        <v>35</v>
      </c>
      <c r="BG225" s="1190" t="s">
        <v>35</v>
      </c>
      <c r="BH225" s="1210" t="s">
        <v>35</v>
      </c>
      <c r="BI225" s="1170" t="s">
        <v>35</v>
      </c>
      <c r="BJ225" s="1170" t="s">
        <v>35</v>
      </c>
      <c r="BK225" s="1170" t="s">
        <v>35</v>
      </c>
      <c r="BL225" s="1190" t="s">
        <v>35</v>
      </c>
      <c r="BM225" s="1210" t="s">
        <v>35</v>
      </c>
      <c r="BN225" s="1170" t="s">
        <v>35</v>
      </c>
      <c r="BO225" s="1170" t="s">
        <v>35</v>
      </c>
      <c r="BP225" s="1170" t="s">
        <v>35</v>
      </c>
      <c r="BQ225" s="1190" t="s">
        <v>35</v>
      </c>
      <c r="BR225" s="1210" t="s">
        <v>35</v>
      </c>
      <c r="BS225" s="1170" t="s">
        <v>35</v>
      </c>
      <c r="BT225" s="1170" t="s">
        <v>35</v>
      </c>
      <c r="BU225" s="1170" t="s">
        <v>35</v>
      </c>
      <c r="BV225" s="1170" t="s">
        <v>35</v>
      </c>
      <c r="BW225" s="1170" t="s">
        <v>35</v>
      </c>
      <c r="BX225" s="1170" t="s">
        <v>35</v>
      </c>
      <c r="BY225" s="1227" t="s">
        <v>35</v>
      </c>
      <c r="BZ225" s="1227" t="s">
        <v>35</v>
      </c>
      <c r="CA225" s="1227" t="s">
        <v>35</v>
      </c>
      <c r="CB225" s="1227" t="s">
        <v>35</v>
      </c>
      <c r="CC225" s="1227" t="s">
        <v>35</v>
      </c>
      <c r="CD225" s="2135"/>
      <c r="CE225" s="2135"/>
      <c r="CF225" s="2135"/>
      <c r="CG225" s="2135"/>
      <c r="CH225" s="2135"/>
      <c r="CI225" s="2135"/>
      <c r="CJ225" s="2135"/>
      <c r="CK225" s="2135"/>
      <c r="CL225" s="2135"/>
      <c r="CM225" s="2135"/>
      <c r="CN225" s="2135"/>
      <c r="CO225" s="2135"/>
      <c r="CP225" s="2135"/>
      <c r="CQ225" s="2135"/>
      <c r="CR225" s="2135"/>
      <c r="CS225" s="2135"/>
      <c r="CT225" s="2135"/>
      <c r="CU225" s="2135"/>
      <c r="CV225" s="2135"/>
      <c r="CW225" s="2135"/>
      <c r="CX225" s="2135"/>
      <c r="CY225" s="2135"/>
      <c r="CZ225" s="2135"/>
    </row>
    <row r="226" s="439" customFormat="true" ht="15" customHeight="true" x14ac:dyDescent="0.2">
      <c r="A226" s="2627"/>
      <c r="B226" s="1747" t="s">
        <v>366</v>
      </c>
      <c r="C226" s="1692">
        <v>53.998380896400455</v>
      </c>
      <c r="D226" s="1693">
        <v>42.113071874140417</v>
      </c>
      <c r="E226" s="1693">
        <v>20.963244450795226</v>
      </c>
      <c r="F226" s="1693">
        <v>14.829396032372328</v>
      </c>
      <c r="G226" s="1694">
        <v>10.849315076728514</v>
      </c>
      <c r="H226" s="1695">
        <v>26.456141917866326</v>
      </c>
      <c r="I226" s="1693">
        <v>17.320741632465303</v>
      </c>
      <c r="J226" s="1693">
        <v>14.044676608810288</v>
      </c>
      <c r="K226" s="1693">
        <v>10.293062542251818</v>
      </c>
      <c r="L226" s="1696">
        <v>11.166137584513686</v>
      </c>
      <c r="M226" s="1697">
        <v>55.079345452799132</v>
      </c>
      <c r="N226" s="1693">
        <v>52.205193545515641</v>
      </c>
      <c r="O226" s="1693">
        <v>43.018759076162347</v>
      </c>
      <c r="P226" s="1693">
        <v>26.009206253597494</v>
      </c>
      <c r="Q226" s="1694">
        <v>13.224305999269664</v>
      </c>
      <c r="R226" s="1695">
        <v>10.501934237942008</v>
      </c>
      <c r="S226" s="1693">
        <v>31.45546782333896</v>
      </c>
      <c r="T226" s="1693">
        <v>2.7027857872666159</v>
      </c>
      <c r="U226" s="1693">
        <v>18.519841735720441</v>
      </c>
      <c r="V226" s="1693">
        <v>27.530075671978</v>
      </c>
      <c r="W226" s="1693">
        <v>37.690332346705702</v>
      </c>
      <c r="X226" s="1693">
        <v>59.227818225845375</v>
      </c>
      <c r="Y226" s="1693">
        <v>80.76902000563561</v>
      </c>
      <c r="Z226" s="1693">
        <v>13.964755360920888</v>
      </c>
      <c r="AA226" s="1693">
        <v>31.050266519334389</v>
      </c>
      <c r="AB226" s="1693">
        <v>20.383151770070302</v>
      </c>
      <c r="AC226" s="2185">
        <v>15.717662815972355</v>
      </c>
      <c r="AD226" s="665"/>
      <c r="AE226" s="665"/>
      <c r="AF226" s="665"/>
      <c r="AG226" s="665"/>
      <c r="AH226" s="665"/>
      <c r="AI226" s="665"/>
      <c r="AJ226" s="665"/>
      <c r="AK226" s="665"/>
      <c r="AL226" s="665"/>
      <c r="AM226" s="665"/>
      <c r="AN226" s="665"/>
      <c r="AO226" s="665"/>
      <c r="AP226" s="665"/>
      <c r="AQ226" s="665"/>
      <c r="AR226" s="665"/>
      <c r="AS226" s="665"/>
      <c r="AT226" s="665"/>
      <c r="AU226" s="665"/>
      <c r="AV226" s="665"/>
      <c r="AW226" s="665"/>
      <c r="AX226" s="665"/>
      <c r="AY226" s="665"/>
      <c r="AZ226" s="216"/>
      <c r="BA226" s="2515"/>
      <c r="BB226" s="161" t="s">
        <v>71</v>
      </c>
      <c r="BC226" s="1151" t="s">
        <v>35</v>
      </c>
      <c r="BD226" s="1170" t="s">
        <v>35</v>
      </c>
      <c r="BE226" s="1170" t="s">
        <v>35</v>
      </c>
      <c r="BF226" s="1170" t="s">
        <v>35</v>
      </c>
      <c r="BG226" s="1190" t="s">
        <v>35</v>
      </c>
      <c r="BH226" s="1210" t="s">
        <v>35</v>
      </c>
      <c r="BI226" s="1170" t="s">
        <v>35</v>
      </c>
      <c r="BJ226" s="1170" t="s">
        <v>35</v>
      </c>
      <c r="BK226" s="1170" t="s">
        <v>35</v>
      </c>
      <c r="BL226" s="1190" t="s">
        <v>35</v>
      </c>
      <c r="BM226" s="1210" t="s">
        <v>35</v>
      </c>
      <c r="BN226" s="1170" t="s">
        <v>35</v>
      </c>
      <c r="BO226" s="1170" t="s">
        <v>35</v>
      </c>
      <c r="BP226" s="1170" t="s">
        <v>35</v>
      </c>
      <c r="BQ226" s="1190" t="s">
        <v>35</v>
      </c>
      <c r="BR226" s="1210" t="s">
        <v>35</v>
      </c>
      <c r="BS226" s="1170" t="s">
        <v>35</v>
      </c>
      <c r="BT226" s="1170" t="s">
        <v>35</v>
      </c>
      <c r="BU226" s="1170" t="s">
        <v>35</v>
      </c>
      <c r="BV226" s="1170" t="s">
        <v>35</v>
      </c>
      <c r="BW226" s="1170" t="s">
        <v>35</v>
      </c>
      <c r="BX226" s="1170" t="s">
        <v>35</v>
      </c>
      <c r="BY226" s="1227" t="s">
        <v>35</v>
      </c>
      <c r="BZ226" s="1227" t="s">
        <v>35</v>
      </c>
      <c r="CA226" s="1227" t="s">
        <v>35</v>
      </c>
      <c r="CB226" s="1227" t="s">
        <v>35</v>
      </c>
      <c r="CC226" s="1227" t="s">
        <v>35</v>
      </c>
      <c r="CD226" s="2135"/>
      <c r="CE226" s="2135"/>
      <c r="CF226" s="2135"/>
      <c r="CG226" s="2135"/>
      <c r="CH226" s="2135"/>
      <c r="CI226" s="2135"/>
      <c r="CJ226" s="2135"/>
      <c r="CK226" s="2135"/>
      <c r="CL226" s="2135"/>
      <c r="CM226" s="2135"/>
      <c r="CN226" s="2135"/>
      <c r="CO226" s="2135"/>
      <c r="CP226" s="2135"/>
      <c r="CQ226" s="2135"/>
      <c r="CR226" s="2135"/>
      <c r="CS226" s="2135"/>
      <c r="CT226" s="2135"/>
      <c r="CU226" s="2135"/>
      <c r="CV226" s="2135"/>
      <c r="CW226" s="2135"/>
      <c r="CX226" s="2135"/>
      <c r="CY226" s="2135"/>
      <c r="CZ226" s="2135"/>
    </row>
    <row r="227" s="439" customFormat="true" ht="15" customHeight="true" x14ac:dyDescent="0.2">
      <c r="A227" s="2627"/>
      <c r="B227" s="1747" t="s">
        <v>367</v>
      </c>
      <c r="C227" s="1692">
        <v>2.7462829594938594</v>
      </c>
      <c r="D227" s="1693">
        <v>4.4817706459353728</v>
      </c>
      <c r="E227" s="1693">
        <v>5.6562355830179198</v>
      </c>
      <c r="F227" s="1693">
        <v>7.5033486870043244</v>
      </c>
      <c r="G227" s="1694">
        <v>8.4392574110002059</v>
      </c>
      <c r="H227" s="1695">
        <v>4.2996397818710435</v>
      </c>
      <c r="I227" s="1693">
        <v>9.7537724864536717</v>
      </c>
      <c r="J227" s="1693">
        <v>8.8037414448959996</v>
      </c>
      <c r="K227" s="1693">
        <v>10.052299072879352</v>
      </c>
      <c r="L227" s="1696">
        <v>7.8326991574083005</v>
      </c>
      <c r="M227" s="1697">
        <v>2.8599457614737598</v>
      </c>
      <c r="N227" s="1693">
        <v>3.3368968429025601</v>
      </c>
      <c r="O227" s="1693">
        <v>4.2527525890810374</v>
      </c>
      <c r="P227" s="1693">
        <v>5.7841497158617114</v>
      </c>
      <c r="Q227" s="1694">
        <v>3.805726416066415</v>
      </c>
      <c r="R227" s="1695">
        <v>11.588535038720293</v>
      </c>
      <c r="S227" s="1693">
        <v>1.441995873096747</v>
      </c>
      <c r="T227" s="1693">
        <v>0.59895181663063068</v>
      </c>
      <c r="U227" s="1693">
        <v>15.207952748055082</v>
      </c>
      <c r="V227" s="1693">
        <v>4.5293180321228137</v>
      </c>
      <c r="W227" s="1693">
        <v>2.1291935638809987</v>
      </c>
      <c r="X227" s="1693">
        <v>1.0695868085275684</v>
      </c>
      <c r="Y227" s="1693">
        <v>0.54842111420263995</v>
      </c>
      <c r="Z227" s="1693">
        <v>9.5500095778957057</v>
      </c>
      <c r="AA227" s="1693">
        <v>54.537316686917933</v>
      </c>
      <c r="AB227" s="1693">
        <v>0.27827497798602735</v>
      </c>
      <c r="AC227" s="2185">
        <v>1.4666020301782399</v>
      </c>
      <c r="AD227" s="665"/>
      <c r="AE227" s="665"/>
      <c r="AF227" s="665"/>
      <c r="AG227" s="665"/>
      <c r="AH227" s="665"/>
      <c r="AI227" s="665"/>
      <c r="AJ227" s="665"/>
      <c r="AK227" s="665"/>
      <c r="AL227" s="665"/>
      <c r="AM227" s="665"/>
      <c r="AN227" s="665"/>
      <c r="AO227" s="665"/>
      <c r="AP227" s="665"/>
      <c r="AQ227" s="665"/>
      <c r="AR227" s="665"/>
      <c r="AS227" s="665"/>
      <c r="AT227" s="665"/>
      <c r="AU227" s="665"/>
      <c r="AV227" s="665"/>
      <c r="AW227" s="665"/>
      <c r="AX227" s="665"/>
      <c r="AY227" s="665"/>
      <c r="AZ227" s="216"/>
      <c r="BA227" s="2515" t="s">
        <v>93</v>
      </c>
      <c r="BB227" s="161" t="s">
        <v>61</v>
      </c>
      <c r="BC227" s="1151" t="s">
        <v>35</v>
      </c>
      <c r="BD227" s="1170" t="s">
        <v>35</v>
      </c>
      <c r="BE227" s="1170" t="s">
        <v>35</v>
      </c>
      <c r="BF227" s="1170" t="s">
        <v>35</v>
      </c>
      <c r="BG227" s="1190" t="s">
        <v>35</v>
      </c>
      <c r="BH227" s="1210" t="s">
        <v>35</v>
      </c>
      <c r="BI227" s="1170" t="s">
        <v>35</v>
      </c>
      <c r="BJ227" s="1170" t="s">
        <v>35</v>
      </c>
      <c r="BK227" s="1170" t="s">
        <v>35</v>
      </c>
      <c r="BL227" s="1190" t="s">
        <v>35</v>
      </c>
      <c r="BM227" s="1210" t="s">
        <v>35</v>
      </c>
      <c r="BN227" s="1170" t="s">
        <v>35</v>
      </c>
      <c r="BO227" s="1170" t="s">
        <v>35</v>
      </c>
      <c r="BP227" s="1170" t="s">
        <v>35</v>
      </c>
      <c r="BQ227" s="1190" t="s">
        <v>35</v>
      </c>
      <c r="BR227" s="1210" t="s">
        <v>35</v>
      </c>
      <c r="BS227" s="1170" t="s">
        <v>35</v>
      </c>
      <c r="BT227" s="1170" t="s">
        <v>35</v>
      </c>
      <c r="BU227" s="1170" t="s">
        <v>35</v>
      </c>
      <c r="BV227" s="1170" t="s">
        <v>35</v>
      </c>
      <c r="BW227" s="1170" t="s">
        <v>35</v>
      </c>
      <c r="BX227" s="1170" t="s">
        <v>35</v>
      </c>
      <c r="BY227" s="1227" t="s">
        <v>35</v>
      </c>
      <c r="BZ227" s="1227" t="s">
        <v>35</v>
      </c>
      <c r="CA227" s="1227" t="s">
        <v>35</v>
      </c>
      <c r="CB227" s="1227" t="s">
        <v>35</v>
      </c>
      <c r="CC227" s="1227" t="s">
        <v>35</v>
      </c>
      <c r="CD227" s="2135"/>
      <c r="CE227" s="2135"/>
      <c r="CF227" s="2135"/>
      <c r="CG227" s="2135"/>
      <c r="CH227" s="2135"/>
      <c r="CI227" s="2135"/>
      <c r="CJ227" s="2135"/>
      <c r="CK227" s="2135"/>
      <c r="CL227" s="2135"/>
      <c r="CM227" s="2135"/>
      <c r="CN227" s="2135"/>
      <c r="CO227" s="2135"/>
      <c r="CP227" s="2135"/>
      <c r="CQ227" s="2135"/>
      <c r="CR227" s="2135"/>
      <c r="CS227" s="2135"/>
      <c r="CT227" s="2135"/>
      <c r="CU227" s="2135"/>
      <c r="CV227" s="2135"/>
      <c r="CW227" s="2135"/>
      <c r="CX227" s="2135"/>
      <c r="CY227" s="2135"/>
      <c r="CZ227" s="2135"/>
    </row>
    <row r="228" s="439" customFormat="true" ht="15" customHeight="true" x14ac:dyDescent="0.2">
      <c r="A228" s="2627"/>
      <c r="B228" s="1747" t="s">
        <v>368</v>
      </c>
      <c r="C228" s="1692">
        <v>9.7115176119836963</v>
      </c>
      <c r="D228" s="1693">
        <v>8.620882912929801</v>
      </c>
      <c r="E228" s="1693">
        <v>13.718738674298974</v>
      </c>
      <c r="F228" s="1693">
        <v>11.124438417716679</v>
      </c>
      <c r="G228" s="1694">
        <v>6.6691734978989823</v>
      </c>
      <c r="H228" s="1695">
        <v>9.1755104361719138</v>
      </c>
      <c r="I228" s="1693">
        <v>8.0998363843390653</v>
      </c>
      <c r="J228" s="1693">
        <v>7.3721132662744413</v>
      </c>
      <c r="K228" s="1693">
        <v>6.9178842411833825</v>
      </c>
      <c r="L228" s="1696">
        <v>4.5311872750501463</v>
      </c>
      <c r="M228" s="1697">
        <v>11.2706027302723</v>
      </c>
      <c r="N228" s="1693">
        <v>8.2301336767828364</v>
      </c>
      <c r="O228" s="1693">
        <v>7.9726657665112892</v>
      </c>
      <c r="P228" s="1693">
        <v>12.968273628687225</v>
      </c>
      <c r="Q228" s="1694">
        <v>19.539385563884544</v>
      </c>
      <c r="R228" s="1695">
        <v>31.024879337544608</v>
      </c>
      <c r="S228" s="1693">
        <v>12.859370479058333</v>
      </c>
      <c r="T228" s="1693">
        <v>24.34078778359499</v>
      </c>
      <c r="U228" s="1693">
        <v>1.019436481406564</v>
      </c>
      <c r="V228" s="1693">
        <v>1.4371744017582611</v>
      </c>
      <c r="W228" s="1693">
        <v>0.70361159733886669</v>
      </c>
      <c r="X228" s="1693">
        <v>1.4667595245367906</v>
      </c>
      <c r="Y228" s="1693">
        <v>0</v>
      </c>
      <c r="Z228" s="1693">
        <v>6.2738611745502046</v>
      </c>
      <c r="AA228" s="1693">
        <v>4.9479274325153408</v>
      </c>
      <c r="AB228" s="1693">
        <v>17.377429285979417</v>
      </c>
      <c r="AC228" s="2185">
        <v>33.398256295950439</v>
      </c>
      <c r="AD228" s="665"/>
      <c r="AE228" s="665"/>
      <c r="AF228" s="665"/>
      <c r="AG228" s="665"/>
      <c r="AH228" s="665"/>
      <c r="AI228" s="665"/>
      <c r="AJ228" s="665"/>
      <c r="AK228" s="665"/>
      <c r="AL228" s="665"/>
      <c r="AM228" s="665"/>
      <c r="AN228" s="665"/>
      <c r="AO228" s="665"/>
      <c r="AP228" s="665"/>
      <c r="AQ228" s="665"/>
      <c r="AR228" s="665"/>
      <c r="AS228" s="665"/>
      <c r="AT228" s="665"/>
      <c r="AU228" s="665"/>
      <c r="AV228" s="665"/>
      <c r="AW228" s="665"/>
      <c r="AX228" s="665"/>
      <c r="AY228" s="665"/>
      <c r="AZ228" s="216"/>
      <c r="BA228" s="2515"/>
      <c r="BB228" s="161" t="s">
        <v>90</v>
      </c>
      <c r="BC228" s="1151" t="s">
        <v>35</v>
      </c>
      <c r="BD228" s="1170" t="s">
        <v>35</v>
      </c>
      <c r="BE228" s="1170" t="s">
        <v>35</v>
      </c>
      <c r="BF228" s="1170" t="s">
        <v>35</v>
      </c>
      <c r="BG228" s="1190" t="s">
        <v>35</v>
      </c>
      <c r="BH228" s="1210" t="s">
        <v>35</v>
      </c>
      <c r="BI228" s="1170" t="s">
        <v>35</v>
      </c>
      <c r="BJ228" s="1170" t="s">
        <v>35</v>
      </c>
      <c r="BK228" s="1170" t="s">
        <v>35</v>
      </c>
      <c r="BL228" s="1190" t="s">
        <v>35</v>
      </c>
      <c r="BM228" s="1210" t="s">
        <v>35</v>
      </c>
      <c r="BN228" s="1170" t="s">
        <v>35</v>
      </c>
      <c r="BO228" s="1170" t="s">
        <v>35</v>
      </c>
      <c r="BP228" s="1170" t="s">
        <v>35</v>
      </c>
      <c r="BQ228" s="1190" t="s">
        <v>35</v>
      </c>
      <c r="BR228" s="1210" t="s">
        <v>35</v>
      </c>
      <c r="BS228" s="1170" t="s">
        <v>35</v>
      </c>
      <c r="BT228" s="1170" t="s">
        <v>35</v>
      </c>
      <c r="BU228" s="1170" t="s">
        <v>35</v>
      </c>
      <c r="BV228" s="1170" t="s">
        <v>35</v>
      </c>
      <c r="BW228" s="1170" t="s">
        <v>35</v>
      </c>
      <c r="BX228" s="1170" t="s">
        <v>35</v>
      </c>
      <c r="BY228" s="1227" t="s">
        <v>35</v>
      </c>
      <c r="BZ228" s="1227" t="s">
        <v>35</v>
      </c>
      <c r="CA228" s="1227" t="s">
        <v>35</v>
      </c>
      <c r="CB228" s="1227" t="s">
        <v>35</v>
      </c>
      <c r="CC228" s="1227" t="s">
        <v>35</v>
      </c>
      <c r="CD228" s="2135"/>
      <c r="CE228" s="2135"/>
      <c r="CF228" s="2135"/>
      <c r="CG228" s="2135"/>
      <c r="CH228" s="2135"/>
      <c r="CI228" s="2135"/>
      <c r="CJ228" s="2135"/>
      <c r="CK228" s="2135"/>
      <c r="CL228" s="2135"/>
      <c r="CM228" s="2135"/>
      <c r="CN228" s="2135"/>
      <c r="CO228" s="2135"/>
      <c r="CP228" s="2135"/>
      <c r="CQ228" s="2135"/>
      <c r="CR228" s="2135"/>
      <c r="CS228" s="2135"/>
      <c r="CT228" s="2135"/>
      <c r="CU228" s="2135"/>
      <c r="CV228" s="2135"/>
      <c r="CW228" s="2135"/>
      <c r="CX228" s="2135"/>
      <c r="CY228" s="2135"/>
      <c r="CZ228" s="2135"/>
    </row>
    <row r="229" s="439" customFormat="true" ht="15" customHeight="true" x14ac:dyDescent="0.2">
      <c r="A229" s="2630"/>
      <c r="B229" s="1750" t="s">
        <v>275</v>
      </c>
      <c r="C229" s="1698">
        <v>8.24652279178507E-2</v>
      </c>
      <c r="D229" s="1699">
        <v>7.0686306636253152E-2</v>
      </c>
      <c r="E229" s="1699">
        <v>0.66265582357866182</v>
      </c>
      <c r="F229" s="1699">
        <v>0.13462117658098843</v>
      </c>
      <c r="G229" s="1700">
        <v>0.23359173356832749</v>
      </c>
      <c r="H229" s="1701">
        <v>0.11839172428914305</v>
      </c>
      <c r="I229" s="1699">
        <v>0.13163001575476652</v>
      </c>
      <c r="J229" s="1699">
        <v>0.18557206886386649</v>
      </c>
      <c r="K229" s="1699">
        <v>0</v>
      </c>
      <c r="L229" s="1702">
        <v>0.5507447062963583</v>
      </c>
      <c r="M229" s="1703">
        <v>0.1432784760869763</v>
      </c>
      <c r="N229" s="1699">
        <v>0</v>
      </c>
      <c r="O229" s="1699">
        <v>3.5587173001089059E-2</v>
      </c>
      <c r="P229" s="1699">
        <v>1.1018244050161992</v>
      </c>
      <c r="Q229" s="1700">
        <v>4.9000951486673133E-2</v>
      </c>
      <c r="R229" s="1701">
        <v>0</v>
      </c>
      <c r="S229" s="1699">
        <v>0</v>
      </c>
      <c r="T229" s="1699">
        <v>0.11847375986536361</v>
      </c>
      <c r="U229" s="1699">
        <v>0</v>
      </c>
      <c r="V229" s="1699">
        <v>0.98626784350730334</v>
      </c>
      <c r="W229" s="1699">
        <v>0.78953005494184336</v>
      </c>
      <c r="X229" s="1699">
        <v>0.17569423449888849</v>
      </c>
      <c r="Y229" s="1699">
        <v>0</v>
      </c>
      <c r="Z229" s="1699">
        <v>0.20610342761879352</v>
      </c>
      <c r="AA229" s="1699">
        <v>0</v>
      </c>
      <c r="AB229" s="1699">
        <v>0</v>
      </c>
      <c r="AC229" s="2186">
        <v>0.10026337988609407</v>
      </c>
      <c r="AD229" s="665"/>
      <c r="AE229" s="665"/>
      <c r="AF229" s="665"/>
      <c r="AG229" s="665"/>
      <c r="AH229" s="665"/>
      <c r="AI229" s="665"/>
      <c r="AJ229" s="665"/>
      <c r="AK229" s="665"/>
      <c r="AL229" s="665"/>
      <c r="AM229" s="665"/>
      <c r="AN229" s="665"/>
      <c r="AO229" s="665"/>
      <c r="AP229" s="665"/>
      <c r="AQ229" s="665"/>
      <c r="AR229" s="665"/>
      <c r="AS229" s="665"/>
      <c r="AT229" s="665"/>
      <c r="AU229" s="665"/>
      <c r="AV229" s="665"/>
      <c r="AW229" s="665"/>
      <c r="AX229" s="665"/>
      <c r="AY229" s="665"/>
      <c r="AZ229" s="216"/>
      <c r="BA229" s="2515"/>
      <c r="BB229" s="161" t="s">
        <v>91</v>
      </c>
      <c r="BC229" s="1151" t="s">
        <v>35</v>
      </c>
      <c r="BD229" s="1170" t="s">
        <v>35</v>
      </c>
      <c r="BE229" s="1170" t="s">
        <v>35</v>
      </c>
      <c r="BF229" s="1170" t="s">
        <v>35</v>
      </c>
      <c r="BG229" s="1190" t="s">
        <v>35</v>
      </c>
      <c r="BH229" s="1210" t="s">
        <v>35</v>
      </c>
      <c r="BI229" s="1170" t="s">
        <v>35</v>
      </c>
      <c r="BJ229" s="1170" t="s">
        <v>35</v>
      </c>
      <c r="BK229" s="1170" t="s">
        <v>35</v>
      </c>
      <c r="BL229" s="1190" t="s">
        <v>35</v>
      </c>
      <c r="BM229" s="1210" t="s">
        <v>35</v>
      </c>
      <c r="BN229" s="1170" t="s">
        <v>35</v>
      </c>
      <c r="BO229" s="1170" t="s">
        <v>35</v>
      </c>
      <c r="BP229" s="1170" t="s">
        <v>35</v>
      </c>
      <c r="BQ229" s="1190" t="s">
        <v>35</v>
      </c>
      <c r="BR229" s="1210" t="s">
        <v>35</v>
      </c>
      <c r="BS229" s="1170" t="s">
        <v>35</v>
      </c>
      <c r="BT229" s="1170" t="s">
        <v>35</v>
      </c>
      <c r="BU229" s="1170" t="s">
        <v>35</v>
      </c>
      <c r="BV229" s="1170" t="s">
        <v>35</v>
      </c>
      <c r="BW229" s="1170" t="s">
        <v>35</v>
      </c>
      <c r="BX229" s="1170" t="s">
        <v>35</v>
      </c>
      <c r="BY229" s="1227" t="s">
        <v>35</v>
      </c>
      <c r="BZ229" s="1227" t="s">
        <v>35</v>
      </c>
      <c r="CA229" s="1227" t="s">
        <v>35</v>
      </c>
      <c r="CB229" s="1227" t="s">
        <v>35</v>
      </c>
      <c r="CC229" s="1227" t="s">
        <v>35</v>
      </c>
      <c r="CD229" s="2135"/>
      <c r="CE229" s="2135"/>
      <c r="CF229" s="2135"/>
      <c r="CG229" s="2135"/>
      <c r="CH229" s="2135"/>
      <c r="CI229" s="2135"/>
      <c r="CJ229" s="2135"/>
      <c r="CK229" s="2135"/>
      <c r="CL229" s="2135"/>
      <c r="CM229" s="2135"/>
      <c r="CN229" s="2135"/>
      <c r="CO229" s="2135"/>
      <c r="CP229" s="2135"/>
      <c r="CQ229" s="2135"/>
      <c r="CR229" s="2135"/>
      <c r="CS229" s="2135"/>
      <c r="CT229" s="2135"/>
      <c r="CU229" s="2135"/>
      <c r="CV229" s="2135"/>
      <c r="CW229" s="2135"/>
      <c r="CX229" s="2135"/>
      <c r="CY229" s="2135"/>
      <c r="CZ229" s="2135"/>
    </row>
    <row r="230" s="439" customFormat="true" ht="15" customHeight="true" x14ac:dyDescent="0.2">
      <c r="A230" s="779"/>
      <c r="B230" s="862"/>
      <c r="C230" s="951"/>
      <c r="D230" s="943"/>
      <c r="E230" s="943"/>
      <c r="F230" s="943"/>
      <c r="G230" s="944"/>
      <c r="H230" s="942"/>
      <c r="I230" s="943"/>
      <c r="J230" s="943"/>
      <c r="K230" s="943"/>
      <c r="L230" s="952"/>
      <c r="M230" s="951"/>
      <c r="N230" s="943"/>
      <c r="O230" s="943"/>
      <c r="P230" s="943"/>
      <c r="Q230" s="944"/>
      <c r="R230" s="942"/>
      <c r="S230" s="943"/>
      <c r="T230" s="943"/>
      <c r="U230" s="943"/>
      <c r="V230" s="943"/>
      <c r="W230" s="943"/>
      <c r="X230" s="943"/>
      <c r="Y230" s="943"/>
      <c r="Z230" s="943"/>
      <c r="AA230" s="943"/>
      <c r="AB230" s="943"/>
      <c r="AC230" s="952"/>
      <c r="AD230" s="665"/>
      <c r="AE230" s="665"/>
      <c r="AF230" s="665"/>
      <c r="AG230" s="665"/>
      <c r="AH230" s="665"/>
      <c r="AI230" s="665"/>
      <c r="AJ230" s="665"/>
      <c r="AK230" s="665"/>
      <c r="AL230" s="665"/>
      <c r="AM230" s="665"/>
      <c r="AN230" s="665"/>
      <c r="AO230" s="665"/>
      <c r="AP230" s="665"/>
      <c r="AQ230" s="665"/>
      <c r="AR230" s="665"/>
      <c r="AS230" s="665"/>
      <c r="AT230" s="665"/>
      <c r="AU230" s="665"/>
      <c r="AV230" s="665"/>
      <c r="AW230" s="665"/>
      <c r="AX230" s="665"/>
      <c r="AY230" s="665"/>
      <c r="AZ230" s="216"/>
      <c r="BA230" s="2515"/>
      <c r="BB230" s="161" t="s">
        <v>92</v>
      </c>
      <c r="BC230" s="1151" t="s">
        <v>35</v>
      </c>
      <c r="BD230" s="1170" t="s">
        <v>35</v>
      </c>
      <c r="BE230" s="1170" t="s">
        <v>35</v>
      </c>
      <c r="BF230" s="1170" t="s">
        <v>35</v>
      </c>
      <c r="BG230" s="1190" t="s">
        <v>35</v>
      </c>
      <c r="BH230" s="1210" t="s">
        <v>35</v>
      </c>
      <c r="BI230" s="1170" t="s">
        <v>35</v>
      </c>
      <c r="BJ230" s="1170" t="s">
        <v>35</v>
      </c>
      <c r="BK230" s="1170" t="s">
        <v>35</v>
      </c>
      <c r="BL230" s="1190" t="s">
        <v>35</v>
      </c>
      <c r="BM230" s="1210" t="s">
        <v>35</v>
      </c>
      <c r="BN230" s="1170" t="s">
        <v>35</v>
      </c>
      <c r="BO230" s="1170" t="s">
        <v>35</v>
      </c>
      <c r="BP230" s="1170" t="s">
        <v>35</v>
      </c>
      <c r="BQ230" s="1190" t="s">
        <v>35</v>
      </c>
      <c r="BR230" s="1210" t="s">
        <v>35</v>
      </c>
      <c r="BS230" s="1170" t="s">
        <v>35</v>
      </c>
      <c r="BT230" s="1170" t="s">
        <v>35</v>
      </c>
      <c r="BU230" s="1170" t="s">
        <v>35</v>
      </c>
      <c r="BV230" s="1170" t="s">
        <v>35</v>
      </c>
      <c r="BW230" s="1170" t="s">
        <v>35</v>
      </c>
      <c r="BX230" s="1170" t="s">
        <v>35</v>
      </c>
      <c r="BY230" s="1227" t="s">
        <v>35</v>
      </c>
      <c r="BZ230" s="1227" t="s">
        <v>35</v>
      </c>
      <c r="CA230" s="1227" t="s">
        <v>35</v>
      </c>
      <c r="CB230" s="1227" t="s">
        <v>35</v>
      </c>
      <c r="CC230" s="1227" t="s">
        <v>35</v>
      </c>
      <c r="CD230" s="2135"/>
      <c r="CE230" s="2135"/>
      <c r="CF230" s="2135"/>
      <c r="CG230" s="2135"/>
      <c r="CH230" s="2135"/>
      <c r="CI230" s="2135"/>
      <c r="CJ230" s="2135"/>
      <c r="CK230" s="2135"/>
      <c r="CL230" s="2135"/>
      <c r="CM230" s="2135"/>
      <c r="CN230" s="2135"/>
      <c r="CO230" s="2135"/>
      <c r="CP230" s="2135"/>
      <c r="CQ230" s="2135"/>
      <c r="CR230" s="2135"/>
      <c r="CS230" s="2135"/>
      <c r="CT230" s="2135"/>
      <c r="CU230" s="2135"/>
      <c r="CV230" s="2135"/>
      <c r="CW230" s="2135"/>
      <c r="CX230" s="2135"/>
      <c r="CY230" s="2135"/>
      <c r="CZ230" s="2135"/>
    </row>
    <row r="231" s="439" customFormat="true" ht="15" customHeight="true" x14ac:dyDescent="0.2">
      <c r="A231" s="1564"/>
      <c r="B231" s="1751"/>
      <c r="C231" s="1518"/>
      <c r="D231" s="1519"/>
      <c r="E231" s="1519"/>
      <c r="F231" s="1519"/>
      <c r="G231" s="1553"/>
      <c r="H231" s="1544"/>
      <c r="I231" s="1519"/>
      <c r="J231" s="1519"/>
      <c r="K231" s="1519"/>
      <c r="L231" s="1524"/>
      <c r="M231" s="1534"/>
      <c r="N231" s="1519"/>
      <c r="O231" s="1519"/>
      <c r="P231" s="1519"/>
      <c r="Q231" s="1553"/>
      <c r="R231" s="1544"/>
      <c r="S231" s="1519"/>
      <c r="T231" s="1519"/>
      <c r="U231" s="1519"/>
      <c r="V231" s="1519"/>
      <c r="W231" s="1519"/>
      <c r="X231" s="1519"/>
      <c r="Y231" s="1519"/>
      <c r="Z231" s="1519"/>
      <c r="AA231" s="1519"/>
      <c r="AB231" s="1519"/>
      <c r="AC231" s="2187"/>
      <c r="AD231" s="665"/>
      <c r="AE231" s="665"/>
      <c r="AF231" s="665"/>
      <c r="AG231" s="665"/>
      <c r="AH231" s="665"/>
      <c r="AI231" s="665"/>
      <c r="AJ231" s="665"/>
      <c r="AK231" s="665"/>
      <c r="AL231" s="665"/>
      <c r="AM231" s="665"/>
      <c r="AN231" s="665"/>
      <c r="AO231" s="665"/>
      <c r="AP231" s="665"/>
      <c r="AQ231" s="665"/>
      <c r="AR231" s="665"/>
      <c r="AS231" s="665"/>
      <c r="AT231" s="665"/>
      <c r="AU231" s="665"/>
      <c r="AV231" s="665"/>
      <c r="AW231" s="665"/>
      <c r="AX231" s="665"/>
      <c r="AY231" s="665"/>
      <c r="AZ231" s="216"/>
      <c r="BA231" s="2685" t="s">
        <v>364</v>
      </c>
      <c r="BB231" s="161" t="s">
        <v>365</v>
      </c>
      <c r="BC231" s="345">
        <v>4041.744291265034</v>
      </c>
      <c r="BD231" s="309">
        <v>5401.8637809278007</v>
      </c>
      <c r="BE231" s="309">
        <v>7130.864705503297</v>
      </c>
      <c r="BF231" s="309">
        <v>8020.0660782032901</v>
      </c>
      <c r="BG231" s="346">
        <v>8918.723483507194</v>
      </c>
      <c r="BH231" s="354">
        <v>3072.5267339527559</v>
      </c>
      <c r="BI231" s="309">
        <v>3320.6741154833803</v>
      </c>
      <c r="BJ231" s="309">
        <v>3563.3493619742912</v>
      </c>
      <c r="BK231" s="309">
        <v>3732.5526938154226</v>
      </c>
      <c r="BL231" s="346">
        <v>3890.9379527102701</v>
      </c>
      <c r="BM231" s="354">
        <v>2130.5943302341443</v>
      </c>
      <c r="BN231" s="309">
        <v>2521.9972324302325</v>
      </c>
      <c r="BO231" s="309">
        <v>3106.3072295251682</v>
      </c>
      <c r="BP231" s="309">
        <v>3767.7781728971399</v>
      </c>
      <c r="BQ231" s="346">
        <v>4406.5445163838122</v>
      </c>
      <c r="BR231" s="354">
        <v>666.32804502111082</v>
      </c>
      <c r="BS231" s="309">
        <v>3492.0694296507772</v>
      </c>
      <c r="BT231" s="309">
        <v>4119.7097028201197</v>
      </c>
      <c r="BU231" s="309">
        <v>1284.3252449619945</v>
      </c>
      <c r="BV231" s="309">
        <v>3510.1616954130259</v>
      </c>
      <c r="BW231" s="309">
        <v>2523.8371722739012</v>
      </c>
      <c r="BX231" s="309">
        <v>2490.3825540820621</v>
      </c>
      <c r="BY231" s="310">
        <v>877.7908548544018</v>
      </c>
      <c r="BZ231" s="310">
        <v>10970.85791136927</v>
      </c>
      <c r="CA231" s="310">
        <v>152.46858912468937</v>
      </c>
      <c r="CB231" s="310">
        <v>606.9519181486919</v>
      </c>
      <c r="CC231" s="310">
        <v>2818.3792216865445</v>
      </c>
      <c r="CD231" s="2136"/>
      <c r="CE231" s="2136"/>
      <c r="CF231" s="2136"/>
      <c r="CG231" s="2136"/>
      <c r="CH231" s="2136"/>
      <c r="CI231" s="2136"/>
      <c r="CJ231" s="2136"/>
      <c r="CK231" s="2136"/>
      <c r="CL231" s="2136"/>
      <c r="CM231" s="2136"/>
      <c r="CN231" s="2136"/>
      <c r="CO231" s="2136"/>
      <c r="CP231" s="2136"/>
      <c r="CQ231" s="2136"/>
      <c r="CR231" s="2136"/>
      <c r="CS231" s="2136"/>
      <c r="CT231" s="2136"/>
      <c r="CU231" s="2136"/>
      <c r="CV231" s="2136"/>
      <c r="CW231" s="2136"/>
      <c r="CX231" s="2136"/>
      <c r="CY231" s="2136"/>
      <c r="CZ231" s="2136"/>
    </row>
    <row r="232" s="439" customFormat="true" ht="15" customHeight="true" x14ac:dyDescent="0.2">
      <c r="A232" s="1565"/>
      <c r="B232" s="1752"/>
      <c r="C232" s="1520"/>
      <c r="D232" s="1521"/>
      <c r="E232" s="1521"/>
      <c r="F232" s="1521"/>
      <c r="G232" s="1554"/>
      <c r="H232" s="1545"/>
      <c r="I232" s="1521"/>
      <c r="J232" s="1521"/>
      <c r="K232" s="1521"/>
      <c r="L232" s="1525"/>
      <c r="M232" s="1535"/>
      <c r="N232" s="1521"/>
      <c r="O232" s="1521"/>
      <c r="P232" s="1521"/>
      <c r="Q232" s="1554"/>
      <c r="R232" s="1545"/>
      <c r="S232" s="1521"/>
      <c r="T232" s="1521"/>
      <c r="U232" s="1521"/>
      <c r="V232" s="1521"/>
      <c r="W232" s="1521"/>
      <c r="X232" s="1521"/>
      <c r="Y232" s="1521"/>
      <c r="Z232" s="1521"/>
      <c r="AA232" s="1521"/>
      <c r="AB232" s="1521"/>
      <c r="AC232" s="2188"/>
      <c r="AD232" s="665"/>
      <c r="AE232" s="665"/>
      <c r="AF232" s="665"/>
      <c r="AG232" s="665"/>
      <c r="AH232" s="665"/>
      <c r="AI232" s="665"/>
      <c r="AJ232" s="665"/>
      <c r="AK232" s="665"/>
      <c r="AL232" s="665"/>
      <c r="AM232" s="665"/>
      <c r="AN232" s="665"/>
      <c r="AO232" s="665"/>
      <c r="AP232" s="665"/>
      <c r="AQ232" s="665"/>
      <c r="AR232" s="665"/>
      <c r="AS232" s="665"/>
      <c r="AT232" s="665"/>
      <c r="AU232" s="665"/>
      <c r="AV232" s="665"/>
      <c r="AW232" s="665"/>
      <c r="AX232" s="665"/>
      <c r="AY232" s="665"/>
      <c r="AZ232" s="216"/>
      <c r="BA232" s="2685"/>
      <c r="BB232" s="161" t="s">
        <v>366</v>
      </c>
      <c r="BC232" s="345">
        <v>6522.3795864275016</v>
      </c>
      <c r="BD232" s="309">
        <v>5087.6945132630535</v>
      </c>
      <c r="BE232" s="309">
        <v>2533.6995892813429</v>
      </c>
      <c r="BF232" s="309">
        <v>1790.9346105598461</v>
      </c>
      <c r="BG232" s="346">
        <v>1310.9848920802526</v>
      </c>
      <c r="BH232" s="354">
        <v>1355.9095023007781</v>
      </c>
      <c r="BI232" s="309">
        <v>889.05495224031188</v>
      </c>
      <c r="BJ232" s="309">
        <v>719.11607008821159</v>
      </c>
      <c r="BK232" s="309">
        <v>528.19786601692851</v>
      </c>
      <c r="BL232" s="346">
        <v>572.27592774750417</v>
      </c>
      <c r="BM232" s="354">
        <v>3829.1643998331947</v>
      </c>
      <c r="BN232" s="309">
        <v>3634.2654287481582</v>
      </c>
      <c r="BO232" s="309">
        <v>2988.1211747310131</v>
      </c>
      <c r="BP232" s="309">
        <v>1810.1804947513522</v>
      </c>
      <c r="BQ232" s="346">
        <v>919.40737515454316</v>
      </c>
      <c r="BR232" s="354">
        <v>149.25424638709396</v>
      </c>
      <c r="BS232" s="309">
        <v>2025.0417893496253</v>
      </c>
      <c r="BT232" s="309">
        <v>154.13686098953403</v>
      </c>
      <c r="BU232" s="309">
        <v>364.5132708651015</v>
      </c>
      <c r="BV232" s="309">
        <v>1474.9572649529939</v>
      </c>
      <c r="BW232" s="309">
        <v>1620.8653190000246</v>
      </c>
      <c r="BX232" s="309">
        <v>3875.4434573785597</v>
      </c>
      <c r="BY232" s="310">
        <v>3794.8927430804565</v>
      </c>
      <c r="BZ232" s="310">
        <v>2188.4830360221549</v>
      </c>
      <c r="CA232" s="310">
        <v>500.20557342906147</v>
      </c>
      <c r="CB232" s="310">
        <v>199.66695694895358</v>
      </c>
      <c r="CC232" s="310">
        <v>898.23267320843001</v>
      </c>
      <c r="CD232" s="2136"/>
      <c r="CE232" s="2136"/>
      <c r="CF232" s="2136"/>
      <c r="CG232" s="2136"/>
      <c r="CH232" s="2136"/>
      <c r="CI232" s="2136"/>
      <c r="CJ232" s="2136"/>
      <c r="CK232" s="2136"/>
      <c r="CL232" s="2136"/>
      <c r="CM232" s="2136"/>
      <c r="CN232" s="2136"/>
      <c r="CO232" s="2136"/>
      <c r="CP232" s="2136"/>
      <c r="CQ232" s="2136"/>
      <c r="CR232" s="2136"/>
      <c r="CS232" s="2136"/>
      <c r="CT232" s="2136"/>
      <c r="CU232" s="2136"/>
      <c r="CV232" s="2136"/>
      <c r="CW232" s="2136"/>
      <c r="CX232" s="2136"/>
      <c r="CY232" s="2136"/>
      <c r="CZ232" s="2136"/>
    </row>
    <row r="233" s="439" customFormat="true" ht="15" customHeight="true" x14ac:dyDescent="0.2">
      <c r="A233" s="1566"/>
      <c r="B233" s="1753"/>
      <c r="C233" s="1704"/>
      <c r="D233" s="1705"/>
      <c r="E233" s="1705"/>
      <c r="F233" s="1705"/>
      <c r="G233" s="1706"/>
      <c r="H233" s="1707"/>
      <c r="I233" s="1705"/>
      <c r="J233" s="1705"/>
      <c r="K233" s="1705"/>
      <c r="L233" s="1708"/>
      <c r="M233" s="1709"/>
      <c r="N233" s="1705"/>
      <c r="O233" s="1705"/>
      <c r="P233" s="1705"/>
      <c r="Q233" s="1706"/>
      <c r="R233" s="1707"/>
      <c r="S233" s="1705"/>
      <c r="T233" s="1705"/>
      <c r="U233" s="1705"/>
      <c r="V233" s="1705"/>
      <c r="W233" s="1705"/>
      <c r="X233" s="1705"/>
      <c r="Y233" s="1705"/>
      <c r="Z233" s="1705"/>
      <c r="AA233" s="1705"/>
      <c r="AB233" s="1705"/>
      <c r="AC233" s="2189"/>
      <c r="AD233" s="665"/>
      <c r="AE233" s="665"/>
      <c r="AF233" s="665"/>
      <c r="AG233" s="665"/>
      <c r="AH233" s="665"/>
      <c r="AI233" s="665"/>
      <c r="AJ233" s="665"/>
      <c r="AK233" s="665"/>
      <c r="AL233" s="665"/>
      <c r="AM233" s="665"/>
      <c r="AN233" s="665"/>
      <c r="AO233" s="665"/>
      <c r="AP233" s="665"/>
      <c r="AQ233" s="665"/>
      <c r="AR233" s="665"/>
      <c r="AS233" s="665"/>
      <c r="AT233" s="665"/>
      <c r="AU233" s="665"/>
      <c r="AV233" s="665"/>
      <c r="AW233" s="665"/>
      <c r="AX233" s="665"/>
      <c r="AY233" s="665"/>
      <c r="AZ233" s="216"/>
      <c r="BA233" s="2685"/>
      <c r="BB233" s="161" t="s">
        <v>367</v>
      </c>
      <c r="BC233" s="345">
        <v>331.7192037280231</v>
      </c>
      <c r="BD233" s="309">
        <v>541.44423359033874</v>
      </c>
      <c r="BE233" s="309">
        <v>683.63472110479427</v>
      </c>
      <c r="BF233" s="309">
        <v>906.17357775865412</v>
      </c>
      <c r="BG233" s="346">
        <v>1019.7638180800001</v>
      </c>
      <c r="BH233" s="354">
        <v>220.36177666450817</v>
      </c>
      <c r="BI233" s="309">
        <v>500.65060238836213</v>
      </c>
      <c r="BJ233" s="309">
        <v>450.76950692869036</v>
      </c>
      <c r="BK233" s="309">
        <v>515.84286960887721</v>
      </c>
      <c r="BL233" s="346">
        <v>401.433812107927</v>
      </c>
      <c r="BM233" s="354">
        <v>198.82593747730564</v>
      </c>
      <c r="BN233" s="309">
        <v>232.29812997219233</v>
      </c>
      <c r="BO233" s="309">
        <v>295.39996818194663</v>
      </c>
      <c r="BP233" s="309">
        <v>402.56341897885585</v>
      </c>
      <c r="BQ233" s="346">
        <v>264.58953195314507</v>
      </c>
      <c r="BR233" s="354">
        <v>164.69709529180744</v>
      </c>
      <c r="BS233" s="309">
        <v>92.832887416921153</v>
      </c>
      <c r="BT233" s="309">
        <v>34.157554525543851</v>
      </c>
      <c r="BU233" s="309">
        <v>299.32764428884673</v>
      </c>
      <c r="BV233" s="309">
        <v>242.66371863125917</v>
      </c>
      <c r="BW233" s="309">
        <v>91.565549844094676</v>
      </c>
      <c r="BX233" s="309">
        <v>69.986086325188353</v>
      </c>
      <c r="BY233" s="310">
        <v>25.767296746877481</v>
      </c>
      <c r="BZ233" s="310">
        <v>1496.6272888360593</v>
      </c>
      <c r="CA233" s="310">
        <v>878.57119518363766</v>
      </c>
      <c r="CB233" s="310">
        <v>2.7258943403979519</v>
      </c>
      <c r="CC233" s="310">
        <v>83.813342831175532</v>
      </c>
      <c r="CD233" s="2136"/>
      <c r="CE233" s="2136"/>
      <c r="CF233" s="2136"/>
      <c r="CG233" s="2136"/>
      <c r="CH233" s="2136"/>
      <c r="CI233" s="2136"/>
      <c r="CJ233" s="2136"/>
      <c r="CK233" s="2136"/>
      <c r="CL233" s="2136"/>
      <c r="CM233" s="2136"/>
      <c r="CN233" s="2136"/>
      <c r="CO233" s="2136"/>
      <c r="CP233" s="2136"/>
      <c r="CQ233" s="2136"/>
      <c r="CR233" s="2136"/>
      <c r="CS233" s="2136"/>
      <c r="CT233" s="2136"/>
      <c r="CU233" s="2136"/>
      <c r="CV233" s="2136"/>
      <c r="CW233" s="2136"/>
      <c r="CX233" s="2136"/>
      <c r="CY233" s="2136"/>
      <c r="CZ233" s="2136"/>
    </row>
    <row r="234" s="439" customFormat="true" ht="15" customHeight="true" x14ac:dyDescent="0.2">
      <c r="A234" s="1567"/>
      <c r="B234" s="1754"/>
      <c r="C234" s="1710"/>
      <c r="D234" s="1711"/>
      <c r="E234" s="1711"/>
      <c r="F234" s="1711"/>
      <c r="G234" s="1712"/>
      <c r="H234" s="1713"/>
      <c r="I234" s="1711"/>
      <c r="J234" s="1711"/>
      <c r="K234" s="1711"/>
      <c r="L234" s="1714"/>
      <c r="M234" s="1715"/>
      <c r="N234" s="1711"/>
      <c r="O234" s="1711"/>
      <c r="P234" s="1711"/>
      <c r="Q234" s="1712"/>
      <c r="R234" s="1713"/>
      <c r="S234" s="1711"/>
      <c r="T234" s="1711"/>
      <c r="U234" s="1711"/>
      <c r="V234" s="1711"/>
      <c r="W234" s="1711"/>
      <c r="X234" s="1711"/>
      <c r="Y234" s="1711"/>
      <c r="Z234" s="1711"/>
      <c r="AA234" s="1711"/>
      <c r="AB234" s="1711"/>
      <c r="AC234" s="2190"/>
      <c r="AD234" s="665"/>
      <c r="AE234" s="665"/>
      <c r="AF234" s="665"/>
      <c r="AG234" s="665"/>
      <c r="AH234" s="665"/>
      <c r="AI234" s="665"/>
      <c r="AJ234" s="665"/>
      <c r="AK234" s="665"/>
      <c r="AL234" s="665"/>
      <c r="AM234" s="665"/>
      <c r="AN234" s="665"/>
      <c r="AO234" s="665"/>
      <c r="AP234" s="665"/>
      <c r="AQ234" s="665"/>
      <c r="AR234" s="665"/>
      <c r="AS234" s="665"/>
      <c r="AT234" s="665"/>
      <c r="AU234" s="665"/>
      <c r="AV234" s="665"/>
      <c r="AW234" s="665"/>
      <c r="AX234" s="665"/>
      <c r="AY234" s="665"/>
      <c r="AZ234" s="216"/>
      <c r="BA234" s="2685"/>
      <c r="BB234" s="161" t="s">
        <v>368</v>
      </c>
      <c r="BC234" s="345">
        <v>1173.0389536523312</v>
      </c>
      <c r="BD234" s="309">
        <v>1041.4917920658431</v>
      </c>
      <c r="BE234" s="309">
        <v>1658.1003301333358</v>
      </c>
      <c r="BF234" s="309">
        <v>1343.4897646430454</v>
      </c>
      <c r="BG234" s="346">
        <v>805.87443876171255</v>
      </c>
      <c r="BH234" s="354">
        <v>470.25608750850051</v>
      </c>
      <c r="BI234" s="309">
        <v>415.75584941093217</v>
      </c>
      <c r="BJ234" s="309">
        <v>377.46722604939515</v>
      </c>
      <c r="BK234" s="309">
        <v>354.99752173329466</v>
      </c>
      <c r="BL234" s="346">
        <v>232.22796441478229</v>
      </c>
      <c r="BM234" s="354">
        <v>783.54218599793217</v>
      </c>
      <c r="BN234" s="309">
        <v>572.94089465313562</v>
      </c>
      <c r="BO234" s="309">
        <v>553.78843805763006</v>
      </c>
      <c r="BP234" s="309">
        <v>902.56179847860574</v>
      </c>
      <c r="BQ234" s="346">
        <v>1358.4573129520588</v>
      </c>
      <c r="BR234" s="354">
        <v>440.92782147178718</v>
      </c>
      <c r="BS234" s="309">
        <v>827.86124024836818</v>
      </c>
      <c r="BT234" s="309">
        <v>1388.1279976575636</v>
      </c>
      <c r="BU234" s="309">
        <v>20.064865109510681</v>
      </c>
      <c r="BV234" s="309">
        <v>76.998365356309876</v>
      </c>
      <c r="BW234" s="309">
        <v>30.258678158683317</v>
      </c>
      <c r="BX234" s="309">
        <v>95.974219094791891</v>
      </c>
      <c r="BY234" s="310">
        <v>0</v>
      </c>
      <c r="BZ234" s="310">
        <v>983.2065364556255</v>
      </c>
      <c r="CA234" s="310">
        <v>79.708844918467861</v>
      </c>
      <c r="CB234" s="310">
        <v>170.22384292020459</v>
      </c>
      <c r="CC234" s="310">
        <v>1908.642867864955</v>
      </c>
      <c r="CD234" s="2136"/>
      <c r="CE234" s="2136"/>
      <c r="CF234" s="2136"/>
      <c r="CG234" s="2136"/>
      <c r="CH234" s="2136"/>
      <c r="CI234" s="2136"/>
      <c r="CJ234" s="2136"/>
      <c r="CK234" s="2136"/>
      <c r="CL234" s="2136"/>
      <c r="CM234" s="2136"/>
      <c r="CN234" s="2136"/>
      <c r="CO234" s="2136"/>
      <c r="CP234" s="2136"/>
      <c r="CQ234" s="2136"/>
      <c r="CR234" s="2136"/>
      <c r="CS234" s="2136"/>
      <c r="CT234" s="2136"/>
      <c r="CU234" s="2136"/>
      <c r="CV234" s="2136"/>
      <c r="CW234" s="2136"/>
      <c r="CX234" s="2136"/>
      <c r="CY234" s="2136"/>
      <c r="CZ234" s="2136"/>
    </row>
    <row r="235" s="439" customFormat="true" ht="15" customHeight="true" x14ac:dyDescent="0.2">
      <c r="A235" s="1567"/>
      <c r="B235" s="1754"/>
      <c r="C235" s="1710"/>
      <c r="D235" s="1711"/>
      <c r="E235" s="1711"/>
      <c r="F235" s="1711"/>
      <c r="G235" s="1712"/>
      <c r="H235" s="1713"/>
      <c r="I235" s="1711"/>
      <c r="J235" s="1711"/>
      <c r="K235" s="1711"/>
      <c r="L235" s="1714"/>
      <c r="M235" s="1715"/>
      <c r="N235" s="1711"/>
      <c r="O235" s="1711"/>
      <c r="P235" s="1711"/>
      <c r="Q235" s="1712"/>
      <c r="R235" s="1713"/>
      <c r="S235" s="1711"/>
      <c r="T235" s="1711"/>
      <c r="U235" s="1711"/>
      <c r="V235" s="1711"/>
      <c r="W235" s="1711"/>
      <c r="X235" s="1711"/>
      <c r="Y235" s="1711"/>
      <c r="Z235" s="1711"/>
      <c r="AA235" s="1711"/>
      <c r="AB235" s="1711"/>
      <c r="AC235" s="2190"/>
      <c r="AD235" s="665"/>
      <c r="AE235" s="665"/>
      <c r="AF235" s="665"/>
      <c r="AG235" s="665"/>
      <c r="AH235" s="665"/>
      <c r="AI235" s="665"/>
      <c r="AJ235" s="665"/>
      <c r="AK235" s="665"/>
      <c r="AL235" s="665"/>
      <c r="AM235" s="665"/>
      <c r="AN235" s="665"/>
      <c r="AO235" s="665"/>
      <c r="AP235" s="665"/>
      <c r="AQ235" s="665"/>
      <c r="AR235" s="665"/>
      <c r="AS235" s="665"/>
      <c r="AT235" s="665"/>
      <c r="AU235" s="665"/>
      <c r="AV235" s="665"/>
      <c r="AW235" s="665"/>
      <c r="AX235" s="665"/>
      <c r="AY235" s="665"/>
      <c r="AZ235" s="216"/>
      <c r="BA235" s="2685"/>
      <c r="BB235" s="161" t="s">
        <v>275</v>
      </c>
      <c r="BC235" s="345">
        <v>9.9608453111477502</v>
      </c>
      <c r="BD235" s="309">
        <v>8.5396367073598913</v>
      </c>
      <c r="BE235" s="309">
        <v>80.091170618985686</v>
      </c>
      <c r="BF235" s="309">
        <v>16.258094660555859</v>
      </c>
      <c r="BG235" s="346">
        <v>28.226227320080252</v>
      </c>
      <c r="BH235" s="354">
        <v>6.0677200952348631</v>
      </c>
      <c r="BI235" s="309">
        <v>6.7564264771951814</v>
      </c>
      <c r="BJ235" s="309">
        <v>9.5016681833606764</v>
      </c>
      <c r="BK235" s="309">
        <v>0</v>
      </c>
      <c r="BL235" s="346">
        <v>28.226227320080252</v>
      </c>
      <c r="BM235" s="354">
        <v>9.9608453111477502</v>
      </c>
      <c r="BN235" s="309">
        <v>0</v>
      </c>
      <c r="BO235" s="309">
        <v>2.4719166121250278</v>
      </c>
      <c r="BP235" s="309">
        <v>76.684425781946572</v>
      </c>
      <c r="BQ235" s="346">
        <v>3.4067448370391094</v>
      </c>
      <c r="BR235" s="354">
        <v>0</v>
      </c>
      <c r="BS235" s="309">
        <v>0</v>
      </c>
      <c r="BT235" s="309">
        <v>6.7564264771951814</v>
      </c>
      <c r="BU235" s="309">
        <v>0</v>
      </c>
      <c r="BV235" s="309">
        <v>52.84049845352645</v>
      </c>
      <c r="BW235" s="309">
        <v>33.953584505212547</v>
      </c>
      <c r="BX235" s="309">
        <v>11.49617007655921</v>
      </c>
      <c r="BY235" s="310">
        <v>0</v>
      </c>
      <c r="BZ235" s="310">
        <v>32.299445522116578</v>
      </c>
      <c r="CA235" s="310">
        <v>0</v>
      </c>
      <c r="CB235" s="310">
        <v>0</v>
      </c>
      <c r="CC235" s="310">
        <v>5.7298495835194663</v>
      </c>
      <c r="CD235" s="2136"/>
      <c r="CE235" s="2136"/>
      <c r="CF235" s="2136"/>
      <c r="CG235" s="2136"/>
      <c r="CH235" s="2136"/>
      <c r="CI235" s="2136"/>
      <c r="CJ235" s="2136"/>
      <c r="CK235" s="2136"/>
      <c r="CL235" s="2136"/>
      <c r="CM235" s="2136"/>
      <c r="CN235" s="2136"/>
      <c r="CO235" s="2136"/>
      <c r="CP235" s="2136"/>
      <c r="CQ235" s="2136"/>
      <c r="CR235" s="2136"/>
      <c r="CS235" s="2136"/>
      <c r="CT235" s="2136"/>
      <c r="CU235" s="2136"/>
      <c r="CV235" s="2136"/>
      <c r="CW235" s="2136"/>
      <c r="CX235" s="2136"/>
      <c r="CY235" s="2136"/>
      <c r="CZ235" s="2136"/>
    </row>
    <row r="236" s="439" customFormat="true" ht="15" customHeight="true" x14ac:dyDescent="0.2">
      <c r="A236" s="1567"/>
      <c r="B236" s="1754"/>
      <c r="C236" s="1710"/>
      <c r="D236" s="1711"/>
      <c r="E236" s="1711"/>
      <c r="F236" s="1711"/>
      <c r="G236" s="1712"/>
      <c r="H236" s="1713"/>
      <c r="I236" s="1711"/>
      <c r="J236" s="1711"/>
      <c r="K236" s="1711"/>
      <c r="L236" s="1714"/>
      <c r="M236" s="1715"/>
      <c r="N236" s="1711"/>
      <c r="O236" s="1711"/>
      <c r="P236" s="1711"/>
      <c r="Q236" s="1712"/>
      <c r="R236" s="1713"/>
      <c r="S236" s="1711"/>
      <c r="T236" s="1711"/>
      <c r="U236" s="1711"/>
      <c r="V236" s="1711"/>
      <c r="W236" s="1711"/>
      <c r="X236" s="1711"/>
      <c r="Y236" s="1711"/>
      <c r="Z236" s="1711"/>
      <c r="AA236" s="1711"/>
      <c r="AB236" s="1711"/>
      <c r="AC236" s="2190"/>
      <c r="AD236" s="665"/>
      <c r="AE236" s="665"/>
      <c r="AF236" s="665"/>
      <c r="AG236" s="665"/>
      <c r="AH236" s="665"/>
      <c r="AI236" s="665"/>
      <c r="AJ236" s="665"/>
      <c r="AK236" s="665"/>
      <c r="AL236" s="665"/>
      <c r="AM236" s="665"/>
      <c r="AN236" s="665"/>
      <c r="AO236" s="665"/>
      <c r="AP236" s="665"/>
      <c r="AQ236" s="665"/>
      <c r="AR236" s="665"/>
      <c r="AS236" s="665"/>
      <c r="AT236" s="665"/>
      <c r="AU236" s="665"/>
      <c r="AV236" s="665"/>
      <c r="AW236" s="665"/>
      <c r="AX236" s="665"/>
      <c r="AY236" s="665"/>
      <c r="AZ236" s="216"/>
      <c r="BA236" s="2686"/>
      <c r="BB236" s="161" t="s">
        <v>167</v>
      </c>
      <c r="BC236" s="345">
        <v>12078.842880384003</v>
      </c>
      <c r="BD236" s="309">
        <v>12081.033956554375</v>
      </c>
      <c r="BE236" s="309">
        <v>12086.390516641753</v>
      </c>
      <c r="BF236" s="309">
        <v>12076.922125825389</v>
      </c>
      <c r="BG236" s="346">
        <v>12083.572859749273</v>
      </c>
      <c r="BH236" s="354">
        <v>5125.1218205217865</v>
      </c>
      <c r="BI236" s="309">
        <v>5132.8919460001816</v>
      </c>
      <c r="BJ236" s="309">
        <v>5120.2038332239481</v>
      </c>
      <c r="BK236" s="309">
        <v>5131.5909511745222</v>
      </c>
      <c r="BL236" s="346">
        <v>5125.1018843005613</v>
      </c>
      <c r="BM236" s="354">
        <v>6952.0876988537211</v>
      </c>
      <c r="BN236" s="309">
        <v>6961.5016858037052</v>
      </c>
      <c r="BO236" s="309">
        <v>6946.0887271078846</v>
      </c>
      <c r="BP236" s="309">
        <v>6959.7683108878991</v>
      </c>
      <c r="BQ236" s="346">
        <v>6952.405481280598</v>
      </c>
      <c r="BR236" s="354">
        <v>1421.2072081717995</v>
      </c>
      <c r="BS236" s="309">
        <v>6437.805346665702</v>
      </c>
      <c r="BT236" s="309">
        <v>5702.8885424699483</v>
      </c>
      <c r="BU236" s="309">
        <v>1968.2310252254515</v>
      </c>
      <c r="BV236" s="309">
        <v>5357.6215428071155</v>
      </c>
      <c r="BW236" s="309">
        <v>4300.4803037819202</v>
      </c>
      <c r="BX236" s="309">
        <v>6543.2824869571568</v>
      </c>
      <c r="BY236" s="310">
        <v>4698.4508946817359</v>
      </c>
      <c r="BZ236" s="310">
        <v>15671.474218205267</v>
      </c>
      <c r="CA236" s="310">
        <v>1610.9542026558556</v>
      </c>
      <c r="CB236" s="310">
        <v>979.5686123582492</v>
      </c>
      <c r="CC236" s="310">
        <v>5714.7979551746212</v>
      </c>
      <c r="CD236" s="2136"/>
      <c r="CE236" s="2136"/>
      <c r="CF236" s="2136"/>
      <c r="CG236" s="2136"/>
      <c r="CH236" s="2136"/>
      <c r="CI236" s="2136"/>
      <c r="CJ236" s="2136"/>
      <c r="CK236" s="2136"/>
      <c r="CL236" s="2136"/>
      <c r="CM236" s="2136"/>
      <c r="CN236" s="2136"/>
      <c r="CO236" s="2136"/>
      <c r="CP236" s="2136"/>
      <c r="CQ236" s="2136"/>
      <c r="CR236" s="2136"/>
      <c r="CS236" s="2136"/>
      <c r="CT236" s="2136"/>
      <c r="CU236" s="2136"/>
      <c r="CV236" s="2136"/>
      <c r="CW236" s="2136"/>
      <c r="CX236" s="2136"/>
      <c r="CY236" s="2136"/>
      <c r="CZ236" s="2136"/>
    </row>
    <row r="237" s="439" customFormat="true" ht="15" customHeight="true" x14ac:dyDescent="0.2">
      <c r="A237" s="1567"/>
      <c r="B237" s="1754"/>
      <c r="C237" s="1710"/>
      <c r="D237" s="1711"/>
      <c r="E237" s="1711"/>
      <c r="F237" s="1711"/>
      <c r="G237" s="1712"/>
      <c r="H237" s="1713"/>
      <c r="I237" s="1711"/>
      <c r="J237" s="1711"/>
      <c r="K237" s="1711"/>
      <c r="L237" s="1714"/>
      <c r="M237" s="1715"/>
      <c r="N237" s="1711"/>
      <c r="O237" s="1711"/>
      <c r="P237" s="1711"/>
      <c r="Q237" s="1712"/>
      <c r="R237" s="1713"/>
      <c r="S237" s="1711"/>
      <c r="T237" s="1711"/>
      <c r="U237" s="1711"/>
      <c r="V237" s="1711"/>
      <c r="W237" s="1711"/>
      <c r="X237" s="1711"/>
      <c r="Y237" s="1711"/>
      <c r="Z237" s="1711"/>
      <c r="AA237" s="1711"/>
      <c r="AB237" s="1711"/>
      <c r="AC237" s="2190"/>
      <c r="AD237" s="665"/>
      <c r="AE237" s="665"/>
      <c r="AF237" s="665"/>
      <c r="AG237" s="665"/>
      <c r="AH237" s="665"/>
      <c r="AI237" s="665"/>
      <c r="AJ237" s="665"/>
      <c r="AK237" s="665"/>
      <c r="AL237" s="665"/>
      <c r="AM237" s="665"/>
      <c r="AN237" s="665"/>
      <c r="AO237" s="665"/>
      <c r="AP237" s="665"/>
      <c r="AQ237" s="665"/>
      <c r="AR237" s="665"/>
      <c r="AS237" s="665"/>
      <c r="AT237" s="665"/>
      <c r="AU237" s="665"/>
      <c r="AV237" s="665"/>
      <c r="AW237" s="665"/>
      <c r="AX237" s="665"/>
      <c r="AY237" s="665"/>
      <c r="AZ237" s="216"/>
      <c r="BA237" s="396"/>
      <c r="BB237" s="161"/>
      <c r="BC237" s="345"/>
      <c r="BD237" s="309"/>
      <c r="BE237" s="309"/>
      <c r="BF237" s="309"/>
      <c r="BG237" s="346"/>
      <c r="BH237" s="354"/>
      <c r="BI237" s="309"/>
      <c r="BJ237" s="309"/>
      <c r="BK237" s="309"/>
      <c r="BL237" s="346"/>
      <c r="BM237" s="354"/>
      <c r="BN237" s="309"/>
      <c r="BO237" s="309"/>
      <c r="BP237" s="309"/>
      <c r="BQ237" s="346"/>
      <c r="BR237" s="354"/>
      <c r="BS237" s="309"/>
      <c r="BT237" s="309"/>
      <c r="BU237" s="309"/>
      <c r="BV237" s="309"/>
      <c r="BW237" s="309"/>
      <c r="BX237" s="309"/>
      <c r="BY237" s="310"/>
      <c r="BZ237" s="310"/>
      <c r="CA237" s="310"/>
      <c r="CB237" s="310"/>
      <c r="CC237" s="310"/>
      <c r="CD237" s="2136"/>
      <c r="CE237" s="2136"/>
      <c r="CF237" s="2136"/>
      <c r="CG237" s="2136"/>
      <c r="CH237" s="2136"/>
      <c r="CI237" s="2136"/>
      <c r="CJ237" s="2136"/>
      <c r="CK237" s="2136"/>
      <c r="CL237" s="2136"/>
      <c r="CM237" s="2136"/>
      <c r="CN237" s="2136"/>
      <c r="CO237" s="2136"/>
      <c r="CP237" s="2136"/>
      <c r="CQ237" s="2136"/>
      <c r="CR237" s="2136"/>
      <c r="CS237" s="2136"/>
      <c r="CT237" s="2136"/>
      <c r="CU237" s="2136"/>
      <c r="CV237" s="2136"/>
      <c r="CW237" s="2136"/>
      <c r="CX237" s="2136"/>
      <c r="CY237" s="2136"/>
      <c r="CZ237" s="2136"/>
    </row>
    <row r="238" s="439" customFormat="true" ht="15" customHeight="true" x14ac:dyDescent="0.2">
      <c r="A238" s="1567"/>
      <c r="B238" s="1754"/>
      <c r="C238" s="1710"/>
      <c r="D238" s="1711"/>
      <c r="E238" s="1711"/>
      <c r="F238" s="1711"/>
      <c r="G238" s="1712"/>
      <c r="H238" s="1713"/>
      <c r="I238" s="1711"/>
      <c r="J238" s="1711"/>
      <c r="K238" s="1711"/>
      <c r="L238" s="1714"/>
      <c r="M238" s="1715"/>
      <c r="N238" s="1711"/>
      <c r="O238" s="1711"/>
      <c r="P238" s="1711"/>
      <c r="Q238" s="1712"/>
      <c r="R238" s="1713"/>
      <c r="S238" s="1711"/>
      <c r="T238" s="1711"/>
      <c r="U238" s="1711"/>
      <c r="V238" s="1711"/>
      <c r="W238" s="1711"/>
      <c r="X238" s="1711"/>
      <c r="Y238" s="1711"/>
      <c r="Z238" s="1711"/>
      <c r="AA238" s="1711"/>
      <c r="AB238" s="1711"/>
      <c r="AC238" s="2190"/>
      <c r="AD238" s="665"/>
      <c r="AE238" s="665"/>
      <c r="AF238" s="665"/>
      <c r="AG238" s="665"/>
      <c r="AH238" s="665"/>
      <c r="AI238" s="665"/>
      <c r="AJ238" s="665"/>
      <c r="AK238" s="665"/>
      <c r="AL238" s="665"/>
      <c r="AM238" s="665"/>
      <c r="AN238" s="665"/>
      <c r="AO238" s="665"/>
      <c r="AP238" s="665"/>
      <c r="AQ238" s="665"/>
      <c r="AR238" s="665"/>
      <c r="AS238" s="665"/>
      <c r="AT238" s="665"/>
      <c r="AU238" s="665"/>
      <c r="AV238" s="665"/>
      <c r="AW238" s="665"/>
      <c r="AX238" s="665"/>
      <c r="AY238" s="665"/>
      <c r="AZ238" s="216"/>
      <c r="BA238" s="396"/>
      <c r="BB238" s="161"/>
      <c r="BC238" s="345"/>
      <c r="BD238" s="309"/>
      <c r="BE238" s="309"/>
      <c r="BF238" s="309"/>
      <c r="BG238" s="346"/>
      <c r="BH238" s="354"/>
      <c r="BI238" s="309"/>
      <c r="BJ238" s="309"/>
      <c r="BK238" s="309"/>
      <c r="BL238" s="346"/>
      <c r="BM238" s="354"/>
      <c r="BN238" s="309"/>
      <c r="BO238" s="309"/>
      <c r="BP238" s="309"/>
      <c r="BQ238" s="346"/>
      <c r="BR238" s="354"/>
      <c r="BS238" s="309"/>
      <c r="BT238" s="309"/>
      <c r="BU238" s="309"/>
      <c r="BV238" s="309"/>
      <c r="BW238" s="309"/>
      <c r="BX238" s="309"/>
      <c r="BY238" s="310"/>
      <c r="BZ238" s="310"/>
      <c r="CA238" s="310"/>
      <c r="CB238" s="310"/>
      <c r="CC238" s="310"/>
      <c r="CD238" s="2136"/>
      <c r="CE238" s="2136"/>
      <c r="CF238" s="2136"/>
      <c r="CG238" s="2136"/>
      <c r="CH238" s="2136"/>
      <c r="CI238" s="2136"/>
      <c r="CJ238" s="2136"/>
      <c r="CK238" s="2136"/>
      <c r="CL238" s="2136"/>
      <c r="CM238" s="2136"/>
      <c r="CN238" s="2136"/>
      <c r="CO238" s="2136"/>
      <c r="CP238" s="2136"/>
      <c r="CQ238" s="2136"/>
      <c r="CR238" s="2136"/>
      <c r="CS238" s="2136"/>
      <c r="CT238" s="2136"/>
      <c r="CU238" s="2136"/>
      <c r="CV238" s="2136"/>
      <c r="CW238" s="2136"/>
      <c r="CX238" s="2136"/>
      <c r="CY238" s="2136"/>
      <c r="CZ238" s="2136"/>
    </row>
    <row r="239" s="439" customFormat="true" ht="15" customHeight="true" x14ac:dyDescent="0.2">
      <c r="A239" s="1567"/>
      <c r="B239" s="1754"/>
      <c r="C239" s="1710"/>
      <c r="D239" s="1711"/>
      <c r="E239" s="1711"/>
      <c r="F239" s="1711"/>
      <c r="G239" s="1712"/>
      <c r="H239" s="1713"/>
      <c r="I239" s="1711"/>
      <c r="J239" s="1711"/>
      <c r="K239" s="1711"/>
      <c r="L239" s="1714"/>
      <c r="M239" s="1715"/>
      <c r="N239" s="1711"/>
      <c r="O239" s="1711"/>
      <c r="P239" s="1711"/>
      <c r="Q239" s="1712"/>
      <c r="R239" s="1713"/>
      <c r="S239" s="1711"/>
      <c r="T239" s="1711"/>
      <c r="U239" s="1711"/>
      <c r="V239" s="1711"/>
      <c r="W239" s="1711"/>
      <c r="X239" s="1711"/>
      <c r="Y239" s="1711"/>
      <c r="Z239" s="1711"/>
      <c r="AA239" s="1711"/>
      <c r="AB239" s="1711"/>
      <c r="AC239" s="2190"/>
      <c r="AD239" s="665"/>
      <c r="AE239" s="665"/>
      <c r="AF239" s="665"/>
      <c r="AG239" s="665"/>
      <c r="AH239" s="665"/>
      <c r="AI239" s="665"/>
      <c r="AJ239" s="665"/>
      <c r="AK239" s="665"/>
      <c r="AL239" s="665"/>
      <c r="AM239" s="665"/>
      <c r="AN239" s="665"/>
      <c r="AO239" s="665"/>
      <c r="AP239" s="665"/>
      <c r="AQ239" s="665"/>
      <c r="AR239" s="665"/>
      <c r="AS239" s="665"/>
      <c r="AT239" s="665"/>
      <c r="AU239" s="665"/>
      <c r="AV239" s="665"/>
      <c r="AW239" s="665"/>
      <c r="AX239" s="665"/>
      <c r="AY239" s="665"/>
      <c r="AZ239" s="216"/>
      <c r="BA239" s="396"/>
      <c r="BB239" s="161"/>
      <c r="BC239" s="345"/>
      <c r="BD239" s="309"/>
      <c r="BE239" s="309"/>
      <c r="BF239" s="309"/>
      <c r="BG239" s="346"/>
      <c r="BH239" s="354"/>
      <c r="BI239" s="309"/>
      <c r="BJ239" s="309"/>
      <c r="BK239" s="309"/>
      <c r="BL239" s="346"/>
      <c r="BM239" s="354"/>
      <c r="BN239" s="309"/>
      <c r="BO239" s="309"/>
      <c r="BP239" s="309"/>
      <c r="BQ239" s="346"/>
      <c r="BR239" s="354"/>
      <c r="BS239" s="309"/>
      <c r="BT239" s="309"/>
      <c r="BU239" s="309"/>
      <c r="BV239" s="309"/>
      <c r="BW239" s="309"/>
      <c r="BX239" s="309"/>
      <c r="BY239" s="310"/>
      <c r="BZ239" s="310"/>
      <c r="CA239" s="310"/>
      <c r="CB239" s="310"/>
      <c r="CC239" s="310"/>
      <c r="CD239" s="2136"/>
      <c r="CE239" s="2136"/>
      <c r="CF239" s="2136"/>
      <c r="CG239" s="2136"/>
      <c r="CH239" s="2136"/>
      <c r="CI239" s="2136"/>
      <c r="CJ239" s="2136"/>
      <c r="CK239" s="2136"/>
      <c r="CL239" s="2136"/>
      <c r="CM239" s="2136"/>
      <c r="CN239" s="2136"/>
      <c r="CO239" s="2136"/>
      <c r="CP239" s="2136"/>
      <c r="CQ239" s="2136"/>
      <c r="CR239" s="2136"/>
      <c r="CS239" s="2136"/>
      <c r="CT239" s="2136"/>
      <c r="CU239" s="2136"/>
      <c r="CV239" s="2136"/>
      <c r="CW239" s="2136"/>
      <c r="CX239" s="2136"/>
      <c r="CY239" s="2136"/>
      <c r="CZ239" s="2136"/>
    </row>
    <row r="240" s="439" customFormat="true" ht="15" customHeight="true" x14ac:dyDescent="0.2">
      <c r="A240" s="1567"/>
      <c r="B240" s="1754"/>
      <c r="C240" s="1710"/>
      <c r="D240" s="1711"/>
      <c r="E240" s="1711"/>
      <c r="F240" s="1711"/>
      <c r="G240" s="1712"/>
      <c r="H240" s="1713"/>
      <c r="I240" s="1711"/>
      <c r="J240" s="1711"/>
      <c r="K240" s="1711"/>
      <c r="L240" s="1714"/>
      <c r="M240" s="1715"/>
      <c r="N240" s="1711"/>
      <c r="O240" s="1711"/>
      <c r="P240" s="1711"/>
      <c r="Q240" s="1712"/>
      <c r="R240" s="1713"/>
      <c r="S240" s="1711"/>
      <c r="T240" s="1711"/>
      <c r="U240" s="1711"/>
      <c r="V240" s="1711"/>
      <c r="W240" s="1711"/>
      <c r="X240" s="1711"/>
      <c r="Y240" s="1711"/>
      <c r="Z240" s="1711"/>
      <c r="AA240" s="1711"/>
      <c r="AB240" s="1711"/>
      <c r="AC240" s="2190"/>
      <c r="AD240" s="665"/>
      <c r="AE240" s="665"/>
      <c r="AF240" s="665"/>
      <c r="AG240" s="665"/>
      <c r="AH240" s="665"/>
      <c r="AI240" s="665"/>
      <c r="AJ240" s="665"/>
      <c r="AK240" s="665"/>
      <c r="AL240" s="665"/>
      <c r="AM240" s="665"/>
      <c r="AN240" s="665"/>
      <c r="AO240" s="665"/>
      <c r="AP240" s="665"/>
      <c r="AQ240" s="665"/>
      <c r="AR240" s="665"/>
      <c r="AS240" s="665"/>
      <c r="AT240" s="665"/>
      <c r="AU240" s="665"/>
      <c r="AV240" s="665"/>
      <c r="AW240" s="665"/>
      <c r="AX240" s="665"/>
      <c r="AY240" s="665"/>
      <c r="AZ240" s="216"/>
      <c r="BA240" s="396"/>
      <c r="BB240" s="161"/>
      <c r="BC240" s="345"/>
      <c r="BD240" s="309"/>
      <c r="BE240" s="309"/>
      <c r="BF240" s="309"/>
      <c r="BG240" s="346"/>
      <c r="BH240" s="354"/>
      <c r="BI240" s="309"/>
      <c r="BJ240" s="309"/>
      <c r="BK240" s="309"/>
      <c r="BL240" s="346"/>
      <c r="BM240" s="354"/>
      <c r="BN240" s="309"/>
      <c r="BO240" s="309"/>
      <c r="BP240" s="309"/>
      <c r="BQ240" s="346"/>
      <c r="BR240" s="354"/>
      <c r="BS240" s="309"/>
      <c r="BT240" s="309"/>
      <c r="BU240" s="309"/>
      <c r="BV240" s="309"/>
      <c r="BW240" s="309"/>
      <c r="BX240" s="309"/>
      <c r="BY240" s="310"/>
      <c r="BZ240" s="310"/>
      <c r="CA240" s="310"/>
      <c r="CB240" s="310"/>
      <c r="CC240" s="310"/>
      <c r="CD240" s="2136"/>
      <c r="CE240" s="2136"/>
      <c r="CF240" s="2136"/>
      <c r="CG240" s="2136"/>
      <c r="CH240" s="2136"/>
      <c r="CI240" s="2136"/>
      <c r="CJ240" s="2136"/>
      <c r="CK240" s="2136"/>
      <c r="CL240" s="2136"/>
      <c r="CM240" s="2136"/>
      <c r="CN240" s="2136"/>
      <c r="CO240" s="2136"/>
      <c r="CP240" s="2136"/>
      <c r="CQ240" s="2136"/>
      <c r="CR240" s="2136"/>
      <c r="CS240" s="2136"/>
      <c r="CT240" s="2136"/>
      <c r="CU240" s="2136"/>
      <c r="CV240" s="2136"/>
      <c r="CW240" s="2136"/>
      <c r="CX240" s="2136"/>
      <c r="CY240" s="2136"/>
      <c r="CZ240" s="2136"/>
    </row>
    <row r="241" s="439" customFormat="true" ht="15" customHeight="true" x14ac:dyDescent="0.2">
      <c r="A241" s="1568"/>
      <c r="B241" s="1755"/>
      <c r="C241" s="1716"/>
      <c r="D241" s="1717"/>
      <c r="E241" s="1717"/>
      <c r="F241" s="1717"/>
      <c r="G241" s="1718"/>
      <c r="H241" s="1719"/>
      <c r="I241" s="1717"/>
      <c r="J241" s="1717"/>
      <c r="K241" s="1717"/>
      <c r="L241" s="1720"/>
      <c r="M241" s="1721"/>
      <c r="N241" s="1717"/>
      <c r="O241" s="1717"/>
      <c r="P241" s="1717"/>
      <c r="Q241" s="1718"/>
      <c r="R241" s="1719"/>
      <c r="S241" s="1717"/>
      <c r="T241" s="1717"/>
      <c r="U241" s="1717"/>
      <c r="V241" s="1717"/>
      <c r="W241" s="1717"/>
      <c r="X241" s="1717"/>
      <c r="Y241" s="1717"/>
      <c r="Z241" s="1717"/>
      <c r="AA241" s="1717"/>
      <c r="AB241" s="1717"/>
      <c r="AC241" s="2191"/>
      <c r="AD241" s="665"/>
      <c r="AE241" s="665"/>
      <c r="AF241" s="665"/>
      <c r="AG241" s="665"/>
      <c r="AH241" s="665"/>
      <c r="AI241" s="665"/>
      <c r="AJ241" s="665"/>
      <c r="AK241" s="665"/>
      <c r="AL241" s="665"/>
      <c r="AM241" s="665"/>
      <c r="AN241" s="665"/>
      <c r="AO241" s="665"/>
      <c r="AP241" s="665"/>
      <c r="AQ241" s="665"/>
      <c r="AR241" s="665"/>
      <c r="AS241" s="665"/>
      <c r="AT241" s="665"/>
      <c r="AU241" s="665"/>
      <c r="AV241" s="665"/>
      <c r="AW241" s="665"/>
      <c r="AX241" s="665"/>
      <c r="AY241" s="665"/>
      <c r="AZ241" s="216"/>
      <c r="BA241" s="396"/>
      <c r="BB241" s="161"/>
      <c r="BC241" s="345"/>
      <c r="BD241" s="309"/>
      <c r="BE241" s="309"/>
      <c r="BF241" s="309"/>
      <c r="BG241" s="346"/>
      <c r="BH241" s="354"/>
      <c r="BI241" s="309"/>
      <c r="BJ241" s="309"/>
      <c r="BK241" s="309"/>
      <c r="BL241" s="346"/>
      <c r="BM241" s="354"/>
      <c r="BN241" s="309"/>
      <c r="BO241" s="309"/>
      <c r="BP241" s="309"/>
      <c r="BQ241" s="346"/>
      <c r="BR241" s="354"/>
      <c r="BS241" s="309"/>
      <c r="BT241" s="309"/>
      <c r="BU241" s="309"/>
      <c r="BV241" s="309"/>
      <c r="BW241" s="309"/>
      <c r="BX241" s="309"/>
      <c r="BY241" s="310"/>
      <c r="BZ241" s="310"/>
      <c r="CA241" s="310"/>
      <c r="CB241" s="310"/>
      <c r="CC241" s="310"/>
      <c r="CD241" s="2136"/>
      <c r="CE241" s="2136"/>
      <c r="CF241" s="2136"/>
      <c r="CG241" s="2136"/>
      <c r="CH241" s="2136"/>
      <c r="CI241" s="2136"/>
      <c r="CJ241" s="2136"/>
      <c r="CK241" s="2136"/>
      <c r="CL241" s="2136"/>
      <c r="CM241" s="2136"/>
      <c r="CN241" s="2136"/>
      <c r="CO241" s="2136"/>
      <c r="CP241" s="2136"/>
      <c r="CQ241" s="2136"/>
      <c r="CR241" s="2136"/>
      <c r="CS241" s="2136"/>
      <c r="CT241" s="2136"/>
      <c r="CU241" s="2136"/>
      <c r="CV241" s="2136"/>
      <c r="CW241" s="2136"/>
      <c r="CX241" s="2136"/>
      <c r="CY241" s="2136"/>
      <c r="CZ241" s="2136"/>
    </row>
    <row r="242" s="439" customFormat="true" ht="15" customHeight="true" x14ac:dyDescent="0.2">
      <c r="A242" s="779"/>
      <c r="B242" s="862"/>
      <c r="C242" s="951"/>
      <c r="D242" s="943"/>
      <c r="E242" s="943"/>
      <c r="F242" s="943"/>
      <c r="G242" s="944"/>
      <c r="H242" s="942"/>
      <c r="I242" s="943"/>
      <c r="J242" s="943"/>
      <c r="K242" s="943"/>
      <c r="L242" s="952"/>
      <c r="M242" s="951"/>
      <c r="N242" s="943"/>
      <c r="O242" s="943"/>
      <c r="P242" s="943"/>
      <c r="Q242" s="944"/>
      <c r="R242" s="942"/>
      <c r="S242" s="943"/>
      <c r="T242" s="943"/>
      <c r="U242" s="943"/>
      <c r="V242" s="943"/>
      <c r="W242" s="943"/>
      <c r="X242" s="943"/>
      <c r="Y242" s="943"/>
      <c r="Z242" s="943"/>
      <c r="AA242" s="943"/>
      <c r="AB242" s="943"/>
      <c r="AC242" s="952"/>
      <c r="AD242" s="665"/>
      <c r="AE242" s="665"/>
      <c r="AF242" s="665"/>
      <c r="AG242" s="665"/>
      <c r="AH242" s="665"/>
      <c r="AI242" s="665"/>
      <c r="AJ242" s="665"/>
      <c r="AK242" s="665"/>
      <c r="AL242" s="665"/>
      <c r="AM242" s="665"/>
      <c r="AN242" s="665"/>
      <c r="AO242" s="665"/>
      <c r="AP242" s="665"/>
      <c r="AQ242" s="665"/>
      <c r="AR242" s="665"/>
      <c r="AS242" s="665"/>
      <c r="AT242" s="665"/>
      <c r="AU242" s="665"/>
      <c r="AV242" s="665"/>
      <c r="AW242" s="665"/>
      <c r="AX242" s="665"/>
      <c r="AY242" s="665"/>
      <c r="AZ242" s="216"/>
      <c r="BA242" s="396"/>
      <c r="BB242" s="161"/>
      <c r="BC242" s="345"/>
      <c r="BD242" s="309"/>
      <c r="BE242" s="309"/>
      <c r="BF242" s="309"/>
      <c r="BG242" s="346"/>
      <c r="BH242" s="354"/>
      <c r="BI242" s="309"/>
      <c r="BJ242" s="309"/>
      <c r="BK242" s="309"/>
      <c r="BL242" s="346"/>
      <c r="BM242" s="354"/>
      <c r="BN242" s="309"/>
      <c r="BO242" s="309"/>
      <c r="BP242" s="309"/>
      <c r="BQ242" s="346"/>
      <c r="BR242" s="354"/>
      <c r="BS242" s="309"/>
      <c r="BT242" s="309"/>
      <c r="BU242" s="309"/>
      <c r="BV242" s="309"/>
      <c r="BW242" s="309"/>
      <c r="BX242" s="309"/>
      <c r="BY242" s="310"/>
      <c r="BZ242" s="310"/>
      <c r="CA242" s="310"/>
      <c r="CB242" s="310"/>
      <c r="CC242" s="310"/>
      <c r="CD242" s="2136"/>
      <c r="CE242" s="2136"/>
      <c r="CF242" s="2136"/>
      <c r="CG242" s="2136"/>
      <c r="CH242" s="2136"/>
      <c r="CI242" s="2136"/>
      <c r="CJ242" s="2136"/>
      <c r="CK242" s="2136"/>
      <c r="CL242" s="2136"/>
      <c r="CM242" s="2136"/>
      <c r="CN242" s="2136"/>
      <c r="CO242" s="2136"/>
      <c r="CP242" s="2136"/>
      <c r="CQ242" s="2136"/>
      <c r="CR242" s="2136"/>
      <c r="CS242" s="2136"/>
      <c r="CT242" s="2136"/>
      <c r="CU242" s="2136"/>
      <c r="CV242" s="2136"/>
      <c r="CW242" s="2136"/>
      <c r="CX242" s="2136"/>
      <c r="CY242" s="2136"/>
      <c r="CZ242" s="2136"/>
    </row>
    <row r="243" s="439" customFormat="true" ht="15" customHeight="true" x14ac:dyDescent="0.2">
      <c r="A243" s="779"/>
      <c r="B243" s="862"/>
      <c r="C243" s="951"/>
      <c r="D243" s="943"/>
      <c r="E243" s="943"/>
      <c r="F243" s="943"/>
      <c r="G243" s="944"/>
      <c r="H243" s="942"/>
      <c r="I243" s="943"/>
      <c r="J243" s="943"/>
      <c r="K243" s="943"/>
      <c r="L243" s="952"/>
      <c r="M243" s="951"/>
      <c r="N243" s="943"/>
      <c r="O243" s="943"/>
      <c r="P243" s="943"/>
      <c r="Q243" s="944"/>
      <c r="R243" s="942"/>
      <c r="S243" s="943"/>
      <c r="T243" s="943"/>
      <c r="U243" s="943"/>
      <c r="V243" s="943"/>
      <c r="W243" s="943"/>
      <c r="X243" s="943"/>
      <c r="Y243" s="943"/>
      <c r="Z243" s="943"/>
      <c r="AA243" s="943"/>
      <c r="AB243" s="943"/>
      <c r="AC243" s="952"/>
      <c r="AD243" s="665"/>
      <c r="AE243" s="665"/>
      <c r="AF243" s="665"/>
      <c r="AG243" s="665"/>
      <c r="AH243" s="665"/>
      <c r="AI243" s="665"/>
      <c r="AJ243" s="665"/>
      <c r="AK243" s="665"/>
      <c r="AL243" s="665"/>
      <c r="AM243" s="665"/>
      <c r="AN243" s="665"/>
      <c r="AO243" s="665"/>
      <c r="AP243" s="665"/>
      <c r="AQ243" s="665"/>
      <c r="AR243" s="665"/>
      <c r="AS243" s="665"/>
      <c r="AT243" s="665"/>
      <c r="AU243" s="665"/>
      <c r="AV243" s="665"/>
      <c r="AW243" s="665"/>
      <c r="AX243" s="665"/>
      <c r="AY243" s="665"/>
      <c r="AZ243" s="216"/>
      <c r="BA243" s="396"/>
      <c r="BB243" s="161"/>
      <c r="BC243" s="345"/>
      <c r="BD243" s="309"/>
      <c r="BE243" s="309"/>
      <c r="BF243" s="309"/>
      <c r="BG243" s="346"/>
      <c r="BH243" s="354"/>
      <c r="BI243" s="309"/>
      <c r="BJ243" s="309"/>
      <c r="BK243" s="309"/>
      <c r="BL243" s="346"/>
      <c r="BM243" s="354"/>
      <c r="BN243" s="309"/>
      <c r="BO243" s="309"/>
      <c r="BP243" s="309"/>
      <c r="BQ243" s="346"/>
      <c r="BR243" s="354"/>
      <c r="BS243" s="309"/>
      <c r="BT243" s="309"/>
      <c r="BU243" s="309"/>
      <c r="BV243" s="309"/>
      <c r="BW243" s="309"/>
      <c r="BX243" s="309"/>
      <c r="BY243" s="310"/>
      <c r="BZ243" s="310"/>
      <c r="CA243" s="310"/>
      <c r="CB243" s="310"/>
      <c r="CC243" s="310"/>
      <c r="CD243" s="2136"/>
      <c r="CE243" s="2136"/>
      <c r="CF243" s="2136"/>
      <c r="CG243" s="2136"/>
      <c r="CH243" s="2136"/>
      <c r="CI243" s="2136"/>
      <c r="CJ243" s="2136"/>
      <c r="CK243" s="2136"/>
      <c r="CL243" s="2136"/>
      <c r="CM243" s="2136"/>
      <c r="CN243" s="2136"/>
      <c r="CO243" s="2136"/>
      <c r="CP243" s="2136"/>
      <c r="CQ243" s="2136"/>
      <c r="CR243" s="2136"/>
      <c r="CS243" s="2136"/>
      <c r="CT243" s="2136"/>
      <c r="CU243" s="2136"/>
      <c r="CV243" s="2136"/>
      <c r="CW243" s="2136"/>
      <c r="CX243" s="2136"/>
      <c r="CY243" s="2136"/>
      <c r="CZ243" s="2136"/>
    </row>
    <row r="244" s="439" customFormat="true" ht="15" customHeight="true" x14ac:dyDescent="0.2">
      <c r="A244" s="779"/>
      <c r="B244" s="862"/>
      <c r="C244" s="951"/>
      <c r="D244" s="943"/>
      <c r="E244" s="943"/>
      <c r="F244" s="943"/>
      <c r="G244" s="944"/>
      <c r="H244" s="942"/>
      <c r="I244" s="943"/>
      <c r="J244" s="943"/>
      <c r="K244" s="943"/>
      <c r="L244" s="952"/>
      <c r="M244" s="951"/>
      <c r="N244" s="943"/>
      <c r="O244" s="943"/>
      <c r="P244" s="943"/>
      <c r="Q244" s="944"/>
      <c r="R244" s="942"/>
      <c r="S244" s="943"/>
      <c r="T244" s="943"/>
      <c r="U244" s="943"/>
      <c r="V244" s="943"/>
      <c r="W244" s="943"/>
      <c r="X244" s="943"/>
      <c r="Y244" s="943"/>
      <c r="Z244" s="943"/>
      <c r="AA244" s="943"/>
      <c r="AB244" s="943"/>
      <c r="AC244" s="952"/>
      <c r="AD244" s="665"/>
      <c r="AE244" s="665"/>
      <c r="AF244" s="665"/>
      <c r="AG244" s="665"/>
      <c r="AH244" s="665"/>
      <c r="AI244" s="665"/>
      <c r="AJ244" s="665"/>
      <c r="AK244" s="665"/>
      <c r="AL244" s="665"/>
      <c r="AM244" s="665"/>
      <c r="AN244" s="665"/>
      <c r="AO244" s="665"/>
      <c r="AP244" s="665"/>
      <c r="AQ244" s="665"/>
      <c r="AR244" s="665"/>
      <c r="AS244" s="665"/>
      <c r="AT244" s="665"/>
      <c r="AU244" s="665"/>
      <c r="AV244" s="665"/>
      <c r="AW244" s="665"/>
      <c r="AX244" s="665"/>
      <c r="AY244" s="665"/>
      <c r="AZ244" s="216"/>
      <c r="BA244" s="396"/>
      <c r="BB244" s="161"/>
      <c r="BC244" s="345"/>
      <c r="BD244" s="309"/>
      <c r="BE244" s="309"/>
      <c r="BF244" s="309"/>
      <c r="BG244" s="346"/>
      <c r="BH244" s="354"/>
      <c r="BI244" s="309"/>
      <c r="BJ244" s="309"/>
      <c r="BK244" s="309"/>
      <c r="BL244" s="346"/>
      <c r="BM244" s="354"/>
      <c r="BN244" s="309"/>
      <c r="BO244" s="309"/>
      <c r="BP244" s="309"/>
      <c r="BQ244" s="346"/>
      <c r="BR244" s="354"/>
      <c r="BS244" s="309"/>
      <c r="BT244" s="309"/>
      <c r="BU244" s="309"/>
      <c r="BV244" s="309"/>
      <c r="BW244" s="309"/>
      <c r="BX244" s="309"/>
      <c r="BY244" s="310"/>
      <c r="BZ244" s="310"/>
      <c r="CA244" s="310"/>
      <c r="CB244" s="310"/>
      <c r="CC244" s="310"/>
      <c r="CD244" s="2136"/>
      <c r="CE244" s="2136"/>
      <c r="CF244" s="2136"/>
      <c r="CG244" s="2136"/>
      <c r="CH244" s="2136"/>
      <c r="CI244" s="2136"/>
      <c r="CJ244" s="2136"/>
      <c r="CK244" s="2136"/>
      <c r="CL244" s="2136"/>
      <c r="CM244" s="2136"/>
      <c r="CN244" s="2136"/>
      <c r="CO244" s="2136"/>
      <c r="CP244" s="2136"/>
      <c r="CQ244" s="2136"/>
      <c r="CR244" s="2136"/>
      <c r="CS244" s="2136"/>
      <c r="CT244" s="2136"/>
      <c r="CU244" s="2136"/>
      <c r="CV244" s="2136"/>
      <c r="CW244" s="2136"/>
      <c r="CX244" s="2136"/>
      <c r="CY244" s="2136"/>
      <c r="CZ244" s="2136"/>
    </row>
    <row r="245" s="439" customFormat="true" ht="15" customHeight="true" x14ac:dyDescent="0.2">
      <c r="A245" s="779"/>
      <c r="B245" s="862"/>
      <c r="C245" s="951"/>
      <c r="D245" s="943"/>
      <c r="E245" s="943"/>
      <c r="F245" s="943"/>
      <c r="G245" s="944"/>
      <c r="H245" s="942"/>
      <c r="I245" s="943"/>
      <c r="J245" s="943"/>
      <c r="K245" s="943"/>
      <c r="L245" s="952"/>
      <c r="M245" s="951"/>
      <c r="N245" s="943"/>
      <c r="O245" s="943"/>
      <c r="P245" s="943"/>
      <c r="Q245" s="944"/>
      <c r="R245" s="942"/>
      <c r="S245" s="943"/>
      <c r="T245" s="943"/>
      <c r="U245" s="943"/>
      <c r="V245" s="943"/>
      <c r="W245" s="943"/>
      <c r="X245" s="943"/>
      <c r="Y245" s="943"/>
      <c r="Z245" s="943"/>
      <c r="AA245" s="943"/>
      <c r="AB245" s="943"/>
      <c r="AC245" s="952"/>
      <c r="AD245" s="665"/>
      <c r="AE245" s="665"/>
      <c r="AF245" s="665"/>
      <c r="AG245" s="665"/>
      <c r="AH245" s="665"/>
      <c r="AI245" s="665"/>
      <c r="AJ245" s="665"/>
      <c r="AK245" s="665"/>
      <c r="AL245" s="665"/>
      <c r="AM245" s="665"/>
      <c r="AN245" s="665"/>
      <c r="AO245" s="665"/>
      <c r="AP245" s="665"/>
      <c r="AQ245" s="665"/>
      <c r="AR245" s="665"/>
      <c r="AS245" s="665"/>
      <c r="AT245" s="665"/>
      <c r="AU245" s="665"/>
      <c r="AV245" s="665"/>
      <c r="AW245" s="665"/>
      <c r="AX245" s="665"/>
      <c r="AY245" s="665"/>
      <c r="AZ245" s="216"/>
      <c r="BA245" s="396"/>
      <c r="BB245" s="161"/>
      <c r="BC245" s="345"/>
      <c r="BD245" s="309"/>
      <c r="BE245" s="309"/>
      <c r="BF245" s="309"/>
      <c r="BG245" s="346"/>
      <c r="BH245" s="354"/>
      <c r="BI245" s="309"/>
      <c r="BJ245" s="309"/>
      <c r="BK245" s="309"/>
      <c r="BL245" s="346"/>
      <c r="BM245" s="354"/>
      <c r="BN245" s="309"/>
      <c r="BO245" s="309"/>
      <c r="BP245" s="309"/>
      <c r="BQ245" s="346"/>
      <c r="BR245" s="354"/>
      <c r="BS245" s="309"/>
      <c r="BT245" s="309"/>
      <c r="BU245" s="309"/>
      <c r="BV245" s="309"/>
      <c r="BW245" s="309"/>
      <c r="BX245" s="309"/>
      <c r="BY245" s="310"/>
      <c r="BZ245" s="310"/>
      <c r="CA245" s="310"/>
      <c r="CB245" s="310"/>
      <c r="CC245" s="310"/>
      <c r="CD245" s="2136"/>
      <c r="CE245" s="2136"/>
      <c r="CF245" s="2136"/>
      <c r="CG245" s="2136"/>
      <c r="CH245" s="2136"/>
      <c r="CI245" s="2136"/>
      <c r="CJ245" s="2136"/>
      <c r="CK245" s="2136"/>
      <c r="CL245" s="2136"/>
      <c r="CM245" s="2136"/>
      <c r="CN245" s="2136"/>
      <c r="CO245" s="2136"/>
      <c r="CP245" s="2136"/>
      <c r="CQ245" s="2136"/>
      <c r="CR245" s="2136"/>
      <c r="CS245" s="2136"/>
      <c r="CT245" s="2136"/>
      <c r="CU245" s="2136"/>
      <c r="CV245" s="2136"/>
      <c r="CW245" s="2136"/>
      <c r="CX245" s="2136"/>
      <c r="CY245" s="2136"/>
      <c r="CZ245" s="2136"/>
    </row>
    <row r="246" s="439" customFormat="true" ht="15" customHeight="true" x14ac:dyDescent="0.2">
      <c r="A246" s="779"/>
      <c r="B246" s="862"/>
      <c r="C246" s="951"/>
      <c r="D246" s="943"/>
      <c r="E246" s="943"/>
      <c r="F246" s="943"/>
      <c r="G246" s="944"/>
      <c r="H246" s="942"/>
      <c r="I246" s="943"/>
      <c r="J246" s="943"/>
      <c r="K246" s="943"/>
      <c r="L246" s="952"/>
      <c r="M246" s="951"/>
      <c r="N246" s="943"/>
      <c r="O246" s="943"/>
      <c r="P246" s="943"/>
      <c r="Q246" s="944"/>
      <c r="R246" s="942"/>
      <c r="S246" s="943"/>
      <c r="T246" s="943"/>
      <c r="U246" s="943"/>
      <c r="V246" s="943"/>
      <c r="W246" s="943"/>
      <c r="X246" s="943"/>
      <c r="Y246" s="943"/>
      <c r="Z246" s="943"/>
      <c r="AA246" s="943"/>
      <c r="AB246" s="943"/>
      <c r="AC246" s="952"/>
      <c r="AD246" s="665"/>
      <c r="AE246" s="665"/>
      <c r="AF246" s="665"/>
      <c r="AG246" s="665"/>
      <c r="AH246" s="665"/>
      <c r="AI246" s="665"/>
      <c r="AJ246" s="665"/>
      <c r="AK246" s="665"/>
      <c r="AL246" s="665"/>
      <c r="AM246" s="665"/>
      <c r="AN246" s="665"/>
      <c r="AO246" s="665"/>
      <c r="AP246" s="665"/>
      <c r="AQ246" s="665"/>
      <c r="AR246" s="665"/>
      <c r="AS246" s="665"/>
      <c r="AT246" s="665"/>
      <c r="AU246" s="665"/>
      <c r="AV246" s="665"/>
      <c r="AW246" s="665"/>
      <c r="AX246" s="665"/>
      <c r="AY246" s="665"/>
      <c r="AZ246" s="216"/>
      <c r="BA246" s="396"/>
      <c r="BB246" s="161"/>
      <c r="BC246" s="345"/>
      <c r="BD246" s="309"/>
      <c r="BE246" s="309"/>
      <c r="BF246" s="309"/>
      <c r="BG246" s="346"/>
      <c r="BH246" s="354"/>
      <c r="BI246" s="309"/>
      <c r="BJ246" s="309"/>
      <c r="BK246" s="309"/>
      <c r="BL246" s="346"/>
      <c r="BM246" s="354"/>
      <c r="BN246" s="309"/>
      <c r="BO246" s="309"/>
      <c r="BP246" s="309"/>
      <c r="BQ246" s="346"/>
      <c r="BR246" s="354"/>
      <c r="BS246" s="309"/>
      <c r="BT246" s="309"/>
      <c r="BU246" s="309"/>
      <c r="BV246" s="309"/>
      <c r="BW246" s="309"/>
      <c r="BX246" s="309"/>
      <c r="BY246" s="310"/>
      <c r="BZ246" s="310"/>
      <c r="CA246" s="310"/>
      <c r="CB246" s="310"/>
      <c r="CC246" s="310"/>
      <c r="CD246" s="2136"/>
      <c r="CE246" s="2136"/>
      <c r="CF246" s="2136"/>
      <c r="CG246" s="2136"/>
      <c r="CH246" s="2136"/>
      <c r="CI246" s="2136"/>
      <c r="CJ246" s="2136"/>
      <c r="CK246" s="2136"/>
      <c r="CL246" s="2136"/>
      <c r="CM246" s="2136"/>
      <c r="CN246" s="2136"/>
      <c r="CO246" s="2136"/>
      <c r="CP246" s="2136"/>
      <c r="CQ246" s="2136"/>
      <c r="CR246" s="2136"/>
      <c r="CS246" s="2136"/>
      <c r="CT246" s="2136"/>
      <c r="CU246" s="2136"/>
      <c r="CV246" s="2136"/>
      <c r="CW246" s="2136"/>
      <c r="CX246" s="2136"/>
      <c r="CY246" s="2136"/>
      <c r="CZ246" s="2136"/>
    </row>
    <row r="247" s="439" customFormat="true" ht="15" customHeight="true" x14ac:dyDescent="0.2">
      <c r="A247" s="779"/>
      <c r="B247" s="862"/>
      <c r="C247" s="951"/>
      <c r="D247" s="943"/>
      <c r="E247" s="943"/>
      <c r="F247" s="943"/>
      <c r="G247" s="944"/>
      <c r="H247" s="942"/>
      <c r="I247" s="943"/>
      <c r="J247" s="943"/>
      <c r="K247" s="943"/>
      <c r="L247" s="952"/>
      <c r="M247" s="951"/>
      <c r="N247" s="943"/>
      <c r="O247" s="943"/>
      <c r="P247" s="943"/>
      <c r="Q247" s="944"/>
      <c r="R247" s="942"/>
      <c r="S247" s="943"/>
      <c r="T247" s="943"/>
      <c r="U247" s="943"/>
      <c r="V247" s="943"/>
      <c r="W247" s="943"/>
      <c r="X247" s="943"/>
      <c r="Y247" s="943"/>
      <c r="Z247" s="943"/>
      <c r="AA247" s="943"/>
      <c r="AB247" s="943"/>
      <c r="AC247" s="952"/>
      <c r="AD247" s="665"/>
      <c r="AE247" s="665"/>
      <c r="AF247" s="665"/>
      <c r="AG247" s="665"/>
      <c r="AH247" s="665"/>
      <c r="AI247" s="665"/>
      <c r="AJ247" s="665"/>
      <c r="AK247" s="665"/>
      <c r="AL247" s="665"/>
      <c r="AM247" s="665"/>
      <c r="AN247" s="665"/>
      <c r="AO247" s="665"/>
      <c r="AP247" s="665"/>
      <c r="AQ247" s="665"/>
      <c r="AR247" s="665"/>
      <c r="AS247" s="665"/>
      <c r="AT247" s="665"/>
      <c r="AU247" s="665"/>
      <c r="AV247" s="665"/>
      <c r="AW247" s="665"/>
      <c r="AX247" s="665"/>
      <c r="AY247" s="665"/>
      <c r="AZ247" s="216"/>
      <c r="BA247" s="396"/>
      <c r="BB247" s="161"/>
      <c r="BC247" s="345"/>
      <c r="BD247" s="309"/>
      <c r="BE247" s="309"/>
      <c r="BF247" s="309"/>
      <c r="BG247" s="346"/>
      <c r="BH247" s="354"/>
      <c r="BI247" s="309"/>
      <c r="BJ247" s="309"/>
      <c r="BK247" s="309"/>
      <c r="BL247" s="346"/>
      <c r="BM247" s="354"/>
      <c r="BN247" s="309"/>
      <c r="BO247" s="309"/>
      <c r="BP247" s="309"/>
      <c r="BQ247" s="346"/>
      <c r="BR247" s="354"/>
      <c r="BS247" s="309"/>
      <c r="BT247" s="309"/>
      <c r="BU247" s="309"/>
      <c r="BV247" s="309"/>
      <c r="BW247" s="309"/>
      <c r="BX247" s="309"/>
      <c r="BY247" s="310"/>
      <c r="BZ247" s="310"/>
      <c r="CA247" s="310"/>
      <c r="CB247" s="310"/>
      <c r="CC247" s="310"/>
      <c r="CD247" s="2136"/>
      <c r="CE247" s="2136"/>
      <c r="CF247" s="2136"/>
      <c r="CG247" s="2136"/>
      <c r="CH247" s="2136"/>
      <c r="CI247" s="2136"/>
      <c r="CJ247" s="2136"/>
      <c r="CK247" s="2136"/>
      <c r="CL247" s="2136"/>
      <c r="CM247" s="2136"/>
      <c r="CN247" s="2136"/>
      <c r="CO247" s="2136"/>
      <c r="CP247" s="2136"/>
      <c r="CQ247" s="2136"/>
      <c r="CR247" s="2136"/>
      <c r="CS247" s="2136"/>
      <c r="CT247" s="2136"/>
      <c r="CU247" s="2136"/>
      <c r="CV247" s="2136"/>
      <c r="CW247" s="2136"/>
      <c r="CX247" s="2136"/>
      <c r="CY247" s="2136"/>
      <c r="CZ247" s="2136"/>
    </row>
    <row r="248" s="439" customFormat="true" ht="15" customHeight="true" x14ac:dyDescent="0.2">
      <c r="A248" s="1062"/>
      <c r="B248" s="869"/>
      <c r="C248" s="1722"/>
      <c r="D248" s="964"/>
      <c r="E248" s="964"/>
      <c r="F248" s="964"/>
      <c r="G248" s="965"/>
      <c r="H248" s="963"/>
      <c r="I248" s="964"/>
      <c r="J248" s="964"/>
      <c r="K248" s="964"/>
      <c r="L248" s="1723"/>
      <c r="M248" s="1722"/>
      <c r="N248" s="964"/>
      <c r="O248" s="964"/>
      <c r="P248" s="964"/>
      <c r="Q248" s="965"/>
      <c r="R248" s="963"/>
      <c r="S248" s="964"/>
      <c r="T248" s="964"/>
      <c r="U248" s="964"/>
      <c r="V248" s="964"/>
      <c r="W248" s="964"/>
      <c r="X248" s="964"/>
      <c r="Y248" s="964"/>
      <c r="Z248" s="964"/>
      <c r="AA248" s="964"/>
      <c r="AB248" s="964"/>
      <c r="AC248" s="1723"/>
      <c r="AD248" s="665"/>
      <c r="AE248" s="665"/>
      <c r="AF248" s="665"/>
      <c r="AG248" s="665"/>
      <c r="AH248" s="665"/>
      <c r="AI248" s="665"/>
      <c r="AJ248" s="665"/>
      <c r="AK248" s="665"/>
      <c r="AL248" s="665"/>
      <c r="AM248" s="665"/>
      <c r="AN248" s="665"/>
      <c r="AO248" s="665"/>
      <c r="AP248" s="665"/>
      <c r="AQ248" s="665"/>
      <c r="AR248" s="665"/>
      <c r="AS248" s="665"/>
      <c r="AT248" s="665"/>
      <c r="AU248" s="665"/>
      <c r="AV248" s="665"/>
      <c r="AW248" s="665"/>
      <c r="AX248" s="665"/>
      <c r="AY248" s="665"/>
      <c r="AZ248" s="216"/>
      <c r="BA248" s="396"/>
      <c r="BB248" s="161"/>
      <c r="BC248" s="347"/>
      <c r="BD248" s="348"/>
      <c r="BE248" s="348"/>
      <c r="BF248" s="348"/>
      <c r="BG248" s="349"/>
      <c r="BH248" s="355"/>
      <c r="BI248" s="348"/>
      <c r="BJ248" s="348"/>
      <c r="BK248" s="348"/>
      <c r="BL248" s="349"/>
      <c r="BM248" s="355"/>
      <c r="BN248" s="348"/>
      <c r="BO248" s="348"/>
      <c r="BP248" s="348"/>
      <c r="BQ248" s="349"/>
      <c r="BR248" s="355"/>
      <c r="BS248" s="348"/>
      <c r="BT248" s="348"/>
      <c r="BU248" s="348"/>
      <c r="BV248" s="348"/>
      <c r="BW248" s="348"/>
      <c r="BX248" s="348"/>
      <c r="BY248" s="361"/>
      <c r="BZ248" s="361"/>
      <c r="CA248" s="361"/>
      <c r="CB248" s="361"/>
      <c r="CC248" s="361"/>
      <c r="CD248" s="2136"/>
      <c r="CE248" s="2136"/>
      <c r="CF248" s="2136"/>
      <c r="CG248" s="2136"/>
      <c r="CH248" s="2136"/>
      <c r="CI248" s="2136"/>
      <c r="CJ248" s="2136"/>
      <c r="CK248" s="2136"/>
      <c r="CL248" s="2136"/>
      <c r="CM248" s="2136"/>
      <c r="CN248" s="2136"/>
      <c r="CO248" s="2136"/>
      <c r="CP248" s="2136"/>
      <c r="CQ248" s="2136"/>
      <c r="CR248" s="2136"/>
      <c r="CS248" s="2136"/>
      <c r="CT248" s="2136"/>
      <c r="CU248" s="2136"/>
      <c r="CV248" s="2136"/>
      <c r="CW248" s="2136"/>
      <c r="CX248" s="2136"/>
      <c r="CY248" s="2136"/>
      <c r="CZ248" s="2136"/>
    </row>
    <row r="249" s="439" customFormat="true" ht="250.15" customHeight="true" x14ac:dyDescent="0.2">
      <c r="B249" s="438"/>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98"/>
      <c r="AD250" s="211"/>
      <c r="AE250" s="211"/>
      <c r="AF250" s="211"/>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392"/>
      <c r="BB250" s="238"/>
      <c r="BC250" s="392"/>
      <c r="BD250" s="392"/>
      <c r="BE250" s="392"/>
      <c r="BF250" s="392"/>
      <c r="BG250" s="392"/>
      <c r="BH250" s="392"/>
      <c r="BI250" s="392"/>
      <c r="BJ250" s="392"/>
      <c r="BK250" s="392"/>
      <c r="BL250" s="392"/>
      <c r="BM250" s="392"/>
      <c r="BN250" s="392"/>
      <c r="BO250" s="392"/>
      <c r="BP250" s="392"/>
      <c r="BQ250" s="392"/>
      <c r="BR250" s="392"/>
      <c r="BS250" s="392"/>
      <c r="BT250" s="392"/>
      <c r="BU250" s="392"/>
      <c r="BV250" s="392"/>
      <c r="BW250" s="392"/>
      <c r="BX250" s="392"/>
      <c r="BY250" s="392"/>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98"/>
      <c r="AD251" s="211"/>
      <c r="AE251" s="211"/>
      <c r="AF251" s="211"/>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392"/>
      <c r="BB251" s="238"/>
      <c r="BC251" s="392"/>
      <c r="BD251" s="392"/>
      <c r="BE251" s="392"/>
      <c r="BF251" s="392"/>
      <c r="BG251" s="392"/>
      <c r="BH251" s="392"/>
      <c r="BI251" s="392"/>
      <c r="BJ251" s="392"/>
      <c r="BK251" s="392"/>
      <c r="BL251" s="392"/>
      <c r="BM251" s="392"/>
      <c r="BN251" s="392"/>
      <c r="BO251" s="392"/>
      <c r="BP251" s="392"/>
      <c r="BQ251" s="392"/>
      <c r="BR251" s="392"/>
      <c r="BS251" s="392"/>
      <c r="BT251" s="392"/>
      <c r="BU251" s="392"/>
      <c r="BV251" s="392"/>
      <c r="BW251" s="392"/>
      <c r="BX251" s="392"/>
      <c r="BY251" s="392"/>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98"/>
      <c r="AD252" s="211"/>
      <c r="AE252" s="211"/>
      <c r="AF252" s="211"/>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392"/>
      <c r="BB252" s="238"/>
      <c r="BC252" s="392"/>
      <c r="BD252" s="392"/>
      <c r="BE252" s="392"/>
      <c r="BF252" s="392"/>
      <c r="BG252" s="392"/>
      <c r="BH252" s="392"/>
      <c r="BI252" s="392"/>
      <c r="BJ252" s="392"/>
      <c r="BK252" s="392"/>
      <c r="BL252" s="392"/>
      <c r="BM252" s="392"/>
      <c r="BN252" s="392"/>
      <c r="BO252" s="392"/>
      <c r="BP252" s="392"/>
      <c r="BQ252" s="392"/>
      <c r="BR252" s="392"/>
      <c r="BS252" s="392"/>
      <c r="BT252" s="392"/>
      <c r="BU252" s="392"/>
      <c r="BV252" s="392"/>
      <c r="BW252" s="392"/>
      <c r="BX252" s="392"/>
      <c r="BY252" s="392"/>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98"/>
      <c r="AD253" s="211"/>
      <c r="AE253" s="211"/>
      <c r="AF253" s="211"/>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392"/>
      <c r="BB253" s="238"/>
      <c r="BC253" s="392"/>
      <c r="BD253" s="392"/>
      <c r="BE253" s="392"/>
      <c r="BF253" s="392"/>
      <c r="BG253" s="392"/>
      <c r="BH253" s="392"/>
      <c r="BI253" s="392"/>
      <c r="BJ253" s="392"/>
      <c r="BK253" s="392"/>
      <c r="BL253" s="392"/>
      <c r="BM253" s="392"/>
      <c r="BN253" s="392"/>
      <c r="BO253" s="392"/>
      <c r="BP253" s="392"/>
      <c r="BQ253" s="392"/>
      <c r="BR253" s="392"/>
      <c r="BS253" s="392"/>
      <c r="BT253" s="392"/>
      <c r="BU253" s="392"/>
      <c r="BV253" s="392"/>
      <c r="BW253" s="392"/>
      <c r="BX253" s="392"/>
      <c r="BY253" s="392"/>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98"/>
      <c r="AD254" s="211"/>
      <c r="AE254" s="211"/>
      <c r="AF254" s="211"/>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392"/>
      <c r="BB254" s="238"/>
      <c r="BC254" s="392"/>
      <c r="BD254" s="392"/>
      <c r="BE254" s="392"/>
      <c r="BF254" s="392"/>
      <c r="BG254" s="392"/>
      <c r="BH254" s="392"/>
      <c r="BI254" s="392"/>
      <c r="BJ254" s="392"/>
      <c r="BK254" s="392"/>
      <c r="BL254" s="392"/>
      <c r="BM254" s="392"/>
      <c r="BN254" s="392"/>
      <c r="BO254" s="392"/>
      <c r="BP254" s="392"/>
      <c r="BQ254" s="392"/>
      <c r="BR254" s="392"/>
      <c r="BS254" s="392"/>
      <c r="BT254" s="392"/>
      <c r="BU254" s="392"/>
      <c r="BV254" s="392"/>
      <c r="BW254" s="392"/>
      <c r="BX254" s="392"/>
      <c r="BY254" s="392"/>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98"/>
      <c r="AD255" s="211"/>
      <c r="AE255" s="211"/>
      <c r="AF255" s="211"/>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392"/>
      <c r="BB255" s="238"/>
      <c r="BC255" s="392"/>
      <c r="BD255" s="392"/>
      <c r="BE255" s="392"/>
      <c r="BF255" s="392"/>
      <c r="BG255" s="392"/>
      <c r="BH255" s="392"/>
      <c r="BI255" s="392"/>
      <c r="BJ255" s="392"/>
      <c r="BK255" s="392"/>
      <c r="BL255" s="392"/>
      <c r="BM255" s="392"/>
      <c r="BN255" s="392"/>
      <c r="BO255" s="392"/>
      <c r="BP255" s="392"/>
      <c r="BQ255" s="392"/>
      <c r="BR255" s="392"/>
      <c r="BS255" s="392"/>
      <c r="BT255" s="392"/>
      <c r="BU255" s="392"/>
      <c r="BV255" s="392"/>
      <c r="BW255" s="392"/>
      <c r="BX255" s="392"/>
      <c r="BY255" s="392"/>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98"/>
      <c r="AD256" s="211"/>
      <c r="AE256" s="211"/>
      <c r="AF256" s="211"/>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392"/>
      <c r="BB256" s="238"/>
      <c r="BC256" s="392"/>
      <c r="BD256" s="392"/>
      <c r="BE256" s="392"/>
      <c r="BF256" s="392"/>
      <c r="BG256" s="392"/>
      <c r="BH256" s="392"/>
      <c r="BI256" s="392"/>
      <c r="BJ256" s="392"/>
      <c r="BK256" s="392"/>
      <c r="BL256" s="392"/>
      <c r="BM256" s="392"/>
      <c r="BN256" s="392"/>
      <c r="BO256" s="392"/>
      <c r="BP256" s="392"/>
      <c r="BQ256" s="392"/>
      <c r="BR256" s="392"/>
      <c r="BS256" s="392"/>
      <c r="BT256" s="392"/>
      <c r="BU256" s="392"/>
      <c r="BV256" s="392"/>
      <c r="BW256" s="392"/>
      <c r="BX256" s="392"/>
      <c r="BY256" s="392"/>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98"/>
      <c r="AD257" s="211"/>
      <c r="AE257" s="211"/>
      <c r="AF257" s="211"/>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392"/>
      <c r="BB257" s="238"/>
      <c r="BC257" s="392"/>
      <c r="BD257" s="392"/>
      <c r="BE257" s="392"/>
      <c r="BF257" s="392"/>
      <c r="BG257" s="392"/>
      <c r="BH257" s="392"/>
      <c r="BI257" s="392"/>
      <c r="BJ257" s="392"/>
      <c r="BK257" s="392"/>
      <c r="BL257" s="392"/>
      <c r="BM257" s="392"/>
      <c r="BN257" s="392"/>
      <c r="BO257" s="392"/>
      <c r="BP257" s="392"/>
      <c r="BQ257" s="392"/>
      <c r="BR257" s="392"/>
      <c r="BS257" s="392"/>
      <c r="BT257" s="392"/>
      <c r="BU257" s="392"/>
      <c r="BV257" s="392"/>
      <c r="BW257" s="392"/>
      <c r="BX257" s="392"/>
      <c r="BY257" s="392"/>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98"/>
      <c r="AD258" s="211"/>
      <c r="AE258" s="211"/>
      <c r="AF258" s="211"/>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392"/>
      <c r="BB258" s="238"/>
      <c r="BC258" s="392"/>
      <c r="BD258" s="392"/>
      <c r="BE258" s="392"/>
      <c r="BF258" s="392"/>
      <c r="BG258" s="392"/>
      <c r="BH258" s="392"/>
      <c r="BI258" s="392"/>
      <c r="BJ258" s="392"/>
      <c r="BK258" s="392"/>
      <c r="BL258" s="392"/>
      <c r="BM258" s="392"/>
      <c r="BN258" s="392"/>
      <c r="BO258" s="392"/>
      <c r="BP258" s="392"/>
      <c r="BQ258" s="392"/>
      <c r="BR258" s="392"/>
      <c r="BS258" s="392"/>
      <c r="BT258" s="392"/>
      <c r="BU258" s="392"/>
      <c r="BV258" s="392"/>
      <c r="BW258" s="392"/>
      <c r="BX258" s="392"/>
      <c r="BY258" s="392"/>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439" customFormat="true" ht="15" customHeight="true" x14ac:dyDescent="0.2">
      <c r="B259" s="438"/>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127</v>
      </c>
      <c r="BB259" s="137" t="s">
        <v>84</v>
      </c>
      <c r="BC259" s="2516" t="s">
        <v>113</v>
      </c>
      <c r="BD259" s="2517"/>
      <c r="BE259" s="2517"/>
      <c r="BF259" s="2517"/>
      <c r="BG259" s="2518"/>
      <c r="BH259" s="2519" t="s">
        <v>38</v>
      </c>
      <c r="BI259" s="2517"/>
      <c r="BJ259" s="2517"/>
      <c r="BK259" s="2517"/>
      <c r="BL259" s="2518"/>
      <c r="BM259" s="2519" t="s">
        <v>37</v>
      </c>
      <c r="BN259" s="2517"/>
      <c r="BO259" s="2517"/>
      <c r="BP259" s="2517"/>
      <c r="BQ259" s="2520"/>
      <c r="BR259" s="2043" t="s">
        <v>136</v>
      </c>
      <c r="BS259" s="2044"/>
      <c r="BT259" s="2044"/>
      <c r="BU259" s="2044"/>
      <c r="BV259" s="2044"/>
      <c r="BW259" s="2044"/>
      <c r="BX259" s="2044"/>
      <c r="BY259" s="2045"/>
      <c r="BZ259" s="313"/>
      <c r="CA259" s="313"/>
      <c r="CB259" s="313"/>
      <c r="CC259" s="313"/>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439" customFormat="true" ht="24" x14ac:dyDescent="0.2">
      <c r="B260" s="438"/>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117</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246</v>
      </c>
      <c r="BS260" s="178" t="s">
        <v>247</v>
      </c>
      <c r="BT260" s="178" t="s">
        <v>248</v>
      </c>
      <c r="BU260" s="178" t="s">
        <v>335</v>
      </c>
      <c r="BV260" s="178" t="s">
        <v>249</v>
      </c>
      <c r="BW260" s="178" t="s">
        <v>250</v>
      </c>
      <c r="BX260" s="178" t="s">
        <v>336</v>
      </c>
      <c r="BY260" s="179" t="s">
        <v>337</v>
      </c>
      <c r="BZ260" s="179" t="s">
        <v>255</v>
      </c>
      <c r="CA260" s="179" t="s">
        <v>256</v>
      </c>
      <c r="CB260" s="179" t="s">
        <v>338</v>
      </c>
      <c r="CC260" s="179" t="s">
        <v>258</v>
      </c>
      <c r="CD260" s="2137"/>
      <c r="CE260" s="2137"/>
      <c r="CF260" s="2137"/>
      <c r="CG260" s="2137"/>
      <c r="CH260" s="2137"/>
      <c r="CI260" s="2137"/>
      <c r="CJ260" s="2137"/>
      <c r="CK260" s="2137"/>
      <c r="CL260" s="2137"/>
      <c r="CM260" s="2137"/>
      <c r="CN260" s="2137"/>
      <c r="CO260" s="2137"/>
      <c r="CP260" s="2137"/>
      <c r="CQ260" s="2137"/>
      <c r="CR260" s="2137"/>
      <c r="CS260" s="2137"/>
      <c r="CT260" s="2137"/>
      <c r="CU260" s="2137"/>
      <c r="CV260" s="2137"/>
      <c r="CW260" s="2137"/>
      <c r="CX260" s="2137"/>
      <c r="CY260" s="2137"/>
      <c r="CZ260" s="2137"/>
    </row>
    <row r="261" s="439" customFormat="true" ht="15" customHeight="true" x14ac:dyDescent="0.2">
      <c r="B261" s="438"/>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521" t="s">
        <v>72</v>
      </c>
      <c r="BB261" s="294" t="s">
        <v>49</v>
      </c>
      <c r="BC261" s="1152" t="s">
        <v>35</v>
      </c>
      <c r="BD261" s="1171" t="s">
        <v>35</v>
      </c>
      <c r="BE261" s="1171" t="s">
        <v>35</v>
      </c>
      <c r="BF261" s="1171" t="s">
        <v>35</v>
      </c>
      <c r="BG261" s="1191" t="s">
        <v>35</v>
      </c>
      <c r="BH261" s="1211" t="s">
        <v>35</v>
      </c>
      <c r="BI261" s="1171" t="s">
        <v>35</v>
      </c>
      <c r="BJ261" s="1171" t="s">
        <v>35</v>
      </c>
      <c r="BK261" s="1171" t="s">
        <v>35</v>
      </c>
      <c r="BL261" s="1191" t="s">
        <v>35</v>
      </c>
      <c r="BM261" s="1211" t="s">
        <v>35</v>
      </c>
      <c r="BN261" s="1171" t="s">
        <v>35</v>
      </c>
      <c r="BO261" s="1171" t="s">
        <v>35</v>
      </c>
      <c r="BP261" s="1171" t="s">
        <v>35</v>
      </c>
      <c r="BQ261" s="1191" t="s">
        <v>35</v>
      </c>
      <c r="BR261" s="1211" t="s">
        <v>35</v>
      </c>
      <c r="BS261" s="1171" t="s">
        <v>35</v>
      </c>
      <c r="BT261" s="1171" t="s">
        <v>35</v>
      </c>
      <c r="BU261" s="1171" t="s">
        <v>35</v>
      </c>
      <c r="BV261" s="1171" t="s">
        <v>35</v>
      </c>
      <c r="BW261" s="1171" t="s">
        <v>35</v>
      </c>
      <c r="BX261" s="1171" t="s">
        <v>35</v>
      </c>
      <c r="BY261" s="1228" t="s">
        <v>35</v>
      </c>
      <c r="BZ261" s="1228" t="s">
        <v>35</v>
      </c>
      <c r="CA261" s="1228" t="s">
        <v>35</v>
      </c>
      <c r="CB261" s="1228" t="s">
        <v>35</v>
      </c>
      <c r="CC261" s="1228" t="s">
        <v>35</v>
      </c>
      <c r="CD261" s="2138"/>
      <c r="CE261" s="2138"/>
      <c r="CF261" s="2138"/>
      <c r="CG261" s="2138"/>
      <c r="CH261" s="2138"/>
      <c r="CI261" s="2138"/>
      <c r="CJ261" s="2138"/>
      <c r="CK261" s="2138"/>
      <c r="CL261" s="2138"/>
      <c r="CM261" s="2138"/>
      <c r="CN261" s="2138"/>
      <c r="CO261" s="2138"/>
      <c r="CP261" s="2138"/>
      <c r="CQ261" s="2138"/>
      <c r="CR261" s="2138"/>
      <c r="CS261" s="2138"/>
      <c r="CT261" s="2138"/>
      <c r="CU261" s="2138"/>
      <c r="CV261" s="2138"/>
      <c r="CW261" s="2138"/>
      <c r="CX261" s="2138"/>
      <c r="CY261" s="2138"/>
      <c r="CZ261" s="2138"/>
    </row>
    <row r="262" s="439" customFormat="true" ht="15" customHeight="true" x14ac:dyDescent="0.2">
      <c r="B262" s="438"/>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493"/>
      <c r="BB262" s="295" t="s">
        <v>48</v>
      </c>
      <c r="BC262" s="1153" t="s">
        <v>35</v>
      </c>
      <c r="BD262" s="1172" t="s">
        <v>35</v>
      </c>
      <c r="BE262" s="1172" t="s">
        <v>35</v>
      </c>
      <c r="BF262" s="1172" t="s">
        <v>35</v>
      </c>
      <c r="BG262" s="1192" t="s">
        <v>35</v>
      </c>
      <c r="BH262" s="1212" t="s">
        <v>35</v>
      </c>
      <c r="BI262" s="1172" t="s">
        <v>35</v>
      </c>
      <c r="BJ262" s="1172" t="s">
        <v>35</v>
      </c>
      <c r="BK262" s="1172" t="s">
        <v>35</v>
      </c>
      <c r="BL262" s="1192" t="s">
        <v>35</v>
      </c>
      <c r="BM262" s="1212" t="s">
        <v>35</v>
      </c>
      <c r="BN262" s="1172" t="s">
        <v>35</v>
      </c>
      <c r="BO262" s="1172" t="s">
        <v>35</v>
      </c>
      <c r="BP262" s="1172" t="s">
        <v>35</v>
      </c>
      <c r="BQ262" s="1192" t="s">
        <v>35</v>
      </c>
      <c r="BR262" s="1212" t="s">
        <v>35</v>
      </c>
      <c r="BS262" s="1172" t="s">
        <v>35</v>
      </c>
      <c r="BT262" s="1172" t="s">
        <v>35</v>
      </c>
      <c r="BU262" s="1172" t="s">
        <v>35</v>
      </c>
      <c r="BV262" s="1172" t="s">
        <v>35</v>
      </c>
      <c r="BW262" s="1172" t="s">
        <v>35</v>
      </c>
      <c r="BX262" s="1172" t="s">
        <v>35</v>
      </c>
      <c r="BY262" s="1229" t="s">
        <v>35</v>
      </c>
      <c r="BZ262" s="1229" t="s">
        <v>35</v>
      </c>
      <c r="CA262" s="1229" t="s">
        <v>35</v>
      </c>
      <c r="CB262" s="1229" t="s">
        <v>35</v>
      </c>
      <c r="CC262" s="1229" t="s">
        <v>35</v>
      </c>
      <c r="CD262" s="2139"/>
      <c r="CE262" s="2139"/>
      <c r="CF262" s="2139"/>
      <c r="CG262" s="2139"/>
      <c r="CH262" s="2139"/>
      <c r="CI262" s="2139"/>
      <c r="CJ262" s="2139"/>
      <c r="CK262" s="2139"/>
      <c r="CL262" s="2139"/>
      <c r="CM262" s="2139"/>
      <c r="CN262" s="2139"/>
      <c r="CO262" s="2139"/>
      <c r="CP262" s="2139"/>
      <c r="CQ262" s="2139"/>
      <c r="CR262" s="2139"/>
      <c r="CS262" s="2139"/>
      <c r="CT262" s="2139"/>
      <c r="CU262" s="2139"/>
      <c r="CV262" s="2139"/>
      <c r="CW262" s="2139"/>
      <c r="CX262" s="2139"/>
      <c r="CY262" s="2139"/>
      <c r="CZ262" s="2139"/>
    </row>
    <row r="263" s="439" customFormat="true" ht="15" customHeight="true" x14ac:dyDescent="0.2">
      <c r="B263" s="438"/>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493"/>
      <c r="BB263" s="295" t="s">
        <v>111</v>
      </c>
      <c r="BC263" s="1153" t="s">
        <v>35</v>
      </c>
      <c r="BD263" s="1172" t="s">
        <v>35</v>
      </c>
      <c r="BE263" s="1172" t="s">
        <v>35</v>
      </c>
      <c r="BF263" s="1172" t="s">
        <v>35</v>
      </c>
      <c r="BG263" s="1192" t="s">
        <v>35</v>
      </c>
      <c r="BH263" s="1212" t="s">
        <v>35</v>
      </c>
      <c r="BI263" s="1172" t="s">
        <v>35</v>
      </c>
      <c r="BJ263" s="1172" t="s">
        <v>35</v>
      </c>
      <c r="BK263" s="1172" t="s">
        <v>35</v>
      </c>
      <c r="BL263" s="1192" t="s">
        <v>35</v>
      </c>
      <c r="BM263" s="1212" t="s">
        <v>35</v>
      </c>
      <c r="BN263" s="1172" t="s">
        <v>35</v>
      </c>
      <c r="BO263" s="1172" t="s">
        <v>35</v>
      </c>
      <c r="BP263" s="1172" t="s">
        <v>35</v>
      </c>
      <c r="BQ263" s="1192" t="s">
        <v>35</v>
      </c>
      <c r="BR263" s="1212" t="s">
        <v>35</v>
      </c>
      <c r="BS263" s="1172" t="s">
        <v>35</v>
      </c>
      <c r="BT263" s="1172" t="s">
        <v>35</v>
      </c>
      <c r="BU263" s="1172" t="s">
        <v>35</v>
      </c>
      <c r="BV263" s="1172" t="s">
        <v>35</v>
      </c>
      <c r="BW263" s="1172" t="s">
        <v>35</v>
      </c>
      <c r="BX263" s="1172" t="s">
        <v>35</v>
      </c>
      <c r="BY263" s="1229" t="s">
        <v>35</v>
      </c>
      <c r="BZ263" s="1229" t="s">
        <v>35</v>
      </c>
      <c r="CA263" s="1229" t="s">
        <v>35</v>
      </c>
      <c r="CB263" s="1229" t="s">
        <v>35</v>
      </c>
      <c r="CC263" s="1229" t="s">
        <v>35</v>
      </c>
      <c r="CD263" s="2139"/>
      <c r="CE263" s="2139"/>
      <c r="CF263" s="2139"/>
      <c r="CG263" s="2139"/>
      <c r="CH263" s="2139"/>
      <c r="CI263" s="2139"/>
      <c r="CJ263" s="2139"/>
      <c r="CK263" s="2139"/>
      <c r="CL263" s="2139"/>
      <c r="CM263" s="2139"/>
      <c r="CN263" s="2139"/>
      <c r="CO263" s="2139"/>
      <c r="CP263" s="2139"/>
      <c r="CQ263" s="2139"/>
      <c r="CR263" s="2139"/>
      <c r="CS263" s="2139"/>
      <c r="CT263" s="2139"/>
      <c r="CU263" s="2139"/>
      <c r="CV263" s="2139"/>
      <c r="CW263" s="2139"/>
      <c r="CX263" s="2139"/>
      <c r="CY263" s="2139"/>
      <c r="CZ263" s="2139"/>
    </row>
    <row r="264" s="439" customFormat="true" ht="15" customHeight="true" x14ac:dyDescent="0.2">
      <c r="B264" s="438"/>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493" t="s">
        <v>73</v>
      </c>
      <c r="BB264" s="295" t="s">
        <v>87</v>
      </c>
      <c r="BC264" s="1153" t="s">
        <v>35</v>
      </c>
      <c r="BD264" s="1172" t="s">
        <v>35</v>
      </c>
      <c r="BE264" s="1172" t="s">
        <v>35</v>
      </c>
      <c r="BF264" s="1172" t="s">
        <v>35</v>
      </c>
      <c r="BG264" s="1192" t="s">
        <v>35</v>
      </c>
      <c r="BH264" s="1212" t="s">
        <v>35</v>
      </c>
      <c r="BI264" s="1172" t="s">
        <v>35</v>
      </c>
      <c r="BJ264" s="1172" t="s">
        <v>35</v>
      </c>
      <c r="BK264" s="1172" t="s">
        <v>35</v>
      </c>
      <c r="BL264" s="1192" t="s">
        <v>35</v>
      </c>
      <c r="BM264" s="1212" t="s">
        <v>35</v>
      </c>
      <c r="BN264" s="1172" t="s">
        <v>35</v>
      </c>
      <c r="BO264" s="1172" t="s">
        <v>35</v>
      </c>
      <c r="BP264" s="1172" t="s">
        <v>35</v>
      </c>
      <c r="BQ264" s="1192" t="s">
        <v>35</v>
      </c>
      <c r="BR264" s="1212" t="s">
        <v>35</v>
      </c>
      <c r="BS264" s="1172" t="s">
        <v>35</v>
      </c>
      <c r="BT264" s="1172" t="s">
        <v>35</v>
      </c>
      <c r="BU264" s="1172" t="s">
        <v>35</v>
      </c>
      <c r="BV264" s="1172" t="s">
        <v>35</v>
      </c>
      <c r="BW264" s="1172" t="s">
        <v>35</v>
      </c>
      <c r="BX264" s="1172" t="s">
        <v>35</v>
      </c>
      <c r="BY264" s="1229" t="s">
        <v>35</v>
      </c>
      <c r="BZ264" s="1229" t="s">
        <v>35</v>
      </c>
      <c r="CA264" s="1229" t="s">
        <v>35</v>
      </c>
      <c r="CB264" s="1229" t="s">
        <v>35</v>
      </c>
      <c r="CC264" s="1229" t="s">
        <v>35</v>
      </c>
      <c r="CD264" s="2139"/>
      <c r="CE264" s="2139"/>
      <c r="CF264" s="2139"/>
      <c r="CG264" s="2139"/>
      <c r="CH264" s="2139"/>
      <c r="CI264" s="2139"/>
      <c r="CJ264" s="2139"/>
      <c r="CK264" s="2139"/>
      <c r="CL264" s="2139"/>
      <c r="CM264" s="2139"/>
      <c r="CN264" s="2139"/>
      <c r="CO264" s="2139"/>
      <c r="CP264" s="2139"/>
      <c r="CQ264" s="2139"/>
      <c r="CR264" s="2139"/>
      <c r="CS264" s="2139"/>
      <c r="CT264" s="2139"/>
      <c r="CU264" s="2139"/>
      <c r="CV264" s="2139"/>
      <c r="CW264" s="2139"/>
      <c r="CX264" s="2139"/>
      <c r="CY264" s="2139"/>
      <c r="CZ264" s="2139"/>
    </row>
    <row r="265" s="439" customFormat="true" ht="15" customHeight="true" x14ac:dyDescent="0.2">
      <c r="B265" s="438"/>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493"/>
      <c r="BB265" s="295" t="s">
        <v>88</v>
      </c>
      <c r="BC265" s="1153" t="s">
        <v>35</v>
      </c>
      <c r="BD265" s="1172" t="s">
        <v>35</v>
      </c>
      <c r="BE265" s="1172" t="s">
        <v>35</v>
      </c>
      <c r="BF265" s="1172" t="s">
        <v>35</v>
      </c>
      <c r="BG265" s="1192" t="s">
        <v>35</v>
      </c>
      <c r="BH265" s="1212" t="s">
        <v>35</v>
      </c>
      <c r="BI265" s="1172" t="s">
        <v>35</v>
      </c>
      <c r="BJ265" s="1172" t="s">
        <v>35</v>
      </c>
      <c r="BK265" s="1172" t="s">
        <v>35</v>
      </c>
      <c r="BL265" s="1192" t="s">
        <v>35</v>
      </c>
      <c r="BM265" s="1212" t="s">
        <v>35</v>
      </c>
      <c r="BN265" s="1172" t="s">
        <v>35</v>
      </c>
      <c r="BO265" s="1172" t="s">
        <v>35</v>
      </c>
      <c r="BP265" s="1172" t="s">
        <v>35</v>
      </c>
      <c r="BQ265" s="1192" t="s">
        <v>35</v>
      </c>
      <c r="BR265" s="1212" t="s">
        <v>35</v>
      </c>
      <c r="BS265" s="1172" t="s">
        <v>35</v>
      </c>
      <c r="BT265" s="1172" t="s">
        <v>35</v>
      </c>
      <c r="BU265" s="1172" t="s">
        <v>35</v>
      </c>
      <c r="BV265" s="1172" t="s">
        <v>35</v>
      </c>
      <c r="BW265" s="1172" t="s">
        <v>35</v>
      </c>
      <c r="BX265" s="1172" t="s">
        <v>35</v>
      </c>
      <c r="BY265" s="1229" t="s">
        <v>35</v>
      </c>
      <c r="BZ265" s="1229" t="s">
        <v>35</v>
      </c>
      <c r="CA265" s="1229" t="s">
        <v>35</v>
      </c>
      <c r="CB265" s="1229" t="s">
        <v>35</v>
      </c>
      <c r="CC265" s="1229" t="s">
        <v>35</v>
      </c>
      <c r="CD265" s="2139"/>
      <c r="CE265" s="2139"/>
      <c r="CF265" s="2139"/>
      <c r="CG265" s="2139"/>
      <c r="CH265" s="2139"/>
      <c r="CI265" s="2139"/>
      <c r="CJ265" s="2139"/>
      <c r="CK265" s="2139"/>
      <c r="CL265" s="2139"/>
      <c r="CM265" s="2139"/>
      <c r="CN265" s="2139"/>
      <c r="CO265" s="2139"/>
      <c r="CP265" s="2139"/>
      <c r="CQ265" s="2139"/>
      <c r="CR265" s="2139"/>
      <c r="CS265" s="2139"/>
      <c r="CT265" s="2139"/>
      <c r="CU265" s="2139"/>
      <c r="CV265" s="2139"/>
      <c r="CW265" s="2139"/>
      <c r="CX265" s="2139"/>
      <c r="CY265" s="2139"/>
      <c r="CZ265" s="2139"/>
    </row>
    <row r="266" s="439" customFormat="true" ht="15" customHeight="true" x14ac:dyDescent="0.2">
      <c r="B266" s="438"/>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493"/>
      <c r="BB266" s="295" t="s">
        <v>89</v>
      </c>
      <c r="BC266" s="1153" t="s">
        <v>35</v>
      </c>
      <c r="BD266" s="1172" t="s">
        <v>35</v>
      </c>
      <c r="BE266" s="1172" t="s">
        <v>35</v>
      </c>
      <c r="BF266" s="1172" t="s">
        <v>35</v>
      </c>
      <c r="BG266" s="1192" t="s">
        <v>35</v>
      </c>
      <c r="BH266" s="1212" t="s">
        <v>35</v>
      </c>
      <c r="BI266" s="1172" t="s">
        <v>35</v>
      </c>
      <c r="BJ266" s="1172" t="s">
        <v>35</v>
      </c>
      <c r="BK266" s="1172" t="s">
        <v>35</v>
      </c>
      <c r="BL266" s="1192" t="s">
        <v>35</v>
      </c>
      <c r="BM266" s="1212" t="s">
        <v>35</v>
      </c>
      <c r="BN266" s="1172" t="s">
        <v>35</v>
      </c>
      <c r="BO266" s="1172" t="s">
        <v>35</v>
      </c>
      <c r="BP266" s="1172" t="s">
        <v>35</v>
      </c>
      <c r="BQ266" s="1192" t="s">
        <v>35</v>
      </c>
      <c r="BR266" s="1212" t="s">
        <v>35</v>
      </c>
      <c r="BS266" s="1172" t="s">
        <v>35</v>
      </c>
      <c r="BT266" s="1172" t="s">
        <v>35</v>
      </c>
      <c r="BU266" s="1172" t="s">
        <v>35</v>
      </c>
      <c r="BV266" s="1172" t="s">
        <v>35</v>
      </c>
      <c r="BW266" s="1172" t="s">
        <v>35</v>
      </c>
      <c r="BX266" s="1172" t="s">
        <v>35</v>
      </c>
      <c r="BY266" s="1229" t="s">
        <v>35</v>
      </c>
      <c r="BZ266" s="1229" t="s">
        <v>35</v>
      </c>
      <c r="CA266" s="1229" t="s">
        <v>35</v>
      </c>
      <c r="CB266" s="1229" t="s">
        <v>35</v>
      </c>
      <c r="CC266" s="1229" t="s">
        <v>35</v>
      </c>
      <c r="CD266" s="2139"/>
      <c r="CE266" s="2139"/>
      <c r="CF266" s="2139"/>
      <c r="CG266" s="2139"/>
      <c r="CH266" s="2139"/>
      <c r="CI266" s="2139"/>
      <c r="CJ266" s="2139"/>
      <c r="CK266" s="2139"/>
      <c r="CL266" s="2139"/>
      <c r="CM266" s="2139"/>
      <c r="CN266" s="2139"/>
      <c r="CO266" s="2139"/>
      <c r="CP266" s="2139"/>
      <c r="CQ266" s="2139"/>
      <c r="CR266" s="2139"/>
      <c r="CS266" s="2139"/>
      <c r="CT266" s="2139"/>
      <c r="CU266" s="2139"/>
      <c r="CV266" s="2139"/>
      <c r="CW266" s="2139"/>
      <c r="CX266" s="2139"/>
      <c r="CY266" s="2139"/>
      <c r="CZ266" s="2139"/>
    </row>
    <row r="267" s="439" customFormat="true" ht="15" customHeight="true" x14ac:dyDescent="0.2">
      <c r="B267" s="438"/>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493"/>
      <c r="BB267" s="295" t="s">
        <v>111</v>
      </c>
      <c r="BC267" s="1153" t="s">
        <v>35</v>
      </c>
      <c r="BD267" s="1172" t="s">
        <v>35</v>
      </c>
      <c r="BE267" s="1172" t="s">
        <v>35</v>
      </c>
      <c r="BF267" s="1172" t="s">
        <v>35</v>
      </c>
      <c r="BG267" s="1192" t="s">
        <v>35</v>
      </c>
      <c r="BH267" s="1212" t="s">
        <v>35</v>
      </c>
      <c r="BI267" s="1172" t="s">
        <v>35</v>
      </c>
      <c r="BJ267" s="1172" t="s">
        <v>35</v>
      </c>
      <c r="BK267" s="1172" t="s">
        <v>35</v>
      </c>
      <c r="BL267" s="1192" t="s">
        <v>35</v>
      </c>
      <c r="BM267" s="1212" t="s">
        <v>35</v>
      </c>
      <c r="BN267" s="1172" t="s">
        <v>35</v>
      </c>
      <c r="BO267" s="1172" t="s">
        <v>35</v>
      </c>
      <c r="BP267" s="1172" t="s">
        <v>35</v>
      </c>
      <c r="BQ267" s="1192" t="s">
        <v>35</v>
      </c>
      <c r="BR267" s="1212" t="s">
        <v>35</v>
      </c>
      <c r="BS267" s="1172" t="s">
        <v>35</v>
      </c>
      <c r="BT267" s="1172" t="s">
        <v>35</v>
      </c>
      <c r="BU267" s="1172" t="s">
        <v>35</v>
      </c>
      <c r="BV267" s="1172" t="s">
        <v>35</v>
      </c>
      <c r="BW267" s="1172" t="s">
        <v>35</v>
      </c>
      <c r="BX267" s="1172" t="s">
        <v>35</v>
      </c>
      <c r="BY267" s="1229" t="s">
        <v>35</v>
      </c>
      <c r="BZ267" s="1229" t="s">
        <v>35</v>
      </c>
      <c r="CA267" s="1229" t="s">
        <v>35</v>
      </c>
      <c r="CB267" s="1229" t="s">
        <v>35</v>
      </c>
      <c r="CC267" s="1229" t="s">
        <v>35</v>
      </c>
      <c r="CD267" s="2139"/>
      <c r="CE267" s="2139"/>
      <c r="CF267" s="2139"/>
      <c r="CG267" s="2139"/>
      <c r="CH267" s="2139"/>
      <c r="CI267" s="2139"/>
      <c r="CJ267" s="2139"/>
      <c r="CK267" s="2139"/>
      <c r="CL267" s="2139"/>
      <c r="CM267" s="2139"/>
      <c r="CN267" s="2139"/>
      <c r="CO267" s="2139"/>
      <c r="CP267" s="2139"/>
      <c r="CQ267" s="2139"/>
      <c r="CR267" s="2139"/>
      <c r="CS267" s="2139"/>
      <c r="CT267" s="2139"/>
      <c r="CU267" s="2139"/>
      <c r="CV267" s="2139"/>
      <c r="CW267" s="2139"/>
      <c r="CX267" s="2139"/>
      <c r="CY267" s="2139"/>
      <c r="CZ267" s="2139"/>
    </row>
    <row r="268" s="439" customFormat="true" ht="15" customHeight="true" x14ac:dyDescent="0.2">
      <c r="B268" s="438"/>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493" t="s">
        <v>114</v>
      </c>
      <c r="BB268" s="295" t="s">
        <v>87</v>
      </c>
      <c r="BC268" s="1153" t="s">
        <v>35</v>
      </c>
      <c r="BD268" s="1172" t="s">
        <v>35</v>
      </c>
      <c r="BE268" s="1172" t="s">
        <v>35</v>
      </c>
      <c r="BF268" s="1172" t="s">
        <v>35</v>
      </c>
      <c r="BG268" s="1192" t="s">
        <v>35</v>
      </c>
      <c r="BH268" s="1212" t="s">
        <v>35</v>
      </c>
      <c r="BI268" s="1172" t="s">
        <v>35</v>
      </c>
      <c r="BJ268" s="1172" t="s">
        <v>35</v>
      </c>
      <c r="BK268" s="1172" t="s">
        <v>35</v>
      </c>
      <c r="BL268" s="1192" t="s">
        <v>35</v>
      </c>
      <c r="BM268" s="1212" t="s">
        <v>35</v>
      </c>
      <c r="BN268" s="1172" t="s">
        <v>35</v>
      </c>
      <c r="BO268" s="1172" t="s">
        <v>35</v>
      </c>
      <c r="BP268" s="1172" t="s">
        <v>35</v>
      </c>
      <c r="BQ268" s="1192" t="s">
        <v>35</v>
      </c>
      <c r="BR268" s="1212" t="s">
        <v>35</v>
      </c>
      <c r="BS268" s="1172" t="s">
        <v>35</v>
      </c>
      <c r="BT268" s="1172" t="s">
        <v>35</v>
      </c>
      <c r="BU268" s="1172" t="s">
        <v>35</v>
      </c>
      <c r="BV268" s="1172" t="s">
        <v>35</v>
      </c>
      <c r="BW268" s="1172" t="s">
        <v>35</v>
      </c>
      <c r="BX268" s="1172" t="s">
        <v>35</v>
      </c>
      <c r="BY268" s="1229" t="s">
        <v>35</v>
      </c>
      <c r="BZ268" s="1229" t="s">
        <v>35</v>
      </c>
      <c r="CA268" s="1229" t="s">
        <v>35</v>
      </c>
      <c r="CB268" s="1229" t="s">
        <v>35</v>
      </c>
      <c r="CC268" s="1229" t="s">
        <v>35</v>
      </c>
      <c r="CD268" s="2139"/>
      <c r="CE268" s="2139"/>
      <c r="CF268" s="2139"/>
      <c r="CG268" s="2139"/>
      <c r="CH268" s="2139"/>
      <c r="CI268" s="2139"/>
      <c r="CJ268" s="2139"/>
      <c r="CK268" s="2139"/>
      <c r="CL268" s="2139"/>
      <c r="CM268" s="2139"/>
      <c r="CN268" s="2139"/>
      <c r="CO268" s="2139"/>
      <c r="CP268" s="2139"/>
      <c r="CQ268" s="2139"/>
      <c r="CR268" s="2139"/>
      <c r="CS268" s="2139"/>
      <c r="CT268" s="2139"/>
      <c r="CU268" s="2139"/>
      <c r="CV268" s="2139"/>
      <c r="CW268" s="2139"/>
      <c r="CX268" s="2139"/>
      <c r="CY268" s="2139"/>
      <c r="CZ268" s="2139"/>
    </row>
    <row r="269" s="439" customFormat="true" ht="15" customHeight="true" x14ac:dyDescent="0.2">
      <c r="B269" s="438"/>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493"/>
      <c r="BB269" s="295" t="s">
        <v>88</v>
      </c>
      <c r="BC269" s="1153" t="s">
        <v>35</v>
      </c>
      <c r="BD269" s="1172" t="s">
        <v>35</v>
      </c>
      <c r="BE269" s="1172" t="s">
        <v>35</v>
      </c>
      <c r="BF269" s="1172" t="s">
        <v>35</v>
      </c>
      <c r="BG269" s="1192" t="s">
        <v>35</v>
      </c>
      <c r="BH269" s="1212" t="s">
        <v>35</v>
      </c>
      <c r="BI269" s="1172" t="s">
        <v>35</v>
      </c>
      <c r="BJ269" s="1172" t="s">
        <v>35</v>
      </c>
      <c r="BK269" s="1172" t="s">
        <v>35</v>
      </c>
      <c r="BL269" s="1192" t="s">
        <v>35</v>
      </c>
      <c r="BM269" s="1212" t="s">
        <v>35</v>
      </c>
      <c r="BN269" s="1172" t="s">
        <v>35</v>
      </c>
      <c r="BO269" s="1172" t="s">
        <v>35</v>
      </c>
      <c r="BP269" s="1172" t="s">
        <v>35</v>
      </c>
      <c r="BQ269" s="1192" t="s">
        <v>35</v>
      </c>
      <c r="BR269" s="1212" t="s">
        <v>35</v>
      </c>
      <c r="BS269" s="1172" t="s">
        <v>35</v>
      </c>
      <c r="BT269" s="1172" t="s">
        <v>35</v>
      </c>
      <c r="BU269" s="1172" t="s">
        <v>35</v>
      </c>
      <c r="BV269" s="1172" t="s">
        <v>35</v>
      </c>
      <c r="BW269" s="1172" t="s">
        <v>35</v>
      </c>
      <c r="BX269" s="1172" t="s">
        <v>35</v>
      </c>
      <c r="BY269" s="1229" t="s">
        <v>35</v>
      </c>
      <c r="BZ269" s="1229" t="s">
        <v>35</v>
      </c>
      <c r="CA269" s="1229" t="s">
        <v>35</v>
      </c>
      <c r="CB269" s="1229" t="s">
        <v>35</v>
      </c>
      <c r="CC269" s="1229" t="s">
        <v>35</v>
      </c>
      <c r="CD269" s="2139"/>
      <c r="CE269" s="2139"/>
      <c r="CF269" s="2139"/>
      <c r="CG269" s="2139"/>
      <c r="CH269" s="2139"/>
      <c r="CI269" s="2139"/>
      <c r="CJ269" s="2139"/>
      <c r="CK269" s="2139"/>
      <c r="CL269" s="2139"/>
      <c r="CM269" s="2139"/>
      <c r="CN269" s="2139"/>
      <c r="CO269" s="2139"/>
      <c r="CP269" s="2139"/>
      <c r="CQ269" s="2139"/>
      <c r="CR269" s="2139"/>
      <c r="CS269" s="2139"/>
      <c r="CT269" s="2139"/>
      <c r="CU269" s="2139"/>
      <c r="CV269" s="2139"/>
      <c r="CW269" s="2139"/>
      <c r="CX269" s="2139"/>
      <c r="CY269" s="2139"/>
      <c r="CZ269" s="2139"/>
    </row>
    <row r="270" s="439" customFormat="true" ht="15" customHeight="true" x14ac:dyDescent="0.2">
      <c r="B270" s="438"/>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493"/>
      <c r="BB270" s="295" t="s">
        <v>89</v>
      </c>
      <c r="BC270" s="1153" t="s">
        <v>35</v>
      </c>
      <c r="BD270" s="1172" t="s">
        <v>35</v>
      </c>
      <c r="BE270" s="1172" t="s">
        <v>35</v>
      </c>
      <c r="BF270" s="1172" t="s">
        <v>35</v>
      </c>
      <c r="BG270" s="1192" t="s">
        <v>35</v>
      </c>
      <c r="BH270" s="1212" t="s">
        <v>35</v>
      </c>
      <c r="BI270" s="1172" t="s">
        <v>35</v>
      </c>
      <c r="BJ270" s="1172" t="s">
        <v>35</v>
      </c>
      <c r="BK270" s="1172" t="s">
        <v>35</v>
      </c>
      <c r="BL270" s="1192" t="s">
        <v>35</v>
      </c>
      <c r="BM270" s="1212" t="s">
        <v>35</v>
      </c>
      <c r="BN270" s="1172" t="s">
        <v>35</v>
      </c>
      <c r="BO270" s="1172" t="s">
        <v>35</v>
      </c>
      <c r="BP270" s="1172" t="s">
        <v>35</v>
      </c>
      <c r="BQ270" s="1192" t="s">
        <v>35</v>
      </c>
      <c r="BR270" s="1212" t="s">
        <v>35</v>
      </c>
      <c r="BS270" s="1172" t="s">
        <v>35</v>
      </c>
      <c r="BT270" s="1172" t="s">
        <v>35</v>
      </c>
      <c r="BU270" s="1172" t="s">
        <v>35</v>
      </c>
      <c r="BV270" s="1172" t="s">
        <v>35</v>
      </c>
      <c r="BW270" s="1172" t="s">
        <v>35</v>
      </c>
      <c r="BX270" s="1172" t="s">
        <v>35</v>
      </c>
      <c r="BY270" s="1229" t="s">
        <v>35</v>
      </c>
      <c r="BZ270" s="1229" t="s">
        <v>35</v>
      </c>
      <c r="CA270" s="1229" t="s">
        <v>35</v>
      </c>
      <c r="CB270" s="1229" t="s">
        <v>35</v>
      </c>
      <c r="CC270" s="1229" t="s">
        <v>35</v>
      </c>
      <c r="CD270" s="2139"/>
      <c r="CE270" s="2139"/>
      <c r="CF270" s="2139"/>
      <c r="CG270" s="2139"/>
      <c r="CH270" s="2139"/>
      <c r="CI270" s="2139"/>
      <c r="CJ270" s="2139"/>
      <c r="CK270" s="2139"/>
      <c r="CL270" s="2139"/>
      <c r="CM270" s="2139"/>
      <c r="CN270" s="2139"/>
      <c r="CO270" s="2139"/>
      <c r="CP270" s="2139"/>
      <c r="CQ270" s="2139"/>
      <c r="CR270" s="2139"/>
      <c r="CS270" s="2139"/>
      <c r="CT270" s="2139"/>
      <c r="CU270" s="2139"/>
      <c r="CV270" s="2139"/>
      <c r="CW270" s="2139"/>
      <c r="CX270" s="2139"/>
      <c r="CY270" s="2139"/>
      <c r="CZ270" s="2139"/>
    </row>
    <row r="271" s="439" customFormat="true" ht="15" customHeight="true" x14ac:dyDescent="0.2">
      <c r="B271" s="438"/>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493" t="s">
        <v>74</v>
      </c>
      <c r="BB271" s="295" t="s">
        <v>49</v>
      </c>
      <c r="BC271" s="1153" t="s">
        <v>35</v>
      </c>
      <c r="BD271" s="1173" t="s">
        <v>35</v>
      </c>
      <c r="BE271" s="1173" t="s">
        <v>35</v>
      </c>
      <c r="BF271" s="1173" t="s">
        <v>35</v>
      </c>
      <c r="BG271" s="1193" t="s">
        <v>35</v>
      </c>
      <c r="BH271" s="1153" t="s">
        <v>35</v>
      </c>
      <c r="BI271" s="1173" t="s">
        <v>35</v>
      </c>
      <c r="BJ271" s="1173" t="s">
        <v>35</v>
      </c>
      <c r="BK271" s="1173" t="s">
        <v>35</v>
      </c>
      <c r="BL271" s="1193" t="s">
        <v>35</v>
      </c>
      <c r="BM271" s="1153" t="s">
        <v>35</v>
      </c>
      <c r="BN271" s="1173" t="s">
        <v>35</v>
      </c>
      <c r="BO271" s="1173" t="s">
        <v>35</v>
      </c>
      <c r="BP271" s="1173" t="s">
        <v>35</v>
      </c>
      <c r="BQ271" s="1193" t="s">
        <v>35</v>
      </c>
      <c r="BR271" s="1153" t="s">
        <v>35</v>
      </c>
      <c r="BS271" s="1173" t="s">
        <v>35</v>
      </c>
      <c r="BT271" s="1173" t="s">
        <v>35</v>
      </c>
      <c r="BU271" s="1173" t="s">
        <v>35</v>
      </c>
      <c r="BV271" s="1173" t="s">
        <v>35</v>
      </c>
      <c r="BW271" s="1173" t="s">
        <v>35</v>
      </c>
      <c r="BX271" s="1173" t="s">
        <v>35</v>
      </c>
      <c r="BY271" s="1230" t="s">
        <v>35</v>
      </c>
      <c r="BZ271" s="1230" t="s">
        <v>35</v>
      </c>
      <c r="CA271" s="1230" t="s">
        <v>35</v>
      </c>
      <c r="CB271" s="1230" t="s">
        <v>35</v>
      </c>
      <c r="CC271" s="1230" t="s">
        <v>35</v>
      </c>
      <c r="CD271" s="2140"/>
      <c r="CE271" s="2140"/>
      <c r="CF271" s="2140"/>
      <c r="CG271" s="2140"/>
      <c r="CH271" s="2140"/>
      <c r="CI271" s="2140"/>
      <c r="CJ271" s="2140"/>
      <c r="CK271" s="2140"/>
      <c r="CL271" s="2140"/>
      <c r="CM271" s="2140"/>
      <c r="CN271" s="2140"/>
      <c r="CO271" s="2140"/>
      <c r="CP271" s="2140"/>
      <c r="CQ271" s="2140"/>
      <c r="CR271" s="2140"/>
      <c r="CS271" s="2140"/>
      <c r="CT271" s="2140"/>
      <c r="CU271" s="2140"/>
      <c r="CV271" s="2140"/>
      <c r="CW271" s="2140"/>
      <c r="CX271" s="2140"/>
      <c r="CY271" s="2140"/>
      <c r="CZ271" s="2140"/>
    </row>
    <row r="272" s="439" customFormat="true" ht="15" customHeight="true" x14ac:dyDescent="0.2">
      <c r="B272" s="438"/>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493"/>
      <c r="BB272" s="295" t="s">
        <v>48</v>
      </c>
      <c r="BC272" s="1153" t="s">
        <v>35</v>
      </c>
      <c r="BD272" s="1173" t="s">
        <v>35</v>
      </c>
      <c r="BE272" s="1173" t="s">
        <v>35</v>
      </c>
      <c r="BF272" s="1173" t="s">
        <v>35</v>
      </c>
      <c r="BG272" s="1193" t="s">
        <v>35</v>
      </c>
      <c r="BH272" s="1153" t="s">
        <v>35</v>
      </c>
      <c r="BI272" s="1173" t="s">
        <v>35</v>
      </c>
      <c r="BJ272" s="1173" t="s">
        <v>35</v>
      </c>
      <c r="BK272" s="1173" t="s">
        <v>35</v>
      </c>
      <c r="BL272" s="1193" t="s">
        <v>35</v>
      </c>
      <c r="BM272" s="1153" t="s">
        <v>35</v>
      </c>
      <c r="BN272" s="1173" t="s">
        <v>35</v>
      </c>
      <c r="BO272" s="1173" t="s">
        <v>35</v>
      </c>
      <c r="BP272" s="1173" t="s">
        <v>35</v>
      </c>
      <c r="BQ272" s="1193" t="s">
        <v>35</v>
      </c>
      <c r="BR272" s="1153" t="s">
        <v>35</v>
      </c>
      <c r="BS272" s="1173" t="s">
        <v>35</v>
      </c>
      <c r="BT272" s="1173" t="s">
        <v>35</v>
      </c>
      <c r="BU272" s="1173" t="s">
        <v>35</v>
      </c>
      <c r="BV272" s="1173" t="s">
        <v>35</v>
      </c>
      <c r="BW272" s="1173" t="s">
        <v>35</v>
      </c>
      <c r="BX272" s="1173" t="s">
        <v>35</v>
      </c>
      <c r="BY272" s="1230" t="s">
        <v>35</v>
      </c>
      <c r="BZ272" s="1230" t="s">
        <v>35</v>
      </c>
      <c r="CA272" s="1230" t="s">
        <v>35</v>
      </c>
      <c r="CB272" s="1230" t="s">
        <v>35</v>
      </c>
      <c r="CC272" s="1230" t="s">
        <v>35</v>
      </c>
      <c r="CD272" s="2140"/>
      <c r="CE272" s="2140"/>
      <c r="CF272" s="2140"/>
      <c r="CG272" s="2140"/>
      <c r="CH272" s="2140"/>
      <c r="CI272" s="2140"/>
      <c r="CJ272" s="2140"/>
      <c r="CK272" s="2140"/>
      <c r="CL272" s="2140"/>
      <c r="CM272" s="2140"/>
      <c r="CN272" s="2140"/>
      <c r="CO272" s="2140"/>
      <c r="CP272" s="2140"/>
      <c r="CQ272" s="2140"/>
      <c r="CR272" s="2140"/>
      <c r="CS272" s="2140"/>
      <c r="CT272" s="2140"/>
      <c r="CU272" s="2140"/>
      <c r="CV272" s="2140"/>
      <c r="CW272" s="2140"/>
      <c r="CX272" s="2140"/>
      <c r="CY272" s="2140"/>
      <c r="CZ272" s="2140"/>
    </row>
    <row r="273" s="439" customFormat="true" ht="15" customHeight="true" x14ac:dyDescent="0.2">
      <c r="B273" s="438"/>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493"/>
      <c r="BB273" s="295" t="s">
        <v>111</v>
      </c>
      <c r="BC273" s="1153" t="s">
        <v>35</v>
      </c>
      <c r="BD273" s="1173" t="s">
        <v>35</v>
      </c>
      <c r="BE273" s="1173" t="s">
        <v>35</v>
      </c>
      <c r="BF273" s="1173" t="s">
        <v>35</v>
      </c>
      <c r="BG273" s="1193" t="s">
        <v>35</v>
      </c>
      <c r="BH273" s="1153" t="s">
        <v>35</v>
      </c>
      <c r="BI273" s="1173" t="s">
        <v>35</v>
      </c>
      <c r="BJ273" s="1173" t="s">
        <v>35</v>
      </c>
      <c r="BK273" s="1173" t="s">
        <v>35</v>
      </c>
      <c r="BL273" s="1193" t="s">
        <v>35</v>
      </c>
      <c r="BM273" s="1153" t="s">
        <v>35</v>
      </c>
      <c r="BN273" s="1173" t="s">
        <v>35</v>
      </c>
      <c r="BO273" s="1173" t="s">
        <v>35</v>
      </c>
      <c r="BP273" s="1173" t="s">
        <v>35</v>
      </c>
      <c r="BQ273" s="1193" t="s">
        <v>35</v>
      </c>
      <c r="BR273" s="1153" t="s">
        <v>35</v>
      </c>
      <c r="BS273" s="1173" t="s">
        <v>35</v>
      </c>
      <c r="BT273" s="1173" t="s">
        <v>35</v>
      </c>
      <c r="BU273" s="1173" t="s">
        <v>35</v>
      </c>
      <c r="BV273" s="1173" t="s">
        <v>35</v>
      </c>
      <c r="BW273" s="1173" t="s">
        <v>35</v>
      </c>
      <c r="BX273" s="1173" t="s">
        <v>35</v>
      </c>
      <c r="BY273" s="1230" t="s">
        <v>35</v>
      </c>
      <c r="BZ273" s="1230" t="s">
        <v>35</v>
      </c>
      <c r="CA273" s="1230" t="s">
        <v>35</v>
      </c>
      <c r="CB273" s="1230" t="s">
        <v>35</v>
      </c>
      <c r="CC273" s="1230" t="s">
        <v>35</v>
      </c>
      <c r="CD273" s="2140"/>
      <c r="CE273" s="2140"/>
      <c r="CF273" s="2140"/>
      <c r="CG273" s="2140"/>
      <c r="CH273" s="2140"/>
      <c r="CI273" s="2140"/>
      <c r="CJ273" s="2140"/>
      <c r="CK273" s="2140"/>
      <c r="CL273" s="2140"/>
      <c r="CM273" s="2140"/>
      <c r="CN273" s="2140"/>
      <c r="CO273" s="2140"/>
      <c r="CP273" s="2140"/>
      <c r="CQ273" s="2140"/>
      <c r="CR273" s="2140"/>
      <c r="CS273" s="2140"/>
      <c r="CT273" s="2140"/>
      <c r="CU273" s="2140"/>
      <c r="CV273" s="2140"/>
      <c r="CW273" s="2140"/>
      <c r="CX273" s="2140"/>
      <c r="CY273" s="2140"/>
      <c r="CZ273" s="2140"/>
    </row>
    <row r="274" s="439" customFormat="true" ht="15" customHeight="true" x14ac:dyDescent="0.2">
      <c r="B274" s="438"/>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493" t="s">
        <v>75</v>
      </c>
      <c r="BB274" s="295" t="s">
        <v>49</v>
      </c>
      <c r="BC274" s="1153" t="s">
        <v>35</v>
      </c>
      <c r="BD274" s="1172" t="s">
        <v>35</v>
      </c>
      <c r="BE274" s="1172" t="s">
        <v>35</v>
      </c>
      <c r="BF274" s="1172" t="s">
        <v>35</v>
      </c>
      <c r="BG274" s="1192" t="s">
        <v>35</v>
      </c>
      <c r="BH274" s="1212" t="s">
        <v>35</v>
      </c>
      <c r="BI274" s="1172" t="s">
        <v>35</v>
      </c>
      <c r="BJ274" s="1172" t="s">
        <v>35</v>
      </c>
      <c r="BK274" s="1172" t="s">
        <v>35</v>
      </c>
      <c r="BL274" s="1192" t="s">
        <v>35</v>
      </c>
      <c r="BM274" s="1212" t="s">
        <v>35</v>
      </c>
      <c r="BN274" s="1172" t="s">
        <v>35</v>
      </c>
      <c r="BO274" s="1172" t="s">
        <v>35</v>
      </c>
      <c r="BP274" s="1172" t="s">
        <v>35</v>
      </c>
      <c r="BQ274" s="1192" t="s">
        <v>35</v>
      </c>
      <c r="BR274" s="1212" t="s">
        <v>35</v>
      </c>
      <c r="BS274" s="1172" t="s">
        <v>35</v>
      </c>
      <c r="BT274" s="1172" t="s">
        <v>35</v>
      </c>
      <c r="BU274" s="1172" t="s">
        <v>35</v>
      </c>
      <c r="BV274" s="1172" t="s">
        <v>35</v>
      </c>
      <c r="BW274" s="1172" t="s">
        <v>35</v>
      </c>
      <c r="BX274" s="1172" t="s">
        <v>35</v>
      </c>
      <c r="BY274" s="1229" t="s">
        <v>35</v>
      </c>
      <c r="BZ274" s="1229" t="s">
        <v>35</v>
      </c>
      <c r="CA274" s="1229" t="s">
        <v>35</v>
      </c>
      <c r="CB274" s="1229" t="s">
        <v>35</v>
      </c>
      <c r="CC274" s="1229" t="s">
        <v>35</v>
      </c>
      <c r="CD274" s="2139"/>
      <c r="CE274" s="2139"/>
      <c r="CF274" s="2139"/>
      <c r="CG274" s="2139"/>
      <c r="CH274" s="2139"/>
      <c r="CI274" s="2139"/>
      <c r="CJ274" s="2139"/>
      <c r="CK274" s="2139"/>
      <c r="CL274" s="2139"/>
      <c r="CM274" s="2139"/>
      <c r="CN274" s="2139"/>
      <c r="CO274" s="2139"/>
      <c r="CP274" s="2139"/>
      <c r="CQ274" s="2139"/>
      <c r="CR274" s="2139"/>
      <c r="CS274" s="2139"/>
      <c r="CT274" s="2139"/>
      <c r="CU274" s="2139"/>
      <c r="CV274" s="2139"/>
      <c r="CW274" s="2139"/>
      <c r="CX274" s="2139"/>
      <c r="CY274" s="2139"/>
      <c r="CZ274" s="2139"/>
    </row>
    <row r="275" s="439" customFormat="true" ht="15" customHeight="true" x14ac:dyDescent="0.2">
      <c r="B275" s="438"/>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493"/>
      <c r="BB275" s="295" t="s">
        <v>48</v>
      </c>
      <c r="BC275" s="1153" t="s">
        <v>35</v>
      </c>
      <c r="BD275" s="1172" t="s">
        <v>35</v>
      </c>
      <c r="BE275" s="1172" t="s">
        <v>35</v>
      </c>
      <c r="BF275" s="1172" t="s">
        <v>35</v>
      </c>
      <c r="BG275" s="1192" t="s">
        <v>35</v>
      </c>
      <c r="BH275" s="1212" t="s">
        <v>35</v>
      </c>
      <c r="BI275" s="1172" t="s">
        <v>35</v>
      </c>
      <c r="BJ275" s="1172" t="s">
        <v>35</v>
      </c>
      <c r="BK275" s="1172" t="s">
        <v>35</v>
      </c>
      <c r="BL275" s="1192" t="s">
        <v>35</v>
      </c>
      <c r="BM275" s="1212" t="s">
        <v>35</v>
      </c>
      <c r="BN275" s="1172" t="s">
        <v>35</v>
      </c>
      <c r="BO275" s="1172" t="s">
        <v>35</v>
      </c>
      <c r="BP275" s="1172" t="s">
        <v>35</v>
      </c>
      <c r="BQ275" s="1192" t="s">
        <v>35</v>
      </c>
      <c r="BR275" s="1212" t="s">
        <v>35</v>
      </c>
      <c r="BS275" s="1172" t="s">
        <v>35</v>
      </c>
      <c r="BT275" s="1172" t="s">
        <v>35</v>
      </c>
      <c r="BU275" s="1172" t="s">
        <v>35</v>
      </c>
      <c r="BV275" s="1172" t="s">
        <v>35</v>
      </c>
      <c r="BW275" s="1172" t="s">
        <v>35</v>
      </c>
      <c r="BX275" s="1172" t="s">
        <v>35</v>
      </c>
      <c r="BY275" s="1229" t="s">
        <v>35</v>
      </c>
      <c r="BZ275" s="1229" t="s">
        <v>35</v>
      </c>
      <c r="CA275" s="1229" t="s">
        <v>35</v>
      </c>
      <c r="CB275" s="1229" t="s">
        <v>35</v>
      </c>
      <c r="CC275" s="1229" t="s">
        <v>35</v>
      </c>
      <c r="CD275" s="2139"/>
      <c r="CE275" s="2139"/>
      <c r="CF275" s="2139"/>
      <c r="CG275" s="2139"/>
      <c r="CH275" s="2139"/>
      <c r="CI275" s="2139"/>
      <c r="CJ275" s="2139"/>
      <c r="CK275" s="2139"/>
      <c r="CL275" s="2139"/>
      <c r="CM275" s="2139"/>
      <c r="CN275" s="2139"/>
      <c r="CO275" s="2139"/>
      <c r="CP275" s="2139"/>
      <c r="CQ275" s="2139"/>
      <c r="CR275" s="2139"/>
      <c r="CS275" s="2139"/>
      <c r="CT275" s="2139"/>
      <c r="CU275" s="2139"/>
      <c r="CV275" s="2139"/>
      <c r="CW275" s="2139"/>
      <c r="CX275" s="2139"/>
      <c r="CY275" s="2139"/>
      <c r="CZ275" s="2139"/>
    </row>
    <row r="276" s="439" customFormat="true" ht="15" customHeight="true" x14ac:dyDescent="0.2">
      <c r="B276" s="438"/>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493"/>
      <c r="BB276" s="295" t="s">
        <v>112</v>
      </c>
      <c r="BC276" s="1153" t="s">
        <v>35</v>
      </c>
      <c r="BD276" s="1172" t="s">
        <v>35</v>
      </c>
      <c r="BE276" s="1172" t="s">
        <v>35</v>
      </c>
      <c r="BF276" s="1172" t="s">
        <v>35</v>
      </c>
      <c r="BG276" s="1192" t="s">
        <v>35</v>
      </c>
      <c r="BH276" s="1212" t="s">
        <v>35</v>
      </c>
      <c r="BI276" s="1172" t="s">
        <v>35</v>
      </c>
      <c r="BJ276" s="1172" t="s">
        <v>35</v>
      </c>
      <c r="BK276" s="1172" t="s">
        <v>35</v>
      </c>
      <c r="BL276" s="1192" t="s">
        <v>35</v>
      </c>
      <c r="BM276" s="1212" t="s">
        <v>35</v>
      </c>
      <c r="BN276" s="1172" t="s">
        <v>35</v>
      </c>
      <c r="BO276" s="1172" t="s">
        <v>35</v>
      </c>
      <c r="BP276" s="1172" t="s">
        <v>35</v>
      </c>
      <c r="BQ276" s="1192" t="s">
        <v>35</v>
      </c>
      <c r="BR276" s="1212" t="s">
        <v>35</v>
      </c>
      <c r="BS276" s="1172" t="s">
        <v>35</v>
      </c>
      <c r="BT276" s="1172" t="s">
        <v>35</v>
      </c>
      <c r="BU276" s="1172" t="s">
        <v>35</v>
      </c>
      <c r="BV276" s="1172" t="s">
        <v>35</v>
      </c>
      <c r="BW276" s="1172" t="s">
        <v>35</v>
      </c>
      <c r="BX276" s="1172" t="s">
        <v>35</v>
      </c>
      <c r="BY276" s="1229" t="s">
        <v>35</v>
      </c>
      <c r="BZ276" s="1229" t="s">
        <v>35</v>
      </c>
      <c r="CA276" s="1229" t="s">
        <v>35</v>
      </c>
      <c r="CB276" s="1229" t="s">
        <v>35</v>
      </c>
      <c r="CC276" s="1229" t="s">
        <v>35</v>
      </c>
      <c r="CD276" s="2139"/>
      <c r="CE276" s="2139"/>
      <c r="CF276" s="2139"/>
      <c r="CG276" s="2139"/>
      <c r="CH276" s="2139"/>
      <c r="CI276" s="2139"/>
      <c r="CJ276" s="2139"/>
      <c r="CK276" s="2139"/>
      <c r="CL276" s="2139"/>
      <c r="CM276" s="2139"/>
      <c r="CN276" s="2139"/>
      <c r="CO276" s="2139"/>
      <c r="CP276" s="2139"/>
      <c r="CQ276" s="2139"/>
      <c r="CR276" s="2139"/>
      <c r="CS276" s="2139"/>
      <c r="CT276" s="2139"/>
      <c r="CU276" s="2139"/>
      <c r="CV276" s="2139"/>
      <c r="CW276" s="2139"/>
      <c r="CX276" s="2139"/>
      <c r="CY276" s="2139"/>
      <c r="CZ276" s="2139"/>
    </row>
    <row r="277" s="439" customFormat="true" ht="15" customHeight="true" x14ac:dyDescent="0.2">
      <c r="B277" s="438"/>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493" t="s">
        <v>76</v>
      </c>
      <c r="BB277" s="295" t="s">
        <v>77</v>
      </c>
      <c r="BC277" s="1153" t="s">
        <v>35</v>
      </c>
      <c r="BD277" s="1172" t="s">
        <v>35</v>
      </c>
      <c r="BE277" s="1172" t="s">
        <v>35</v>
      </c>
      <c r="BF277" s="1172" t="s">
        <v>35</v>
      </c>
      <c r="BG277" s="1192" t="s">
        <v>35</v>
      </c>
      <c r="BH277" s="1212" t="s">
        <v>35</v>
      </c>
      <c r="BI277" s="1172" t="s">
        <v>35</v>
      </c>
      <c r="BJ277" s="1172" t="s">
        <v>35</v>
      </c>
      <c r="BK277" s="1172" t="s">
        <v>35</v>
      </c>
      <c r="BL277" s="1192" t="s">
        <v>35</v>
      </c>
      <c r="BM277" s="1212" t="s">
        <v>35</v>
      </c>
      <c r="BN277" s="1172" t="s">
        <v>35</v>
      </c>
      <c r="BO277" s="1172" t="s">
        <v>35</v>
      </c>
      <c r="BP277" s="1172" t="s">
        <v>35</v>
      </c>
      <c r="BQ277" s="1192" t="s">
        <v>35</v>
      </c>
      <c r="BR277" s="1212" t="s">
        <v>35</v>
      </c>
      <c r="BS277" s="1172" t="s">
        <v>35</v>
      </c>
      <c r="BT277" s="1172" t="s">
        <v>35</v>
      </c>
      <c r="BU277" s="1172" t="s">
        <v>35</v>
      </c>
      <c r="BV277" s="1172" t="s">
        <v>35</v>
      </c>
      <c r="BW277" s="1172" t="s">
        <v>35</v>
      </c>
      <c r="BX277" s="1172" t="s">
        <v>35</v>
      </c>
      <c r="BY277" s="1229" t="s">
        <v>35</v>
      </c>
      <c r="BZ277" s="1229" t="s">
        <v>35</v>
      </c>
      <c r="CA277" s="1229" t="s">
        <v>35</v>
      </c>
      <c r="CB277" s="1229" t="s">
        <v>35</v>
      </c>
      <c r="CC277" s="1229" t="s">
        <v>35</v>
      </c>
      <c r="CD277" s="2139"/>
      <c r="CE277" s="2139"/>
      <c r="CF277" s="2139"/>
      <c r="CG277" s="2139"/>
      <c r="CH277" s="2139"/>
      <c r="CI277" s="2139"/>
      <c r="CJ277" s="2139"/>
      <c r="CK277" s="2139"/>
      <c r="CL277" s="2139"/>
      <c r="CM277" s="2139"/>
      <c r="CN277" s="2139"/>
      <c r="CO277" s="2139"/>
      <c r="CP277" s="2139"/>
      <c r="CQ277" s="2139"/>
      <c r="CR277" s="2139"/>
      <c r="CS277" s="2139"/>
      <c r="CT277" s="2139"/>
      <c r="CU277" s="2139"/>
      <c r="CV277" s="2139"/>
      <c r="CW277" s="2139"/>
      <c r="CX277" s="2139"/>
      <c r="CY277" s="2139"/>
      <c r="CZ277" s="2139"/>
    </row>
    <row r="278" s="439" customFormat="true" ht="15" customHeight="true" x14ac:dyDescent="0.2">
      <c r="B278" s="438"/>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493"/>
      <c r="BB278" s="295" t="s">
        <v>78</v>
      </c>
      <c r="BC278" s="1153" t="s">
        <v>35</v>
      </c>
      <c r="BD278" s="1172" t="s">
        <v>35</v>
      </c>
      <c r="BE278" s="1172" t="s">
        <v>35</v>
      </c>
      <c r="BF278" s="1172" t="s">
        <v>35</v>
      </c>
      <c r="BG278" s="1192" t="s">
        <v>35</v>
      </c>
      <c r="BH278" s="1212" t="s">
        <v>35</v>
      </c>
      <c r="BI278" s="1172" t="s">
        <v>35</v>
      </c>
      <c r="BJ278" s="1172" t="s">
        <v>35</v>
      </c>
      <c r="BK278" s="1172" t="s">
        <v>35</v>
      </c>
      <c r="BL278" s="1192" t="s">
        <v>35</v>
      </c>
      <c r="BM278" s="1212" t="s">
        <v>35</v>
      </c>
      <c r="BN278" s="1172" t="s">
        <v>35</v>
      </c>
      <c r="BO278" s="1172" t="s">
        <v>35</v>
      </c>
      <c r="BP278" s="1172" t="s">
        <v>35</v>
      </c>
      <c r="BQ278" s="1192" t="s">
        <v>35</v>
      </c>
      <c r="BR278" s="1212" t="s">
        <v>35</v>
      </c>
      <c r="BS278" s="1172" t="s">
        <v>35</v>
      </c>
      <c r="BT278" s="1172" t="s">
        <v>35</v>
      </c>
      <c r="BU278" s="1172" t="s">
        <v>35</v>
      </c>
      <c r="BV278" s="1172" t="s">
        <v>35</v>
      </c>
      <c r="BW278" s="1172" t="s">
        <v>35</v>
      </c>
      <c r="BX278" s="1172" t="s">
        <v>35</v>
      </c>
      <c r="BY278" s="1229" t="s">
        <v>35</v>
      </c>
      <c r="BZ278" s="1229" t="s">
        <v>35</v>
      </c>
      <c r="CA278" s="1229" t="s">
        <v>35</v>
      </c>
      <c r="CB278" s="1229" t="s">
        <v>35</v>
      </c>
      <c r="CC278" s="1229" t="s">
        <v>35</v>
      </c>
      <c r="CD278" s="2139"/>
      <c r="CE278" s="2139"/>
      <c r="CF278" s="2139"/>
      <c r="CG278" s="2139"/>
      <c r="CH278" s="2139"/>
      <c r="CI278" s="2139"/>
      <c r="CJ278" s="2139"/>
      <c r="CK278" s="2139"/>
      <c r="CL278" s="2139"/>
      <c r="CM278" s="2139"/>
      <c r="CN278" s="2139"/>
      <c r="CO278" s="2139"/>
      <c r="CP278" s="2139"/>
      <c r="CQ278" s="2139"/>
      <c r="CR278" s="2139"/>
      <c r="CS278" s="2139"/>
      <c r="CT278" s="2139"/>
      <c r="CU278" s="2139"/>
      <c r="CV278" s="2139"/>
      <c r="CW278" s="2139"/>
      <c r="CX278" s="2139"/>
      <c r="CY278" s="2139"/>
      <c r="CZ278" s="2139"/>
    </row>
    <row r="279" s="439" customFormat="true" ht="15" customHeight="true" x14ac:dyDescent="0.2">
      <c r="B279" s="438"/>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493"/>
      <c r="BB279" s="295" t="s">
        <v>79</v>
      </c>
      <c r="BC279" s="1153" t="s">
        <v>35</v>
      </c>
      <c r="BD279" s="1173" t="s">
        <v>35</v>
      </c>
      <c r="BE279" s="1173" t="s">
        <v>35</v>
      </c>
      <c r="BF279" s="1173" t="s">
        <v>35</v>
      </c>
      <c r="BG279" s="1193" t="s">
        <v>35</v>
      </c>
      <c r="BH279" s="1153" t="s">
        <v>35</v>
      </c>
      <c r="BI279" s="1173" t="s">
        <v>35</v>
      </c>
      <c r="BJ279" s="1173" t="s">
        <v>35</v>
      </c>
      <c r="BK279" s="1173" t="s">
        <v>35</v>
      </c>
      <c r="BL279" s="1193" t="s">
        <v>35</v>
      </c>
      <c r="BM279" s="1153" t="s">
        <v>35</v>
      </c>
      <c r="BN279" s="1173" t="s">
        <v>35</v>
      </c>
      <c r="BO279" s="1173" t="s">
        <v>35</v>
      </c>
      <c r="BP279" s="1173" t="s">
        <v>35</v>
      </c>
      <c r="BQ279" s="1193" t="s">
        <v>35</v>
      </c>
      <c r="BR279" s="1153" t="s">
        <v>35</v>
      </c>
      <c r="BS279" s="1173" t="s">
        <v>35</v>
      </c>
      <c r="BT279" s="1173" t="s">
        <v>35</v>
      </c>
      <c r="BU279" s="1173" t="s">
        <v>35</v>
      </c>
      <c r="BV279" s="1173" t="s">
        <v>35</v>
      </c>
      <c r="BW279" s="1173" t="s">
        <v>35</v>
      </c>
      <c r="BX279" s="1173" t="s">
        <v>35</v>
      </c>
      <c r="BY279" s="1230" t="s">
        <v>35</v>
      </c>
      <c r="BZ279" s="1230" t="s">
        <v>35</v>
      </c>
      <c r="CA279" s="1230" t="s">
        <v>35</v>
      </c>
      <c r="CB279" s="1230" t="s">
        <v>35</v>
      </c>
      <c r="CC279" s="1230" t="s">
        <v>35</v>
      </c>
      <c r="CD279" s="2140"/>
      <c r="CE279" s="2140"/>
      <c r="CF279" s="2140"/>
      <c r="CG279" s="2140"/>
      <c r="CH279" s="2140"/>
      <c r="CI279" s="2140"/>
      <c r="CJ279" s="2140"/>
      <c r="CK279" s="2140"/>
      <c r="CL279" s="2140"/>
      <c r="CM279" s="2140"/>
      <c r="CN279" s="2140"/>
      <c r="CO279" s="2140"/>
      <c r="CP279" s="2140"/>
      <c r="CQ279" s="2140"/>
      <c r="CR279" s="2140"/>
      <c r="CS279" s="2140"/>
      <c r="CT279" s="2140"/>
      <c r="CU279" s="2140"/>
      <c r="CV279" s="2140"/>
      <c r="CW279" s="2140"/>
      <c r="CX279" s="2140"/>
      <c r="CY279" s="2140"/>
      <c r="CZ279" s="2140"/>
    </row>
    <row r="280" s="439" customFormat="true" ht="15" customHeight="true" x14ac:dyDescent="0.2">
      <c r="B280" s="438"/>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493"/>
      <c r="BB280" s="295" t="s">
        <v>80</v>
      </c>
      <c r="BC280" s="1153" t="s">
        <v>35</v>
      </c>
      <c r="BD280" s="1173" t="s">
        <v>35</v>
      </c>
      <c r="BE280" s="1173" t="s">
        <v>35</v>
      </c>
      <c r="BF280" s="1173" t="s">
        <v>35</v>
      </c>
      <c r="BG280" s="1193" t="s">
        <v>35</v>
      </c>
      <c r="BH280" s="1153" t="s">
        <v>35</v>
      </c>
      <c r="BI280" s="1173" t="s">
        <v>35</v>
      </c>
      <c r="BJ280" s="1173" t="s">
        <v>35</v>
      </c>
      <c r="BK280" s="1173" t="s">
        <v>35</v>
      </c>
      <c r="BL280" s="1193" t="s">
        <v>35</v>
      </c>
      <c r="BM280" s="1153" t="s">
        <v>35</v>
      </c>
      <c r="BN280" s="1173" t="s">
        <v>35</v>
      </c>
      <c r="BO280" s="1173" t="s">
        <v>35</v>
      </c>
      <c r="BP280" s="1173" t="s">
        <v>35</v>
      </c>
      <c r="BQ280" s="1193" t="s">
        <v>35</v>
      </c>
      <c r="BR280" s="1153" t="s">
        <v>35</v>
      </c>
      <c r="BS280" s="1173" t="s">
        <v>35</v>
      </c>
      <c r="BT280" s="1173" t="s">
        <v>35</v>
      </c>
      <c r="BU280" s="1173" t="s">
        <v>35</v>
      </c>
      <c r="BV280" s="1173" t="s">
        <v>35</v>
      </c>
      <c r="BW280" s="1173" t="s">
        <v>35</v>
      </c>
      <c r="BX280" s="1173" t="s">
        <v>35</v>
      </c>
      <c r="BY280" s="1230" t="s">
        <v>35</v>
      </c>
      <c r="BZ280" s="1230" t="s">
        <v>35</v>
      </c>
      <c r="CA280" s="1230" t="s">
        <v>35</v>
      </c>
      <c r="CB280" s="1230" t="s">
        <v>35</v>
      </c>
      <c r="CC280" s="1230" t="s">
        <v>35</v>
      </c>
      <c r="CD280" s="2140"/>
      <c r="CE280" s="2140"/>
      <c r="CF280" s="2140"/>
      <c r="CG280" s="2140"/>
      <c r="CH280" s="2140"/>
      <c r="CI280" s="2140"/>
      <c r="CJ280" s="2140"/>
      <c r="CK280" s="2140"/>
      <c r="CL280" s="2140"/>
      <c r="CM280" s="2140"/>
      <c r="CN280" s="2140"/>
      <c r="CO280" s="2140"/>
      <c r="CP280" s="2140"/>
      <c r="CQ280" s="2140"/>
      <c r="CR280" s="2140"/>
      <c r="CS280" s="2140"/>
      <c r="CT280" s="2140"/>
      <c r="CU280" s="2140"/>
      <c r="CV280" s="2140"/>
      <c r="CW280" s="2140"/>
      <c r="CX280" s="2140"/>
      <c r="CY280" s="2140"/>
      <c r="CZ280" s="2140"/>
    </row>
    <row r="281" s="439" customFormat="true" ht="15" customHeight="true" x14ac:dyDescent="0.2">
      <c r="B281" s="438"/>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493"/>
      <c r="BB281" s="295" t="s">
        <v>81</v>
      </c>
      <c r="BC281" s="1153" t="s">
        <v>35</v>
      </c>
      <c r="BD281" s="1173" t="s">
        <v>35</v>
      </c>
      <c r="BE281" s="1173" t="s">
        <v>35</v>
      </c>
      <c r="BF281" s="1173" t="s">
        <v>35</v>
      </c>
      <c r="BG281" s="1193" t="s">
        <v>35</v>
      </c>
      <c r="BH281" s="1153" t="s">
        <v>35</v>
      </c>
      <c r="BI281" s="1173" t="s">
        <v>35</v>
      </c>
      <c r="BJ281" s="1173" t="s">
        <v>35</v>
      </c>
      <c r="BK281" s="1173" t="s">
        <v>35</v>
      </c>
      <c r="BL281" s="1193" t="s">
        <v>35</v>
      </c>
      <c r="BM281" s="1153" t="s">
        <v>35</v>
      </c>
      <c r="BN281" s="1173" t="s">
        <v>35</v>
      </c>
      <c r="BO281" s="1173" t="s">
        <v>35</v>
      </c>
      <c r="BP281" s="1173" t="s">
        <v>35</v>
      </c>
      <c r="BQ281" s="1193" t="s">
        <v>35</v>
      </c>
      <c r="BR281" s="1153" t="s">
        <v>35</v>
      </c>
      <c r="BS281" s="1173" t="s">
        <v>35</v>
      </c>
      <c r="BT281" s="1173" t="s">
        <v>35</v>
      </c>
      <c r="BU281" s="1173" t="s">
        <v>35</v>
      </c>
      <c r="BV281" s="1173" t="s">
        <v>35</v>
      </c>
      <c r="BW281" s="1173" t="s">
        <v>35</v>
      </c>
      <c r="BX281" s="1173" t="s">
        <v>35</v>
      </c>
      <c r="BY281" s="1230" t="s">
        <v>35</v>
      </c>
      <c r="BZ281" s="1230" t="s">
        <v>35</v>
      </c>
      <c r="CA281" s="1230" t="s">
        <v>35</v>
      </c>
      <c r="CB281" s="1230" t="s">
        <v>35</v>
      </c>
      <c r="CC281" s="1230" t="s">
        <v>35</v>
      </c>
      <c r="CD281" s="2140"/>
      <c r="CE281" s="2140"/>
      <c r="CF281" s="2140"/>
      <c r="CG281" s="2140"/>
      <c r="CH281" s="2140"/>
      <c r="CI281" s="2140"/>
      <c r="CJ281" s="2140"/>
      <c r="CK281" s="2140"/>
      <c r="CL281" s="2140"/>
      <c r="CM281" s="2140"/>
      <c r="CN281" s="2140"/>
      <c r="CO281" s="2140"/>
      <c r="CP281" s="2140"/>
      <c r="CQ281" s="2140"/>
      <c r="CR281" s="2140"/>
      <c r="CS281" s="2140"/>
      <c r="CT281" s="2140"/>
      <c r="CU281" s="2140"/>
      <c r="CV281" s="2140"/>
      <c r="CW281" s="2140"/>
      <c r="CX281" s="2140"/>
      <c r="CY281" s="2140"/>
      <c r="CZ281" s="2140"/>
    </row>
    <row r="282" s="439" customFormat="true" ht="15" customHeight="true" x14ac:dyDescent="0.2">
      <c r="B282" s="438"/>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493"/>
      <c r="BB282" s="295" t="s">
        <v>82</v>
      </c>
      <c r="BC282" s="1153" t="s">
        <v>35</v>
      </c>
      <c r="BD282" s="1173" t="s">
        <v>35</v>
      </c>
      <c r="BE282" s="1173" t="s">
        <v>35</v>
      </c>
      <c r="BF282" s="1173" t="s">
        <v>35</v>
      </c>
      <c r="BG282" s="1193" t="s">
        <v>35</v>
      </c>
      <c r="BH282" s="1153" t="s">
        <v>35</v>
      </c>
      <c r="BI282" s="1173" t="s">
        <v>35</v>
      </c>
      <c r="BJ282" s="1173" t="s">
        <v>35</v>
      </c>
      <c r="BK282" s="1173" t="s">
        <v>35</v>
      </c>
      <c r="BL282" s="1193" t="s">
        <v>35</v>
      </c>
      <c r="BM282" s="1153" t="s">
        <v>35</v>
      </c>
      <c r="BN282" s="1173" t="s">
        <v>35</v>
      </c>
      <c r="BO282" s="1173" t="s">
        <v>35</v>
      </c>
      <c r="BP282" s="1173" t="s">
        <v>35</v>
      </c>
      <c r="BQ282" s="1193" t="s">
        <v>35</v>
      </c>
      <c r="BR282" s="1153" t="s">
        <v>35</v>
      </c>
      <c r="BS282" s="1173" t="s">
        <v>35</v>
      </c>
      <c r="BT282" s="1173" t="s">
        <v>35</v>
      </c>
      <c r="BU282" s="1173" t="s">
        <v>35</v>
      </c>
      <c r="BV282" s="1173" t="s">
        <v>35</v>
      </c>
      <c r="BW282" s="1173" t="s">
        <v>35</v>
      </c>
      <c r="BX282" s="1173" t="s">
        <v>35</v>
      </c>
      <c r="BY282" s="1230" t="s">
        <v>35</v>
      </c>
      <c r="BZ282" s="1230" t="s">
        <v>35</v>
      </c>
      <c r="CA282" s="1230" t="s">
        <v>35</v>
      </c>
      <c r="CB282" s="1230" t="s">
        <v>35</v>
      </c>
      <c r="CC282" s="1230" t="s">
        <v>35</v>
      </c>
      <c r="CD282" s="2140"/>
      <c r="CE282" s="2140"/>
      <c r="CF282" s="2140"/>
      <c r="CG282" s="2140"/>
      <c r="CH282" s="2140"/>
      <c r="CI282" s="2140"/>
      <c r="CJ282" s="2140"/>
      <c r="CK282" s="2140"/>
      <c r="CL282" s="2140"/>
      <c r="CM282" s="2140"/>
      <c r="CN282" s="2140"/>
      <c r="CO282" s="2140"/>
      <c r="CP282" s="2140"/>
      <c r="CQ282" s="2140"/>
      <c r="CR282" s="2140"/>
      <c r="CS282" s="2140"/>
      <c r="CT282" s="2140"/>
      <c r="CU282" s="2140"/>
      <c r="CV282" s="2140"/>
      <c r="CW282" s="2140"/>
      <c r="CX282" s="2140"/>
      <c r="CY282" s="2140"/>
      <c r="CZ282" s="2140"/>
    </row>
    <row r="283" s="439" customFormat="true" ht="15" customHeight="true" x14ac:dyDescent="0.2">
      <c r="B283" s="438"/>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493"/>
      <c r="BB283" s="295" t="s">
        <v>83</v>
      </c>
      <c r="BC283" s="1153" t="s">
        <v>35</v>
      </c>
      <c r="BD283" s="1173" t="s">
        <v>35</v>
      </c>
      <c r="BE283" s="1173" t="s">
        <v>35</v>
      </c>
      <c r="BF283" s="1173" t="s">
        <v>35</v>
      </c>
      <c r="BG283" s="1193" t="s">
        <v>35</v>
      </c>
      <c r="BH283" s="1153" t="s">
        <v>35</v>
      </c>
      <c r="BI283" s="1173" t="s">
        <v>35</v>
      </c>
      <c r="BJ283" s="1173" t="s">
        <v>35</v>
      </c>
      <c r="BK283" s="1173" t="s">
        <v>35</v>
      </c>
      <c r="BL283" s="1193" t="s">
        <v>35</v>
      </c>
      <c r="BM283" s="1153" t="s">
        <v>35</v>
      </c>
      <c r="BN283" s="1173" t="s">
        <v>35</v>
      </c>
      <c r="BO283" s="1173" t="s">
        <v>35</v>
      </c>
      <c r="BP283" s="1173" t="s">
        <v>35</v>
      </c>
      <c r="BQ283" s="1193" t="s">
        <v>35</v>
      </c>
      <c r="BR283" s="1153" t="s">
        <v>35</v>
      </c>
      <c r="BS283" s="1173" t="s">
        <v>35</v>
      </c>
      <c r="BT283" s="1173" t="s">
        <v>35</v>
      </c>
      <c r="BU283" s="1173" t="s">
        <v>35</v>
      </c>
      <c r="BV283" s="1173" t="s">
        <v>35</v>
      </c>
      <c r="BW283" s="1173" t="s">
        <v>35</v>
      </c>
      <c r="BX283" s="1173" t="s">
        <v>35</v>
      </c>
      <c r="BY283" s="1230" t="s">
        <v>35</v>
      </c>
      <c r="BZ283" s="1230" t="s">
        <v>35</v>
      </c>
      <c r="CA283" s="1230" t="s">
        <v>35</v>
      </c>
      <c r="CB283" s="1230" t="s">
        <v>35</v>
      </c>
      <c r="CC283" s="1230" t="s">
        <v>35</v>
      </c>
      <c r="CD283" s="2140"/>
      <c r="CE283" s="2140"/>
      <c r="CF283" s="2140"/>
      <c r="CG283" s="2140"/>
      <c r="CH283" s="2140"/>
      <c r="CI283" s="2140"/>
      <c r="CJ283" s="2140"/>
      <c r="CK283" s="2140"/>
      <c r="CL283" s="2140"/>
      <c r="CM283" s="2140"/>
      <c r="CN283" s="2140"/>
      <c r="CO283" s="2140"/>
      <c r="CP283" s="2140"/>
      <c r="CQ283" s="2140"/>
      <c r="CR283" s="2140"/>
      <c r="CS283" s="2140"/>
      <c r="CT283" s="2140"/>
      <c r="CU283" s="2140"/>
      <c r="CV283" s="2140"/>
      <c r="CW283" s="2140"/>
      <c r="CX283" s="2140"/>
      <c r="CY283" s="2140"/>
      <c r="CZ283" s="2140"/>
    </row>
    <row r="284" s="439" customFormat="true" ht="15" customHeight="true" x14ac:dyDescent="0.2">
      <c r="B284" s="438"/>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494"/>
      <c r="BB284" s="296" t="s">
        <v>112</v>
      </c>
      <c r="BC284" s="1154" t="s">
        <v>35</v>
      </c>
      <c r="BD284" s="1174" t="s">
        <v>35</v>
      </c>
      <c r="BE284" s="1174" t="s">
        <v>35</v>
      </c>
      <c r="BF284" s="1174" t="s">
        <v>35</v>
      </c>
      <c r="BG284" s="1194" t="s">
        <v>35</v>
      </c>
      <c r="BH284" s="1213" t="s">
        <v>35</v>
      </c>
      <c r="BI284" s="1174" t="s">
        <v>35</v>
      </c>
      <c r="BJ284" s="1174" t="s">
        <v>35</v>
      </c>
      <c r="BK284" s="1174" t="s">
        <v>35</v>
      </c>
      <c r="BL284" s="1194" t="s">
        <v>35</v>
      </c>
      <c r="BM284" s="1213" t="s">
        <v>35</v>
      </c>
      <c r="BN284" s="1174" t="s">
        <v>35</v>
      </c>
      <c r="BO284" s="1174" t="s">
        <v>35</v>
      </c>
      <c r="BP284" s="1174" t="s">
        <v>35</v>
      </c>
      <c r="BQ284" s="1194" t="s">
        <v>35</v>
      </c>
      <c r="BR284" s="1213" t="s">
        <v>35</v>
      </c>
      <c r="BS284" s="1174" t="s">
        <v>35</v>
      </c>
      <c r="BT284" s="1174" t="s">
        <v>35</v>
      </c>
      <c r="BU284" s="1174" t="s">
        <v>35</v>
      </c>
      <c r="BV284" s="1174" t="s">
        <v>35</v>
      </c>
      <c r="BW284" s="1174" t="s">
        <v>35</v>
      </c>
      <c r="BX284" s="1174" t="s">
        <v>35</v>
      </c>
      <c r="BY284" s="1231" t="s">
        <v>35</v>
      </c>
      <c r="BZ284" s="1231" t="s">
        <v>35</v>
      </c>
      <c r="CA284" s="1231" t="s">
        <v>35</v>
      </c>
      <c r="CB284" s="1231" t="s">
        <v>35</v>
      </c>
      <c r="CC284" s="1231" t="s">
        <v>35</v>
      </c>
      <c r="CD284" s="2141"/>
      <c r="CE284" s="2141"/>
      <c r="CF284" s="2141"/>
      <c r="CG284" s="2141"/>
      <c r="CH284" s="2141"/>
      <c r="CI284" s="2141"/>
      <c r="CJ284" s="2141"/>
      <c r="CK284" s="2141"/>
      <c r="CL284" s="2141"/>
      <c r="CM284" s="2141"/>
      <c r="CN284" s="2141"/>
      <c r="CO284" s="2141"/>
      <c r="CP284" s="2141"/>
      <c r="CQ284" s="2141"/>
      <c r="CR284" s="2141"/>
      <c r="CS284" s="2141"/>
      <c r="CT284" s="2141"/>
      <c r="CU284" s="2141"/>
      <c r="CV284" s="2141"/>
      <c r="CW284" s="2141"/>
      <c r="CX284" s="2141"/>
      <c r="CY284" s="2141"/>
      <c r="CZ284" s="2141"/>
    </row>
    <row r="285" s="439" customFormat="true" ht="15" customHeight="true" x14ac:dyDescent="0.2">
      <c r="B285" s="438"/>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439" customFormat="true" ht="15" customHeight="true" x14ac:dyDescent="0.2">
      <c r="B286" s="438"/>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439" customFormat="true" ht="15" customHeight="true" x14ac:dyDescent="0.2">
      <c r="B287" s="438"/>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439" customFormat="true" ht="15" customHeight="true" x14ac:dyDescent="0.2">
      <c r="B288" s="438"/>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439" customFormat="true" ht="15" customHeight="true" x14ac:dyDescent="0.2">
      <c r="A289" s="409"/>
      <c r="B289" s="410"/>
      <c r="C289" s="411"/>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439" customFormat="true" ht="15" customHeight="true" x14ac:dyDescent="0.2">
      <c r="A290" s="718"/>
      <c r="B290" s="719"/>
      <c r="C290" s="720"/>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439" customFormat="true" ht="15" customHeight="true" x14ac:dyDescent="0.2">
      <c r="A291" s="721"/>
      <c r="B291" s="722"/>
      <c r="C291" s="723"/>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439" customFormat="true" ht="15" customHeight="true" x14ac:dyDescent="0.2">
      <c r="A292" s="724"/>
      <c r="B292" s="725"/>
      <c r="C292" s="72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439" customFormat="true" ht="15" customHeight="true" x14ac:dyDescent="0.2">
      <c r="A293" s="727"/>
      <c r="B293" s="728"/>
      <c r="C293" s="729"/>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439" customFormat="true" ht="15" customHeight="true" x14ac:dyDescent="0.2">
      <c r="A294" s="730"/>
      <c r="B294" s="731"/>
      <c r="C294" s="732"/>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439" customFormat="true" ht="15" customHeight="true" x14ac:dyDescent="0.2">
      <c r="A295" s="730"/>
      <c r="B295" s="731"/>
      <c r="C295" s="732"/>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439" customFormat="true" ht="15" customHeight="true" x14ac:dyDescent="0.2">
      <c r="A296" s="730"/>
      <c r="B296" s="733"/>
      <c r="C296" s="732"/>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439" customFormat="true" ht="15" customHeight="true" x14ac:dyDescent="0.2">
      <c r="A297" s="734"/>
      <c r="B297" s="735"/>
      <c r="C297" s="73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439" customFormat="true" ht="15" customHeight="true" x14ac:dyDescent="0.2">
      <c r="B298" s="438"/>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439" customFormat="true" ht="15" customHeight="true" x14ac:dyDescent="0.2">
      <c r="A299" s="412"/>
      <c r="B299" s="413"/>
      <c r="C299" s="414"/>
      <c r="D299" s="415"/>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439" customFormat="true" ht="15" customHeight="true" x14ac:dyDescent="0.2">
      <c r="A300" s="737"/>
      <c r="B300" s="738"/>
      <c r="C300" s="739"/>
      <c r="D300" s="740"/>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439" customFormat="true" ht="15" customHeight="true" x14ac:dyDescent="0.2">
      <c r="A301" s="741"/>
      <c r="B301" s="742"/>
      <c r="C301" s="743"/>
      <c r="D301" s="744"/>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439" customFormat="true" ht="15" customHeight="true" x14ac:dyDescent="0.2">
      <c r="A302" s="745"/>
      <c r="B302" s="746"/>
      <c r="C302" s="747"/>
      <c r="D302" s="748"/>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439" customFormat="true" ht="15" customHeight="true" x14ac:dyDescent="0.2">
      <c r="A303" s="749"/>
      <c r="B303" s="750"/>
      <c r="C303" s="751"/>
      <c r="D303" s="752"/>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439" customFormat="true" ht="15" customHeight="true" x14ac:dyDescent="0.2">
      <c r="A304" s="753"/>
      <c r="B304" s="754"/>
      <c r="C304" s="755"/>
      <c r="D304" s="75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439" customFormat="true" ht="15" customHeight="true" x14ac:dyDescent="0.2">
      <c r="A305" s="757"/>
      <c r="B305" s="758"/>
      <c r="C305" s="759"/>
      <c r="D305" s="760"/>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439" customFormat="true" ht="15" customHeight="true" x14ac:dyDescent="0.2">
      <c r="B306" s="438"/>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439" customFormat="true" ht="15" customHeight="true" x14ac:dyDescent="0.2">
      <c r="B307" s="438"/>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439" customFormat="true" ht="15" customHeight="true" x14ac:dyDescent="0.2">
      <c r="B308" s="438"/>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439" customFormat="true" ht="15" customHeight="true" x14ac:dyDescent="0.2">
      <c r="B309" s="438"/>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439" customFormat="true" ht="15" customHeight="true" x14ac:dyDescent="0.2">
      <c r="B310" s="438"/>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439" customFormat="true" ht="15" customHeight="true" x14ac:dyDescent="0.2">
      <c r="B311" s="438"/>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439" customFormat="true" ht="15" customHeight="true" x14ac:dyDescent="0.2">
      <c r="B312" s="438"/>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439" customFormat="true" ht="15" customHeight="true" x14ac:dyDescent="0.2">
      <c r="B313" s="438"/>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439" customFormat="true" ht="15" customHeight="true" x14ac:dyDescent="0.2">
      <c r="B314" s="438"/>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439" customFormat="true" ht="15" customHeight="true" x14ac:dyDescent="0.2">
      <c r="B315" s="438"/>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439" customFormat="true" ht="15" customHeight="true" x14ac:dyDescent="0.2">
      <c r="B316" s="438"/>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439" customFormat="true" ht="15" customHeight="true" x14ac:dyDescent="0.2">
      <c r="B317" s="438"/>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439" customFormat="true" ht="15" customHeight="true" x14ac:dyDescent="0.2">
      <c r="B318" s="438"/>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439" customFormat="true" ht="15" customHeight="true" x14ac:dyDescent="0.2">
      <c r="B319" s="438"/>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439" customFormat="true" ht="15" customHeight="true" x14ac:dyDescent="0.2">
      <c r="B320" s="438"/>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439" customFormat="true" ht="15" customHeight="true" x14ac:dyDescent="0.2">
      <c r="B321" s="438"/>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439" customFormat="true" ht="15" customHeight="true" x14ac:dyDescent="0.2">
      <c r="B322" s="438"/>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439" customFormat="true" ht="15" customHeight="true" x14ac:dyDescent="0.2">
      <c r="B323" s="438"/>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439" customFormat="true" ht="15" customHeight="true" x14ac:dyDescent="0.2">
      <c r="B324" s="438"/>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439" customFormat="true" ht="15" customHeight="true" x14ac:dyDescent="0.2">
      <c r="B325" s="438"/>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439" customFormat="true" ht="15" customHeight="true" x14ac:dyDescent="0.2">
      <c r="B326" s="438"/>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439" customFormat="true" ht="15" customHeight="true" x14ac:dyDescent="0.2">
      <c r="B327" s="438"/>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439" customFormat="true" ht="15" customHeight="true" x14ac:dyDescent="0.2">
      <c r="B328" s="438"/>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439" customFormat="true" ht="250.15" customHeight="true" x14ac:dyDescent="0.2">
      <c r="B329" s="438"/>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8"/>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2"/>
      <c r="BD330" s="392"/>
      <c r="BE330" s="392"/>
      <c r="BF330" s="392"/>
      <c r="BG330" s="392"/>
      <c r="BH330" s="392"/>
      <c r="BI330" s="392"/>
      <c r="BJ330" s="392"/>
      <c r="BK330" s="392"/>
      <c r="BL330" s="392"/>
      <c r="BM330" s="392"/>
      <c r="BN330" s="392"/>
      <c r="BO330" s="392"/>
      <c r="BP330" s="392"/>
      <c r="BQ330" s="392"/>
      <c r="BR330" s="392"/>
      <c r="BS330" s="392"/>
      <c r="BT330" s="392"/>
      <c r="BU330" s="392"/>
      <c r="BV330" s="392"/>
      <c r="BW330" s="392"/>
      <c r="BX330" s="392"/>
      <c r="BY330" s="392"/>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8"/>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2"/>
      <c r="BD331" s="392"/>
      <c r="BE331" s="392"/>
      <c r="BF331" s="392"/>
      <c r="BG331" s="392"/>
      <c r="BH331" s="392"/>
      <c r="BI331" s="392"/>
      <c r="BJ331" s="392"/>
      <c r="BK331" s="392"/>
      <c r="BL331" s="392"/>
      <c r="BM331" s="392"/>
      <c r="BN331" s="392"/>
      <c r="BO331" s="392"/>
      <c r="BP331" s="392"/>
      <c r="BQ331" s="392"/>
      <c r="BR331" s="392"/>
      <c r="BS331" s="392"/>
      <c r="BT331" s="392"/>
      <c r="BU331" s="392"/>
      <c r="BV331" s="392"/>
      <c r="BW331" s="392"/>
      <c r="BX331" s="392"/>
      <c r="BY331" s="392"/>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8"/>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2"/>
      <c r="BD332" s="392"/>
      <c r="BE332" s="392"/>
      <c r="BF332" s="392"/>
      <c r="BG332" s="392"/>
      <c r="BH332" s="392"/>
      <c r="BI332" s="392"/>
      <c r="BJ332" s="392"/>
      <c r="BK332" s="392"/>
      <c r="BL332" s="392"/>
      <c r="BM332" s="392"/>
      <c r="BN332" s="392"/>
      <c r="BO332" s="392"/>
      <c r="BP332" s="392"/>
      <c r="BQ332" s="392"/>
      <c r="BR332" s="392"/>
      <c r="BS332" s="392"/>
      <c r="BT332" s="392"/>
      <c r="BU332" s="392"/>
      <c r="BV332" s="392"/>
      <c r="BW332" s="392"/>
      <c r="BX332" s="392"/>
      <c r="BY332" s="392"/>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8"/>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2"/>
      <c r="BD333" s="392"/>
      <c r="BE333" s="392"/>
      <c r="BF333" s="392"/>
      <c r="BG333" s="392"/>
      <c r="BH333" s="392"/>
      <c r="BI333" s="392"/>
      <c r="BJ333" s="392"/>
      <c r="BK333" s="392"/>
      <c r="BL333" s="392"/>
      <c r="BM333" s="392"/>
      <c r="BN333" s="392"/>
      <c r="BO333" s="392"/>
      <c r="BP333" s="392"/>
      <c r="BQ333" s="392"/>
      <c r="BR333" s="392"/>
      <c r="BS333" s="392"/>
      <c r="BT333" s="392"/>
      <c r="BU333" s="392"/>
      <c r="BV333" s="392"/>
      <c r="BW333" s="392"/>
      <c r="BX333" s="392"/>
      <c r="BY333" s="392"/>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8"/>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2"/>
      <c r="BD334" s="392"/>
      <c r="BE334" s="392"/>
      <c r="BF334" s="392"/>
      <c r="BG334" s="392"/>
      <c r="BH334" s="392"/>
      <c r="BI334" s="392"/>
      <c r="BJ334" s="392"/>
      <c r="BK334" s="392"/>
      <c r="BL334" s="392"/>
      <c r="BM334" s="392"/>
      <c r="BN334" s="392"/>
      <c r="BO334" s="392"/>
      <c r="BP334" s="392"/>
      <c r="BQ334" s="392"/>
      <c r="BR334" s="392"/>
      <c r="BS334" s="392"/>
      <c r="BT334" s="392"/>
      <c r="BU334" s="392"/>
      <c r="BV334" s="392"/>
      <c r="BW334" s="392"/>
      <c r="BX334" s="392"/>
      <c r="BY334" s="392"/>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8"/>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2"/>
      <c r="BD335" s="392"/>
      <c r="BE335" s="392"/>
      <c r="BF335" s="392"/>
      <c r="BG335" s="392"/>
      <c r="BH335" s="392"/>
      <c r="BI335" s="392"/>
      <c r="BJ335" s="392"/>
      <c r="BK335" s="392"/>
      <c r="BL335" s="392"/>
      <c r="BM335" s="392"/>
      <c r="BN335" s="392"/>
      <c r="BO335" s="392"/>
      <c r="BP335" s="392"/>
      <c r="BQ335" s="392"/>
      <c r="BR335" s="392"/>
      <c r="BS335" s="392"/>
      <c r="BT335" s="392"/>
      <c r="BU335" s="392"/>
      <c r="BV335" s="392"/>
      <c r="BW335" s="392"/>
      <c r="BX335" s="392"/>
      <c r="BY335" s="392"/>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8"/>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2"/>
      <c r="BD336" s="392"/>
      <c r="BE336" s="392"/>
      <c r="BF336" s="392"/>
      <c r="BG336" s="392"/>
      <c r="BH336" s="392"/>
      <c r="BI336" s="392"/>
      <c r="BJ336" s="392"/>
      <c r="BK336" s="392"/>
      <c r="BL336" s="392"/>
      <c r="BM336" s="392"/>
      <c r="BN336" s="392"/>
      <c r="BO336" s="392"/>
      <c r="BP336" s="392"/>
      <c r="BQ336" s="392"/>
      <c r="BR336" s="392"/>
      <c r="BS336" s="392"/>
      <c r="BT336" s="392"/>
      <c r="BU336" s="392"/>
      <c r="BV336" s="392"/>
      <c r="BW336" s="392"/>
      <c r="BX336" s="392"/>
      <c r="BY336" s="392"/>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8"/>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2"/>
      <c r="BD337" s="392"/>
      <c r="BE337" s="392"/>
      <c r="BF337" s="392"/>
      <c r="BG337" s="392"/>
      <c r="BH337" s="392"/>
      <c r="BI337" s="392"/>
      <c r="BJ337" s="392"/>
      <c r="BK337" s="392"/>
      <c r="BL337" s="392"/>
      <c r="BM337" s="392"/>
      <c r="BN337" s="392"/>
      <c r="BO337" s="392"/>
      <c r="BP337" s="392"/>
      <c r="BQ337" s="392"/>
      <c r="BR337" s="392"/>
      <c r="BS337" s="392"/>
      <c r="BT337" s="392"/>
      <c r="BU337" s="392"/>
      <c r="BV337" s="392"/>
      <c r="BW337" s="392"/>
      <c r="BX337" s="392"/>
      <c r="BY337" s="392"/>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8"/>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2"/>
      <c r="BD338" s="392"/>
      <c r="BE338" s="392"/>
      <c r="BF338" s="392"/>
      <c r="BG338" s="392"/>
      <c r="BH338" s="392"/>
      <c r="BI338" s="392"/>
      <c r="BJ338" s="392"/>
      <c r="BK338" s="392"/>
      <c r="BL338" s="392"/>
      <c r="BM338" s="392"/>
      <c r="BN338" s="392"/>
      <c r="BO338" s="392"/>
      <c r="BP338" s="392"/>
      <c r="BQ338" s="392"/>
      <c r="BR338" s="392"/>
      <c r="BS338" s="392"/>
      <c r="BT338" s="392"/>
      <c r="BU338" s="392"/>
      <c r="BV338" s="392"/>
      <c r="BW338" s="392"/>
      <c r="BX338" s="392"/>
      <c r="BY338" s="392"/>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439" customFormat="true" ht="15" customHeight="true" x14ac:dyDescent="0.2">
      <c r="B339" s="438"/>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127</v>
      </c>
      <c r="BB339" s="117" t="s">
        <v>126</v>
      </c>
      <c r="BC339" s="2495" t="s">
        <v>113</v>
      </c>
      <c r="BD339" s="2496"/>
      <c r="BE339" s="2496"/>
      <c r="BF339" s="2496"/>
      <c r="BG339" s="2497"/>
      <c r="BH339" s="2498" t="s">
        <v>38</v>
      </c>
      <c r="BI339" s="2496"/>
      <c r="BJ339" s="2496"/>
      <c r="BK339" s="2496"/>
      <c r="BL339" s="2497"/>
      <c r="BM339" s="2498" t="s">
        <v>37</v>
      </c>
      <c r="BN339" s="2496"/>
      <c r="BO339" s="2496"/>
      <c r="BP339" s="2496"/>
      <c r="BQ339" s="2499"/>
      <c r="BR339" s="2046" t="s">
        <v>136</v>
      </c>
      <c r="BS339" s="2047"/>
      <c r="BT339" s="2047"/>
      <c r="BU339" s="2047"/>
      <c r="BV339" s="2047"/>
      <c r="BW339" s="2047"/>
      <c r="BX339" s="2047"/>
      <c r="BY339" s="2048"/>
      <c r="BZ339" s="313"/>
      <c r="CA339" s="313"/>
      <c r="CB339" s="313"/>
      <c r="CC339" s="313"/>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439" customFormat="true" ht="24" x14ac:dyDescent="0.2">
      <c r="B340" s="438"/>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125</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246</v>
      </c>
      <c r="BS340" s="180" t="s">
        <v>247</v>
      </c>
      <c r="BT340" s="180" t="s">
        <v>248</v>
      </c>
      <c r="BU340" s="180" t="s">
        <v>335</v>
      </c>
      <c r="BV340" s="180" t="s">
        <v>249</v>
      </c>
      <c r="BW340" s="180" t="s">
        <v>250</v>
      </c>
      <c r="BX340" s="180" t="s">
        <v>336</v>
      </c>
      <c r="BY340" s="181" t="s">
        <v>337</v>
      </c>
      <c r="BZ340" s="181" t="s">
        <v>255</v>
      </c>
      <c r="CA340" s="181" t="s">
        <v>256</v>
      </c>
      <c r="CB340" s="181" t="s">
        <v>338</v>
      </c>
      <c r="CC340" s="181" t="s">
        <v>258</v>
      </c>
      <c r="CD340" s="2142"/>
      <c r="CE340" s="2142"/>
      <c r="CF340" s="2142"/>
      <c r="CG340" s="2142"/>
      <c r="CH340" s="2142"/>
      <c r="CI340" s="2142"/>
      <c r="CJ340" s="2142"/>
      <c r="CK340" s="2142"/>
      <c r="CL340" s="2142"/>
      <c r="CM340" s="2142"/>
      <c r="CN340" s="2142"/>
      <c r="CO340" s="2142"/>
      <c r="CP340" s="2142"/>
      <c r="CQ340" s="2142"/>
      <c r="CR340" s="2142"/>
      <c r="CS340" s="2142"/>
      <c r="CT340" s="2142"/>
      <c r="CU340" s="2142"/>
      <c r="CV340" s="2142"/>
      <c r="CW340" s="2142"/>
      <c r="CX340" s="2142"/>
      <c r="CY340" s="2142"/>
      <c r="CZ340" s="2142"/>
    </row>
    <row r="341" s="439" customFormat="true" ht="15" customHeight="true" x14ac:dyDescent="0.2">
      <c r="B341" s="438"/>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500" t="s">
        <v>143</v>
      </c>
      <c r="BB341" s="162" t="s">
        <v>49</v>
      </c>
      <c r="BC341" s="1155" t="s">
        <v>35</v>
      </c>
      <c r="BD341" s="1175" t="s">
        <v>35</v>
      </c>
      <c r="BE341" s="1175" t="s">
        <v>35</v>
      </c>
      <c r="BF341" s="1175" t="s">
        <v>35</v>
      </c>
      <c r="BG341" s="1195" t="s">
        <v>35</v>
      </c>
      <c r="BH341" s="1214" t="s">
        <v>35</v>
      </c>
      <c r="BI341" s="1175" t="s">
        <v>35</v>
      </c>
      <c r="BJ341" s="1175" t="s">
        <v>35</v>
      </c>
      <c r="BK341" s="1175" t="s">
        <v>35</v>
      </c>
      <c r="BL341" s="1195" t="s">
        <v>35</v>
      </c>
      <c r="BM341" s="1214" t="s">
        <v>35</v>
      </c>
      <c r="BN341" s="1175" t="s">
        <v>35</v>
      </c>
      <c r="BO341" s="1175" t="s">
        <v>35</v>
      </c>
      <c r="BP341" s="1175" t="s">
        <v>35</v>
      </c>
      <c r="BQ341" s="1195" t="s">
        <v>35</v>
      </c>
      <c r="BR341" s="1214" t="s">
        <v>35</v>
      </c>
      <c r="BS341" s="1175" t="s">
        <v>35</v>
      </c>
      <c r="BT341" s="1175" t="s">
        <v>35</v>
      </c>
      <c r="BU341" s="1175" t="s">
        <v>35</v>
      </c>
      <c r="BV341" s="1175" t="s">
        <v>35</v>
      </c>
      <c r="BW341" s="1175" t="s">
        <v>35</v>
      </c>
      <c r="BX341" s="1175" t="s">
        <v>35</v>
      </c>
      <c r="BY341" s="1232" t="s">
        <v>35</v>
      </c>
      <c r="BZ341" s="1232" t="s">
        <v>35</v>
      </c>
      <c r="CA341" s="1232" t="s">
        <v>35</v>
      </c>
      <c r="CB341" s="1232" t="s">
        <v>35</v>
      </c>
      <c r="CC341" s="1232" t="s">
        <v>35</v>
      </c>
      <c r="CD341" s="2143"/>
      <c r="CE341" s="2143"/>
      <c r="CF341" s="2143"/>
      <c r="CG341" s="2143"/>
      <c r="CH341" s="2143"/>
      <c r="CI341" s="2143"/>
      <c r="CJ341" s="2143"/>
      <c r="CK341" s="2143"/>
      <c r="CL341" s="2143"/>
      <c r="CM341" s="2143"/>
      <c r="CN341" s="2143"/>
      <c r="CO341" s="2143"/>
      <c r="CP341" s="2143"/>
      <c r="CQ341" s="2143"/>
      <c r="CR341" s="2143"/>
      <c r="CS341" s="2143"/>
      <c r="CT341" s="2143"/>
      <c r="CU341" s="2143"/>
      <c r="CV341" s="2143"/>
      <c r="CW341" s="2143"/>
      <c r="CX341" s="2143"/>
      <c r="CY341" s="2143"/>
      <c r="CZ341" s="2143"/>
    </row>
    <row r="342" s="439" customFormat="true" ht="15" customHeight="true" x14ac:dyDescent="0.2">
      <c r="B342" s="438"/>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501"/>
      <c r="BB342" s="163" t="s">
        <v>48</v>
      </c>
      <c r="BC342" s="1156" t="s">
        <v>35</v>
      </c>
      <c r="BD342" s="1176" t="s">
        <v>35</v>
      </c>
      <c r="BE342" s="1176" t="s">
        <v>35</v>
      </c>
      <c r="BF342" s="1176" t="s">
        <v>35</v>
      </c>
      <c r="BG342" s="1196" t="s">
        <v>35</v>
      </c>
      <c r="BH342" s="1215" t="s">
        <v>35</v>
      </c>
      <c r="BI342" s="1176" t="s">
        <v>35</v>
      </c>
      <c r="BJ342" s="1176" t="s">
        <v>35</v>
      </c>
      <c r="BK342" s="1176" t="s">
        <v>35</v>
      </c>
      <c r="BL342" s="1196" t="s">
        <v>35</v>
      </c>
      <c r="BM342" s="1215" t="s">
        <v>35</v>
      </c>
      <c r="BN342" s="1176" t="s">
        <v>35</v>
      </c>
      <c r="BO342" s="1176" t="s">
        <v>35</v>
      </c>
      <c r="BP342" s="1176" t="s">
        <v>35</v>
      </c>
      <c r="BQ342" s="1196" t="s">
        <v>35</v>
      </c>
      <c r="BR342" s="1215" t="s">
        <v>35</v>
      </c>
      <c r="BS342" s="1176" t="s">
        <v>35</v>
      </c>
      <c r="BT342" s="1176" t="s">
        <v>35</v>
      </c>
      <c r="BU342" s="1176" t="s">
        <v>35</v>
      </c>
      <c r="BV342" s="1176" t="s">
        <v>35</v>
      </c>
      <c r="BW342" s="1176" t="s">
        <v>35</v>
      </c>
      <c r="BX342" s="1176" t="s">
        <v>35</v>
      </c>
      <c r="BY342" s="1233" t="s">
        <v>35</v>
      </c>
      <c r="BZ342" s="1233" t="s">
        <v>35</v>
      </c>
      <c r="CA342" s="1233" t="s">
        <v>35</v>
      </c>
      <c r="CB342" s="1233" t="s">
        <v>35</v>
      </c>
      <c r="CC342" s="1233" t="s">
        <v>35</v>
      </c>
      <c r="CD342" s="2144"/>
      <c r="CE342" s="2144"/>
      <c r="CF342" s="2144"/>
      <c r="CG342" s="2144"/>
      <c r="CH342" s="2144"/>
      <c r="CI342" s="2144"/>
      <c r="CJ342" s="2144"/>
      <c r="CK342" s="2144"/>
      <c r="CL342" s="2144"/>
      <c r="CM342" s="2144"/>
      <c r="CN342" s="2144"/>
      <c r="CO342" s="2144"/>
      <c r="CP342" s="2144"/>
      <c r="CQ342" s="2144"/>
      <c r="CR342" s="2144"/>
      <c r="CS342" s="2144"/>
      <c r="CT342" s="2144"/>
      <c r="CU342" s="2144"/>
      <c r="CV342" s="2144"/>
      <c r="CW342" s="2144"/>
      <c r="CX342" s="2144"/>
      <c r="CY342" s="2144"/>
      <c r="CZ342" s="2144"/>
    </row>
    <row r="343" s="439" customFormat="true" ht="15" customHeight="true" x14ac:dyDescent="0.2">
      <c r="B343" s="438"/>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502" t="s">
        <v>138</v>
      </c>
      <c r="BB343" s="163" t="s">
        <v>49</v>
      </c>
      <c r="BC343" s="1156" t="s">
        <v>35</v>
      </c>
      <c r="BD343" s="1176" t="s">
        <v>35</v>
      </c>
      <c r="BE343" s="1176" t="s">
        <v>35</v>
      </c>
      <c r="BF343" s="1176" t="s">
        <v>35</v>
      </c>
      <c r="BG343" s="1196" t="s">
        <v>35</v>
      </c>
      <c r="BH343" s="1215" t="s">
        <v>35</v>
      </c>
      <c r="BI343" s="1176" t="s">
        <v>35</v>
      </c>
      <c r="BJ343" s="1176" t="s">
        <v>35</v>
      </c>
      <c r="BK343" s="1176" t="s">
        <v>35</v>
      </c>
      <c r="BL343" s="1196" t="s">
        <v>35</v>
      </c>
      <c r="BM343" s="1215" t="s">
        <v>35</v>
      </c>
      <c r="BN343" s="1176" t="s">
        <v>35</v>
      </c>
      <c r="BO343" s="1176" t="s">
        <v>35</v>
      </c>
      <c r="BP343" s="1176" t="s">
        <v>35</v>
      </c>
      <c r="BQ343" s="1196" t="s">
        <v>35</v>
      </c>
      <c r="BR343" s="1215" t="s">
        <v>35</v>
      </c>
      <c r="BS343" s="1176" t="s">
        <v>35</v>
      </c>
      <c r="BT343" s="1176" t="s">
        <v>35</v>
      </c>
      <c r="BU343" s="1176" t="s">
        <v>35</v>
      </c>
      <c r="BV343" s="1176" t="s">
        <v>35</v>
      </c>
      <c r="BW343" s="1176" t="s">
        <v>35</v>
      </c>
      <c r="BX343" s="1176" t="s">
        <v>35</v>
      </c>
      <c r="BY343" s="1233" t="s">
        <v>35</v>
      </c>
      <c r="BZ343" s="1233" t="s">
        <v>35</v>
      </c>
      <c r="CA343" s="1233" t="s">
        <v>35</v>
      </c>
      <c r="CB343" s="1233" t="s">
        <v>35</v>
      </c>
      <c r="CC343" s="1233" t="s">
        <v>35</v>
      </c>
      <c r="CD343" s="2144"/>
      <c r="CE343" s="2144"/>
      <c r="CF343" s="2144"/>
      <c r="CG343" s="2144"/>
      <c r="CH343" s="2144"/>
      <c r="CI343" s="2144"/>
      <c r="CJ343" s="2144"/>
      <c r="CK343" s="2144"/>
      <c r="CL343" s="2144"/>
      <c r="CM343" s="2144"/>
      <c r="CN343" s="2144"/>
      <c r="CO343" s="2144"/>
      <c r="CP343" s="2144"/>
      <c r="CQ343" s="2144"/>
      <c r="CR343" s="2144"/>
      <c r="CS343" s="2144"/>
      <c r="CT343" s="2144"/>
      <c r="CU343" s="2144"/>
      <c r="CV343" s="2144"/>
      <c r="CW343" s="2144"/>
      <c r="CX343" s="2144"/>
      <c r="CY343" s="2144"/>
      <c r="CZ343" s="2144"/>
    </row>
    <row r="344" s="439" customFormat="true" ht="15" customHeight="true" x14ac:dyDescent="0.2">
      <c r="B344" s="438"/>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501"/>
      <c r="BB344" s="163" t="s">
        <v>48</v>
      </c>
      <c r="BC344" s="1156" t="s">
        <v>35</v>
      </c>
      <c r="BD344" s="1176" t="s">
        <v>35</v>
      </c>
      <c r="BE344" s="1176" t="s">
        <v>35</v>
      </c>
      <c r="BF344" s="1176" t="s">
        <v>35</v>
      </c>
      <c r="BG344" s="1196" t="s">
        <v>35</v>
      </c>
      <c r="BH344" s="1215" t="s">
        <v>35</v>
      </c>
      <c r="BI344" s="1176" t="s">
        <v>35</v>
      </c>
      <c r="BJ344" s="1176" t="s">
        <v>35</v>
      </c>
      <c r="BK344" s="1176" t="s">
        <v>35</v>
      </c>
      <c r="BL344" s="1196" t="s">
        <v>35</v>
      </c>
      <c r="BM344" s="1215" t="s">
        <v>35</v>
      </c>
      <c r="BN344" s="1176" t="s">
        <v>35</v>
      </c>
      <c r="BO344" s="1176" t="s">
        <v>35</v>
      </c>
      <c r="BP344" s="1176" t="s">
        <v>35</v>
      </c>
      <c r="BQ344" s="1196" t="s">
        <v>35</v>
      </c>
      <c r="BR344" s="1215" t="s">
        <v>35</v>
      </c>
      <c r="BS344" s="1176" t="s">
        <v>35</v>
      </c>
      <c r="BT344" s="1176" t="s">
        <v>35</v>
      </c>
      <c r="BU344" s="1176" t="s">
        <v>35</v>
      </c>
      <c r="BV344" s="1176" t="s">
        <v>35</v>
      </c>
      <c r="BW344" s="1176" t="s">
        <v>35</v>
      </c>
      <c r="BX344" s="1176" t="s">
        <v>35</v>
      </c>
      <c r="BY344" s="1233" t="s">
        <v>35</v>
      </c>
      <c r="BZ344" s="1233" t="s">
        <v>35</v>
      </c>
      <c r="CA344" s="1233" t="s">
        <v>35</v>
      </c>
      <c r="CB344" s="1233" t="s">
        <v>35</v>
      </c>
      <c r="CC344" s="1233" t="s">
        <v>35</v>
      </c>
      <c r="CD344" s="2144"/>
      <c r="CE344" s="2144"/>
      <c r="CF344" s="2144"/>
      <c r="CG344" s="2144"/>
      <c r="CH344" s="2144"/>
      <c r="CI344" s="2144"/>
      <c r="CJ344" s="2144"/>
      <c r="CK344" s="2144"/>
      <c r="CL344" s="2144"/>
      <c r="CM344" s="2144"/>
      <c r="CN344" s="2144"/>
      <c r="CO344" s="2144"/>
      <c r="CP344" s="2144"/>
      <c r="CQ344" s="2144"/>
      <c r="CR344" s="2144"/>
      <c r="CS344" s="2144"/>
      <c r="CT344" s="2144"/>
      <c r="CU344" s="2144"/>
      <c r="CV344" s="2144"/>
      <c r="CW344" s="2144"/>
      <c r="CX344" s="2144"/>
      <c r="CY344" s="2144"/>
      <c r="CZ344" s="2144"/>
    </row>
    <row r="345" s="439" customFormat="true" ht="15" customHeight="true" x14ac:dyDescent="0.2">
      <c r="B345" s="438"/>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502" t="s">
        <v>139</v>
      </c>
      <c r="BB345" s="163" t="s">
        <v>49</v>
      </c>
      <c r="BC345" s="1156" t="s">
        <v>35</v>
      </c>
      <c r="BD345" s="1176" t="s">
        <v>35</v>
      </c>
      <c r="BE345" s="1176" t="s">
        <v>35</v>
      </c>
      <c r="BF345" s="1176" t="s">
        <v>35</v>
      </c>
      <c r="BG345" s="1196" t="s">
        <v>35</v>
      </c>
      <c r="BH345" s="1215" t="s">
        <v>35</v>
      </c>
      <c r="BI345" s="1176" t="s">
        <v>35</v>
      </c>
      <c r="BJ345" s="1176" t="s">
        <v>35</v>
      </c>
      <c r="BK345" s="1176" t="s">
        <v>35</v>
      </c>
      <c r="BL345" s="1196" t="s">
        <v>35</v>
      </c>
      <c r="BM345" s="1215" t="s">
        <v>35</v>
      </c>
      <c r="BN345" s="1176" t="s">
        <v>35</v>
      </c>
      <c r="BO345" s="1176" t="s">
        <v>35</v>
      </c>
      <c r="BP345" s="1176" t="s">
        <v>35</v>
      </c>
      <c r="BQ345" s="1196" t="s">
        <v>35</v>
      </c>
      <c r="BR345" s="1215" t="s">
        <v>35</v>
      </c>
      <c r="BS345" s="1176" t="s">
        <v>35</v>
      </c>
      <c r="BT345" s="1176" t="s">
        <v>35</v>
      </c>
      <c r="BU345" s="1176" t="s">
        <v>35</v>
      </c>
      <c r="BV345" s="1176" t="s">
        <v>35</v>
      </c>
      <c r="BW345" s="1176" t="s">
        <v>35</v>
      </c>
      <c r="BX345" s="1176" t="s">
        <v>35</v>
      </c>
      <c r="BY345" s="1233" t="s">
        <v>35</v>
      </c>
      <c r="BZ345" s="1233" t="s">
        <v>35</v>
      </c>
      <c r="CA345" s="1233" t="s">
        <v>35</v>
      </c>
      <c r="CB345" s="1233" t="s">
        <v>35</v>
      </c>
      <c r="CC345" s="1233" t="s">
        <v>35</v>
      </c>
      <c r="CD345" s="2144"/>
      <c r="CE345" s="2144"/>
      <c r="CF345" s="2144"/>
      <c r="CG345" s="2144"/>
      <c r="CH345" s="2144"/>
      <c r="CI345" s="2144"/>
      <c r="CJ345" s="2144"/>
      <c r="CK345" s="2144"/>
      <c r="CL345" s="2144"/>
      <c r="CM345" s="2144"/>
      <c r="CN345" s="2144"/>
      <c r="CO345" s="2144"/>
      <c r="CP345" s="2144"/>
      <c r="CQ345" s="2144"/>
      <c r="CR345" s="2144"/>
      <c r="CS345" s="2144"/>
      <c r="CT345" s="2144"/>
      <c r="CU345" s="2144"/>
      <c r="CV345" s="2144"/>
      <c r="CW345" s="2144"/>
      <c r="CX345" s="2144"/>
      <c r="CY345" s="2144"/>
      <c r="CZ345" s="2144"/>
    </row>
    <row r="346" s="439" customFormat="true" ht="15" customHeight="true" x14ac:dyDescent="0.2">
      <c r="B346" s="438"/>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501"/>
      <c r="BB346" s="163" t="s">
        <v>48</v>
      </c>
      <c r="BC346" s="1156" t="s">
        <v>35</v>
      </c>
      <c r="BD346" s="1176" t="s">
        <v>35</v>
      </c>
      <c r="BE346" s="1176" t="s">
        <v>35</v>
      </c>
      <c r="BF346" s="1176" t="s">
        <v>35</v>
      </c>
      <c r="BG346" s="1196" t="s">
        <v>35</v>
      </c>
      <c r="BH346" s="1215" t="s">
        <v>35</v>
      </c>
      <c r="BI346" s="1176" t="s">
        <v>35</v>
      </c>
      <c r="BJ346" s="1176" t="s">
        <v>35</v>
      </c>
      <c r="BK346" s="1176" t="s">
        <v>35</v>
      </c>
      <c r="BL346" s="1196" t="s">
        <v>35</v>
      </c>
      <c r="BM346" s="1215" t="s">
        <v>35</v>
      </c>
      <c r="BN346" s="1176" t="s">
        <v>35</v>
      </c>
      <c r="BO346" s="1176" t="s">
        <v>35</v>
      </c>
      <c r="BP346" s="1176" t="s">
        <v>35</v>
      </c>
      <c r="BQ346" s="1196" t="s">
        <v>35</v>
      </c>
      <c r="BR346" s="1215" t="s">
        <v>35</v>
      </c>
      <c r="BS346" s="1176" t="s">
        <v>35</v>
      </c>
      <c r="BT346" s="1176" t="s">
        <v>35</v>
      </c>
      <c r="BU346" s="1176" t="s">
        <v>35</v>
      </c>
      <c r="BV346" s="1176" t="s">
        <v>35</v>
      </c>
      <c r="BW346" s="1176" t="s">
        <v>35</v>
      </c>
      <c r="BX346" s="1176" t="s">
        <v>35</v>
      </c>
      <c r="BY346" s="1233" t="s">
        <v>35</v>
      </c>
      <c r="BZ346" s="1233" t="s">
        <v>35</v>
      </c>
      <c r="CA346" s="1233" t="s">
        <v>35</v>
      </c>
      <c r="CB346" s="1233" t="s">
        <v>35</v>
      </c>
      <c r="CC346" s="1233" t="s">
        <v>35</v>
      </c>
      <c r="CD346" s="2144"/>
      <c r="CE346" s="2144"/>
      <c r="CF346" s="2144"/>
      <c r="CG346" s="2144"/>
      <c r="CH346" s="2144"/>
      <c r="CI346" s="2144"/>
      <c r="CJ346" s="2144"/>
      <c r="CK346" s="2144"/>
      <c r="CL346" s="2144"/>
      <c r="CM346" s="2144"/>
      <c r="CN346" s="2144"/>
      <c r="CO346" s="2144"/>
      <c r="CP346" s="2144"/>
      <c r="CQ346" s="2144"/>
      <c r="CR346" s="2144"/>
      <c r="CS346" s="2144"/>
      <c r="CT346" s="2144"/>
      <c r="CU346" s="2144"/>
      <c r="CV346" s="2144"/>
      <c r="CW346" s="2144"/>
      <c r="CX346" s="2144"/>
      <c r="CY346" s="2144"/>
      <c r="CZ346" s="2144"/>
    </row>
    <row r="347" s="439" customFormat="true" ht="15" customHeight="true" x14ac:dyDescent="0.2">
      <c r="B347" s="438"/>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502" t="s">
        <v>140</v>
      </c>
      <c r="BB347" s="163" t="s">
        <v>49</v>
      </c>
      <c r="BC347" s="1156" t="s">
        <v>35</v>
      </c>
      <c r="BD347" s="1176" t="s">
        <v>35</v>
      </c>
      <c r="BE347" s="1176" t="s">
        <v>35</v>
      </c>
      <c r="BF347" s="1176" t="s">
        <v>35</v>
      </c>
      <c r="BG347" s="1196" t="s">
        <v>35</v>
      </c>
      <c r="BH347" s="1215" t="s">
        <v>35</v>
      </c>
      <c r="BI347" s="1176" t="s">
        <v>35</v>
      </c>
      <c r="BJ347" s="1176" t="s">
        <v>35</v>
      </c>
      <c r="BK347" s="1176" t="s">
        <v>35</v>
      </c>
      <c r="BL347" s="1196" t="s">
        <v>35</v>
      </c>
      <c r="BM347" s="1215" t="s">
        <v>35</v>
      </c>
      <c r="BN347" s="1176" t="s">
        <v>35</v>
      </c>
      <c r="BO347" s="1176" t="s">
        <v>35</v>
      </c>
      <c r="BP347" s="1176" t="s">
        <v>35</v>
      </c>
      <c r="BQ347" s="1196" t="s">
        <v>35</v>
      </c>
      <c r="BR347" s="1215" t="s">
        <v>35</v>
      </c>
      <c r="BS347" s="1176" t="s">
        <v>35</v>
      </c>
      <c r="BT347" s="1176" t="s">
        <v>35</v>
      </c>
      <c r="BU347" s="1176" t="s">
        <v>35</v>
      </c>
      <c r="BV347" s="1176" t="s">
        <v>35</v>
      </c>
      <c r="BW347" s="1176" t="s">
        <v>35</v>
      </c>
      <c r="BX347" s="1176" t="s">
        <v>35</v>
      </c>
      <c r="BY347" s="1233" t="s">
        <v>35</v>
      </c>
      <c r="BZ347" s="1233" t="s">
        <v>35</v>
      </c>
      <c r="CA347" s="1233" t="s">
        <v>35</v>
      </c>
      <c r="CB347" s="1233" t="s">
        <v>35</v>
      </c>
      <c r="CC347" s="1233" t="s">
        <v>35</v>
      </c>
      <c r="CD347" s="2144"/>
      <c r="CE347" s="2144"/>
      <c r="CF347" s="2144"/>
      <c r="CG347" s="2144"/>
      <c r="CH347" s="2144"/>
      <c r="CI347" s="2144"/>
      <c r="CJ347" s="2144"/>
      <c r="CK347" s="2144"/>
      <c r="CL347" s="2144"/>
      <c r="CM347" s="2144"/>
      <c r="CN347" s="2144"/>
      <c r="CO347" s="2144"/>
      <c r="CP347" s="2144"/>
      <c r="CQ347" s="2144"/>
      <c r="CR347" s="2144"/>
      <c r="CS347" s="2144"/>
      <c r="CT347" s="2144"/>
      <c r="CU347" s="2144"/>
      <c r="CV347" s="2144"/>
      <c r="CW347" s="2144"/>
      <c r="CX347" s="2144"/>
      <c r="CY347" s="2144"/>
      <c r="CZ347" s="2144"/>
    </row>
    <row r="348" s="439" customFormat="true" ht="15" customHeight="true" x14ac:dyDescent="0.2">
      <c r="B348" s="438"/>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501"/>
      <c r="BB348" s="163" t="s">
        <v>48</v>
      </c>
      <c r="BC348" s="1156" t="s">
        <v>35</v>
      </c>
      <c r="BD348" s="1176" t="s">
        <v>35</v>
      </c>
      <c r="BE348" s="1176" t="s">
        <v>35</v>
      </c>
      <c r="BF348" s="1176" t="s">
        <v>35</v>
      </c>
      <c r="BG348" s="1196" t="s">
        <v>35</v>
      </c>
      <c r="BH348" s="1215" t="s">
        <v>35</v>
      </c>
      <c r="BI348" s="1176" t="s">
        <v>35</v>
      </c>
      <c r="BJ348" s="1176" t="s">
        <v>35</v>
      </c>
      <c r="BK348" s="1176" t="s">
        <v>35</v>
      </c>
      <c r="BL348" s="1196" t="s">
        <v>35</v>
      </c>
      <c r="BM348" s="1215" t="s">
        <v>35</v>
      </c>
      <c r="BN348" s="1176" t="s">
        <v>35</v>
      </c>
      <c r="BO348" s="1176" t="s">
        <v>35</v>
      </c>
      <c r="BP348" s="1176" t="s">
        <v>35</v>
      </c>
      <c r="BQ348" s="1196" t="s">
        <v>35</v>
      </c>
      <c r="BR348" s="1215" t="s">
        <v>35</v>
      </c>
      <c r="BS348" s="1176" t="s">
        <v>35</v>
      </c>
      <c r="BT348" s="1176" t="s">
        <v>35</v>
      </c>
      <c r="BU348" s="1176" t="s">
        <v>35</v>
      </c>
      <c r="BV348" s="1176" t="s">
        <v>35</v>
      </c>
      <c r="BW348" s="1176" t="s">
        <v>35</v>
      </c>
      <c r="BX348" s="1176" t="s">
        <v>35</v>
      </c>
      <c r="BY348" s="1233" t="s">
        <v>35</v>
      </c>
      <c r="BZ348" s="1233" t="s">
        <v>35</v>
      </c>
      <c r="CA348" s="1233" t="s">
        <v>35</v>
      </c>
      <c r="CB348" s="1233" t="s">
        <v>35</v>
      </c>
      <c r="CC348" s="1233" t="s">
        <v>35</v>
      </c>
      <c r="CD348" s="2144"/>
      <c r="CE348" s="2144"/>
      <c r="CF348" s="2144"/>
      <c r="CG348" s="2144"/>
      <c r="CH348" s="2144"/>
      <c r="CI348" s="2144"/>
      <c r="CJ348" s="2144"/>
      <c r="CK348" s="2144"/>
      <c r="CL348" s="2144"/>
      <c r="CM348" s="2144"/>
      <c r="CN348" s="2144"/>
      <c r="CO348" s="2144"/>
      <c r="CP348" s="2144"/>
      <c r="CQ348" s="2144"/>
      <c r="CR348" s="2144"/>
      <c r="CS348" s="2144"/>
      <c r="CT348" s="2144"/>
      <c r="CU348" s="2144"/>
      <c r="CV348" s="2144"/>
      <c r="CW348" s="2144"/>
      <c r="CX348" s="2144"/>
      <c r="CY348" s="2144"/>
      <c r="CZ348" s="2144"/>
    </row>
    <row r="349" s="439" customFormat="true" ht="15" customHeight="true" x14ac:dyDescent="0.2">
      <c r="B349" s="438"/>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502" t="s">
        <v>141</v>
      </c>
      <c r="BB349" s="163" t="s">
        <v>49</v>
      </c>
      <c r="BC349" s="1156" t="s">
        <v>35</v>
      </c>
      <c r="BD349" s="1176" t="s">
        <v>35</v>
      </c>
      <c r="BE349" s="1176" t="s">
        <v>35</v>
      </c>
      <c r="BF349" s="1176" t="s">
        <v>35</v>
      </c>
      <c r="BG349" s="1196" t="s">
        <v>35</v>
      </c>
      <c r="BH349" s="1215" t="s">
        <v>35</v>
      </c>
      <c r="BI349" s="1176" t="s">
        <v>35</v>
      </c>
      <c r="BJ349" s="1176" t="s">
        <v>35</v>
      </c>
      <c r="BK349" s="1176" t="s">
        <v>35</v>
      </c>
      <c r="BL349" s="1196" t="s">
        <v>35</v>
      </c>
      <c r="BM349" s="1215" t="s">
        <v>35</v>
      </c>
      <c r="BN349" s="1176" t="s">
        <v>35</v>
      </c>
      <c r="BO349" s="1176" t="s">
        <v>35</v>
      </c>
      <c r="BP349" s="1176" t="s">
        <v>35</v>
      </c>
      <c r="BQ349" s="1196" t="s">
        <v>35</v>
      </c>
      <c r="BR349" s="1215" t="s">
        <v>35</v>
      </c>
      <c r="BS349" s="1176" t="s">
        <v>35</v>
      </c>
      <c r="BT349" s="1176" t="s">
        <v>35</v>
      </c>
      <c r="BU349" s="1176" t="s">
        <v>35</v>
      </c>
      <c r="BV349" s="1176" t="s">
        <v>35</v>
      </c>
      <c r="BW349" s="1176" t="s">
        <v>35</v>
      </c>
      <c r="BX349" s="1176" t="s">
        <v>35</v>
      </c>
      <c r="BY349" s="1233" t="s">
        <v>35</v>
      </c>
      <c r="BZ349" s="1233" t="s">
        <v>35</v>
      </c>
      <c r="CA349" s="1233" t="s">
        <v>35</v>
      </c>
      <c r="CB349" s="1233" t="s">
        <v>35</v>
      </c>
      <c r="CC349" s="1233" t="s">
        <v>35</v>
      </c>
      <c r="CD349" s="2144"/>
      <c r="CE349" s="2144"/>
      <c r="CF349" s="2144"/>
      <c r="CG349" s="2144"/>
      <c r="CH349" s="2144"/>
      <c r="CI349" s="2144"/>
      <c r="CJ349" s="2144"/>
      <c r="CK349" s="2144"/>
      <c r="CL349" s="2144"/>
      <c r="CM349" s="2144"/>
      <c r="CN349" s="2144"/>
      <c r="CO349" s="2144"/>
      <c r="CP349" s="2144"/>
      <c r="CQ349" s="2144"/>
      <c r="CR349" s="2144"/>
      <c r="CS349" s="2144"/>
      <c r="CT349" s="2144"/>
      <c r="CU349" s="2144"/>
      <c r="CV349" s="2144"/>
      <c r="CW349" s="2144"/>
      <c r="CX349" s="2144"/>
      <c r="CY349" s="2144"/>
      <c r="CZ349" s="2144"/>
    </row>
    <row r="350" s="439" customFormat="true" ht="15" customHeight="true" x14ac:dyDescent="0.2">
      <c r="B350" s="438"/>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501"/>
      <c r="BB350" s="163" t="s">
        <v>48</v>
      </c>
      <c r="BC350" s="1156" t="s">
        <v>35</v>
      </c>
      <c r="BD350" s="1176" t="s">
        <v>35</v>
      </c>
      <c r="BE350" s="1176" t="s">
        <v>35</v>
      </c>
      <c r="BF350" s="1176" t="s">
        <v>35</v>
      </c>
      <c r="BG350" s="1196" t="s">
        <v>35</v>
      </c>
      <c r="BH350" s="1215" t="s">
        <v>35</v>
      </c>
      <c r="BI350" s="1176" t="s">
        <v>35</v>
      </c>
      <c r="BJ350" s="1176" t="s">
        <v>35</v>
      </c>
      <c r="BK350" s="1176" t="s">
        <v>35</v>
      </c>
      <c r="BL350" s="1196" t="s">
        <v>35</v>
      </c>
      <c r="BM350" s="1215" t="s">
        <v>35</v>
      </c>
      <c r="BN350" s="1176" t="s">
        <v>35</v>
      </c>
      <c r="BO350" s="1176" t="s">
        <v>35</v>
      </c>
      <c r="BP350" s="1176" t="s">
        <v>35</v>
      </c>
      <c r="BQ350" s="1196" t="s">
        <v>35</v>
      </c>
      <c r="BR350" s="1215" t="s">
        <v>35</v>
      </c>
      <c r="BS350" s="1176" t="s">
        <v>35</v>
      </c>
      <c r="BT350" s="1176" t="s">
        <v>35</v>
      </c>
      <c r="BU350" s="1176" t="s">
        <v>35</v>
      </c>
      <c r="BV350" s="1176" t="s">
        <v>35</v>
      </c>
      <c r="BW350" s="1176" t="s">
        <v>35</v>
      </c>
      <c r="BX350" s="1176" t="s">
        <v>35</v>
      </c>
      <c r="BY350" s="1233" t="s">
        <v>35</v>
      </c>
      <c r="BZ350" s="1233" t="s">
        <v>35</v>
      </c>
      <c r="CA350" s="1233" t="s">
        <v>35</v>
      </c>
      <c r="CB350" s="1233" t="s">
        <v>35</v>
      </c>
      <c r="CC350" s="1233" t="s">
        <v>35</v>
      </c>
      <c r="CD350" s="2144"/>
      <c r="CE350" s="2144"/>
      <c r="CF350" s="2144"/>
      <c r="CG350" s="2144"/>
      <c r="CH350" s="2144"/>
      <c r="CI350" s="2144"/>
      <c r="CJ350" s="2144"/>
      <c r="CK350" s="2144"/>
      <c r="CL350" s="2144"/>
      <c r="CM350" s="2144"/>
      <c r="CN350" s="2144"/>
      <c r="CO350" s="2144"/>
      <c r="CP350" s="2144"/>
      <c r="CQ350" s="2144"/>
      <c r="CR350" s="2144"/>
      <c r="CS350" s="2144"/>
      <c r="CT350" s="2144"/>
      <c r="CU350" s="2144"/>
      <c r="CV350" s="2144"/>
      <c r="CW350" s="2144"/>
      <c r="CX350" s="2144"/>
      <c r="CY350" s="2144"/>
      <c r="CZ350" s="2144"/>
    </row>
    <row r="351" s="439" customFormat="true" ht="15" customHeight="true" x14ac:dyDescent="0.2">
      <c r="B351" s="438"/>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502" t="s">
        <v>142</v>
      </c>
      <c r="BB351" s="163" t="s">
        <v>49</v>
      </c>
      <c r="BC351" s="1156" t="s">
        <v>35</v>
      </c>
      <c r="BD351" s="1176" t="s">
        <v>35</v>
      </c>
      <c r="BE351" s="1176" t="s">
        <v>35</v>
      </c>
      <c r="BF351" s="1176" t="s">
        <v>35</v>
      </c>
      <c r="BG351" s="1196" t="s">
        <v>35</v>
      </c>
      <c r="BH351" s="1215" t="s">
        <v>35</v>
      </c>
      <c r="BI351" s="1176" t="s">
        <v>35</v>
      </c>
      <c r="BJ351" s="1176" t="s">
        <v>35</v>
      </c>
      <c r="BK351" s="1176" t="s">
        <v>35</v>
      </c>
      <c r="BL351" s="1196" t="s">
        <v>35</v>
      </c>
      <c r="BM351" s="1215" t="s">
        <v>35</v>
      </c>
      <c r="BN351" s="1176" t="s">
        <v>35</v>
      </c>
      <c r="BO351" s="1176" t="s">
        <v>35</v>
      </c>
      <c r="BP351" s="1176" t="s">
        <v>35</v>
      </c>
      <c r="BQ351" s="1196" t="s">
        <v>35</v>
      </c>
      <c r="BR351" s="1215" t="s">
        <v>35</v>
      </c>
      <c r="BS351" s="1176" t="s">
        <v>35</v>
      </c>
      <c r="BT351" s="1176" t="s">
        <v>35</v>
      </c>
      <c r="BU351" s="1176" t="s">
        <v>35</v>
      </c>
      <c r="BV351" s="1176" t="s">
        <v>35</v>
      </c>
      <c r="BW351" s="1176" t="s">
        <v>35</v>
      </c>
      <c r="BX351" s="1176" t="s">
        <v>35</v>
      </c>
      <c r="BY351" s="1233" t="s">
        <v>35</v>
      </c>
      <c r="BZ351" s="1233" t="s">
        <v>35</v>
      </c>
      <c r="CA351" s="1233" t="s">
        <v>35</v>
      </c>
      <c r="CB351" s="1233" t="s">
        <v>35</v>
      </c>
      <c r="CC351" s="1233" t="s">
        <v>35</v>
      </c>
      <c r="CD351" s="2144"/>
      <c r="CE351" s="2144"/>
      <c r="CF351" s="2144"/>
      <c r="CG351" s="2144"/>
      <c r="CH351" s="2144"/>
      <c r="CI351" s="2144"/>
      <c r="CJ351" s="2144"/>
      <c r="CK351" s="2144"/>
      <c r="CL351" s="2144"/>
      <c r="CM351" s="2144"/>
      <c r="CN351" s="2144"/>
      <c r="CO351" s="2144"/>
      <c r="CP351" s="2144"/>
      <c r="CQ351" s="2144"/>
      <c r="CR351" s="2144"/>
      <c r="CS351" s="2144"/>
      <c r="CT351" s="2144"/>
      <c r="CU351" s="2144"/>
      <c r="CV351" s="2144"/>
      <c r="CW351" s="2144"/>
      <c r="CX351" s="2144"/>
      <c r="CY351" s="2144"/>
      <c r="CZ351" s="2144"/>
    </row>
    <row r="352" s="439" customFormat="true" ht="15" customHeight="true" x14ac:dyDescent="0.2">
      <c r="B352" s="438"/>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501"/>
      <c r="BB352" s="163" t="s">
        <v>48</v>
      </c>
      <c r="BC352" s="1156" t="s">
        <v>35</v>
      </c>
      <c r="BD352" s="1176" t="s">
        <v>35</v>
      </c>
      <c r="BE352" s="1176" t="s">
        <v>35</v>
      </c>
      <c r="BF352" s="1176" t="s">
        <v>35</v>
      </c>
      <c r="BG352" s="1196" t="s">
        <v>35</v>
      </c>
      <c r="BH352" s="1215" t="s">
        <v>35</v>
      </c>
      <c r="BI352" s="1176" t="s">
        <v>35</v>
      </c>
      <c r="BJ352" s="1176" t="s">
        <v>35</v>
      </c>
      <c r="BK352" s="1176" t="s">
        <v>35</v>
      </c>
      <c r="BL352" s="1196" t="s">
        <v>35</v>
      </c>
      <c r="BM352" s="1215" t="s">
        <v>35</v>
      </c>
      <c r="BN352" s="1176" t="s">
        <v>35</v>
      </c>
      <c r="BO352" s="1176" t="s">
        <v>35</v>
      </c>
      <c r="BP352" s="1176" t="s">
        <v>35</v>
      </c>
      <c r="BQ352" s="1196" t="s">
        <v>35</v>
      </c>
      <c r="BR352" s="1215" t="s">
        <v>35</v>
      </c>
      <c r="BS352" s="1176" t="s">
        <v>35</v>
      </c>
      <c r="BT352" s="1176" t="s">
        <v>35</v>
      </c>
      <c r="BU352" s="1176" t="s">
        <v>35</v>
      </c>
      <c r="BV352" s="1176" t="s">
        <v>35</v>
      </c>
      <c r="BW352" s="1176" t="s">
        <v>35</v>
      </c>
      <c r="BX352" s="1176" t="s">
        <v>35</v>
      </c>
      <c r="BY352" s="1233" t="s">
        <v>35</v>
      </c>
      <c r="BZ352" s="1233" t="s">
        <v>35</v>
      </c>
      <c r="CA352" s="1233" t="s">
        <v>35</v>
      </c>
      <c r="CB352" s="1233" t="s">
        <v>35</v>
      </c>
      <c r="CC352" s="1233" t="s">
        <v>35</v>
      </c>
      <c r="CD352" s="2144"/>
      <c r="CE352" s="2144"/>
      <c r="CF352" s="2144"/>
      <c r="CG352" s="2144"/>
      <c r="CH352" s="2144"/>
      <c r="CI352" s="2144"/>
      <c r="CJ352" s="2144"/>
      <c r="CK352" s="2144"/>
      <c r="CL352" s="2144"/>
      <c r="CM352" s="2144"/>
      <c r="CN352" s="2144"/>
      <c r="CO352" s="2144"/>
      <c r="CP352" s="2144"/>
      <c r="CQ352" s="2144"/>
      <c r="CR352" s="2144"/>
      <c r="CS352" s="2144"/>
      <c r="CT352" s="2144"/>
      <c r="CU352" s="2144"/>
      <c r="CV352" s="2144"/>
      <c r="CW352" s="2144"/>
      <c r="CX352" s="2144"/>
      <c r="CY352" s="2144"/>
      <c r="CZ352" s="2144"/>
    </row>
    <row r="353" s="439" customFormat="true" ht="15" customHeight="true" x14ac:dyDescent="0.2">
      <c r="B353" s="438"/>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502" t="s">
        <v>137</v>
      </c>
      <c r="BB353" s="163" t="s">
        <v>49</v>
      </c>
      <c r="BC353" s="1156" t="s">
        <v>35</v>
      </c>
      <c r="BD353" s="1176" t="s">
        <v>35</v>
      </c>
      <c r="BE353" s="1176" t="s">
        <v>35</v>
      </c>
      <c r="BF353" s="1176" t="s">
        <v>35</v>
      </c>
      <c r="BG353" s="1196" t="s">
        <v>35</v>
      </c>
      <c r="BH353" s="1215" t="s">
        <v>35</v>
      </c>
      <c r="BI353" s="1176" t="s">
        <v>35</v>
      </c>
      <c r="BJ353" s="1176" t="s">
        <v>35</v>
      </c>
      <c r="BK353" s="1176" t="s">
        <v>35</v>
      </c>
      <c r="BL353" s="1196" t="s">
        <v>35</v>
      </c>
      <c r="BM353" s="1215" t="s">
        <v>35</v>
      </c>
      <c r="BN353" s="1176" t="s">
        <v>35</v>
      </c>
      <c r="BO353" s="1176" t="s">
        <v>35</v>
      </c>
      <c r="BP353" s="1176" t="s">
        <v>35</v>
      </c>
      <c r="BQ353" s="1196" t="s">
        <v>35</v>
      </c>
      <c r="BR353" s="1215" t="s">
        <v>35</v>
      </c>
      <c r="BS353" s="1176" t="s">
        <v>35</v>
      </c>
      <c r="BT353" s="1176" t="s">
        <v>35</v>
      </c>
      <c r="BU353" s="1176" t="s">
        <v>35</v>
      </c>
      <c r="BV353" s="1176" t="s">
        <v>35</v>
      </c>
      <c r="BW353" s="1176" t="s">
        <v>35</v>
      </c>
      <c r="BX353" s="1176" t="s">
        <v>35</v>
      </c>
      <c r="BY353" s="1233" t="s">
        <v>35</v>
      </c>
      <c r="BZ353" s="1233" t="s">
        <v>35</v>
      </c>
      <c r="CA353" s="1233" t="s">
        <v>35</v>
      </c>
      <c r="CB353" s="1233" t="s">
        <v>35</v>
      </c>
      <c r="CC353" s="1233" t="s">
        <v>35</v>
      </c>
      <c r="CD353" s="2144"/>
      <c r="CE353" s="2144"/>
      <c r="CF353" s="2144"/>
      <c r="CG353" s="2144"/>
      <c r="CH353" s="2144"/>
      <c r="CI353" s="2144"/>
      <c r="CJ353" s="2144"/>
      <c r="CK353" s="2144"/>
      <c r="CL353" s="2144"/>
      <c r="CM353" s="2144"/>
      <c r="CN353" s="2144"/>
      <c r="CO353" s="2144"/>
      <c r="CP353" s="2144"/>
      <c r="CQ353" s="2144"/>
      <c r="CR353" s="2144"/>
      <c r="CS353" s="2144"/>
      <c r="CT353" s="2144"/>
      <c r="CU353" s="2144"/>
      <c r="CV353" s="2144"/>
      <c r="CW353" s="2144"/>
      <c r="CX353" s="2144"/>
      <c r="CY353" s="2144"/>
      <c r="CZ353" s="2144"/>
    </row>
    <row r="354" s="439" customFormat="true" ht="15" customHeight="true" x14ac:dyDescent="0.2">
      <c r="B354" s="438"/>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503"/>
      <c r="BB354" s="164" t="s">
        <v>48</v>
      </c>
      <c r="BC354" s="1157" t="s">
        <v>35</v>
      </c>
      <c r="BD354" s="1177" t="s">
        <v>35</v>
      </c>
      <c r="BE354" s="1177" t="s">
        <v>35</v>
      </c>
      <c r="BF354" s="1177" t="s">
        <v>35</v>
      </c>
      <c r="BG354" s="1197" t="s">
        <v>35</v>
      </c>
      <c r="BH354" s="1216" t="s">
        <v>35</v>
      </c>
      <c r="BI354" s="1177" t="s">
        <v>35</v>
      </c>
      <c r="BJ354" s="1177" t="s">
        <v>35</v>
      </c>
      <c r="BK354" s="1177" t="s">
        <v>35</v>
      </c>
      <c r="BL354" s="1197" t="s">
        <v>35</v>
      </c>
      <c r="BM354" s="1216" t="s">
        <v>35</v>
      </c>
      <c r="BN354" s="1177" t="s">
        <v>35</v>
      </c>
      <c r="BO354" s="1177" t="s">
        <v>35</v>
      </c>
      <c r="BP354" s="1177" t="s">
        <v>35</v>
      </c>
      <c r="BQ354" s="1197" t="s">
        <v>35</v>
      </c>
      <c r="BR354" s="1216" t="s">
        <v>35</v>
      </c>
      <c r="BS354" s="1177" t="s">
        <v>35</v>
      </c>
      <c r="BT354" s="1177" t="s">
        <v>35</v>
      </c>
      <c r="BU354" s="1177" t="s">
        <v>35</v>
      </c>
      <c r="BV354" s="1177" t="s">
        <v>35</v>
      </c>
      <c r="BW354" s="1177" t="s">
        <v>35</v>
      </c>
      <c r="BX354" s="1177" t="s">
        <v>35</v>
      </c>
      <c r="BY354" s="1234" t="s">
        <v>35</v>
      </c>
      <c r="BZ354" s="1234" t="s">
        <v>35</v>
      </c>
      <c r="CA354" s="1234" t="s">
        <v>35</v>
      </c>
      <c r="CB354" s="1234" t="s">
        <v>35</v>
      </c>
      <c r="CC354" s="1234" t="s">
        <v>35</v>
      </c>
      <c r="CD354" s="2145"/>
      <c r="CE354" s="2145"/>
      <c r="CF354" s="2145"/>
      <c r="CG354" s="2145"/>
      <c r="CH354" s="2145"/>
      <c r="CI354" s="2145"/>
      <c r="CJ354" s="2145"/>
      <c r="CK354" s="2145"/>
      <c r="CL354" s="2145"/>
      <c r="CM354" s="2145"/>
      <c r="CN354" s="2145"/>
      <c r="CO354" s="2145"/>
      <c r="CP354" s="2145"/>
      <c r="CQ354" s="2145"/>
      <c r="CR354" s="2145"/>
      <c r="CS354" s="2145"/>
      <c r="CT354" s="2145"/>
      <c r="CU354" s="2145"/>
      <c r="CV354" s="2145"/>
      <c r="CW354" s="2145"/>
      <c r="CX354" s="2145"/>
      <c r="CY354" s="2145"/>
      <c r="CZ354" s="2145"/>
    </row>
    <row r="355" s="439" customFormat="true" ht="15" customHeight="true" x14ac:dyDescent="0.2">
      <c r="B355" s="438"/>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439" customFormat="true" ht="15" customHeight="true" x14ac:dyDescent="0.2">
      <c r="B356" s="438"/>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439" customFormat="true" ht="15" customHeight="true" x14ac:dyDescent="0.2">
      <c r="B390" s="438"/>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439" customFormat="true" ht="15" customHeight="true" x14ac:dyDescent="0.2">
      <c r="B391" s="438"/>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439" customFormat="true" ht="15" customHeight="true" x14ac:dyDescent="0.2">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439" customFormat="true" ht="15" customHeight="true" x14ac:dyDescent="0.2">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439" customFormat="true" ht="15" customHeight="true" x14ac:dyDescent="0.2">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439" customFormat="true" ht="15" customHeight="true" x14ac:dyDescent="0.2">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439" customFormat="true" ht="15" customHeight="true" x14ac:dyDescent="0.2">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439" customFormat="true" ht="15" customHeight="true" x14ac:dyDescent="0.2">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439" customFormat="true" ht="15" customHeight="true" x14ac:dyDescent="0.2">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6" customFormat="true" ht="15" customHeight="true" x14ac:dyDescent="0.25">
      <c r="A399" s="136"/>
      <c r="B399" s="136"/>
      <c r="C399" s="2393" t="s">
        <v>128</v>
      </c>
      <c r="D399" s="2394"/>
      <c r="E399" s="2394"/>
      <c r="F399" s="2394"/>
      <c r="G399" s="136"/>
      <c r="H399" s="2395" t="s">
        <v>129</v>
      </c>
      <c r="I399" s="2396"/>
      <c r="J399" s="2396"/>
      <c r="K399" s="2396"/>
      <c r="M399" s="2395" t="s">
        <v>130</v>
      </c>
      <c r="N399" s="2396"/>
      <c r="O399" s="2396"/>
      <c r="P399" s="2396"/>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2631" t="s">
        <v>180</v>
      </c>
      <c r="D400" s="2390"/>
      <c r="E400" s="2390"/>
      <c r="H400" s="2632" t="s">
        <v>180</v>
      </c>
      <c r="I400" s="2390"/>
      <c r="J400" s="2390"/>
      <c r="M400" s="2633" t="s">
        <v>180</v>
      </c>
      <c r="N400" s="2390"/>
      <c r="O400" s="2390"/>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16"/>
      <c r="BB400" s="136"/>
      <c r="BC400" s="416"/>
      <c r="BD400" s="416"/>
      <c r="BE400" s="416"/>
      <c r="BF400" s="416"/>
      <c r="BG400" s="416"/>
      <c r="BH400" s="416"/>
      <c r="BI400" s="416"/>
      <c r="BJ400" s="416"/>
      <c r="BK400" s="416"/>
      <c r="BL400" s="416"/>
      <c r="BM400" s="416"/>
      <c r="BN400" s="416"/>
      <c r="BO400" s="416"/>
      <c r="BP400" s="416"/>
      <c r="BQ400" s="416"/>
      <c r="BR400" s="416"/>
      <c r="BS400" s="416"/>
      <c r="BT400" s="416"/>
      <c r="BU400" s="416"/>
      <c r="BV400" s="416"/>
      <c r="BW400" s="416"/>
      <c r="BX400" s="416"/>
      <c r="BY400" s="416"/>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389"/>
      <c r="D401" s="2390"/>
      <c r="E401" s="449" t="s">
        <v>181</v>
      </c>
      <c r="H401" s="2389"/>
      <c r="I401" s="2390"/>
      <c r="J401" s="450" t="s">
        <v>181</v>
      </c>
      <c r="M401" s="2389"/>
      <c r="N401" s="2390"/>
      <c r="O401" s="451" t="s">
        <v>181</v>
      </c>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16"/>
      <c r="BB401" s="136"/>
      <c r="BC401" s="416"/>
      <c r="BD401" s="416"/>
      <c r="BE401" s="416"/>
      <c r="BF401" s="416"/>
      <c r="BG401" s="416"/>
      <c r="BH401" s="416"/>
      <c r="BI401" s="416"/>
      <c r="BJ401" s="416"/>
      <c r="BK401" s="416"/>
      <c r="BL401" s="416"/>
      <c r="BM401" s="416"/>
      <c r="BN401" s="416"/>
      <c r="BO401" s="416"/>
      <c r="BP401" s="416"/>
      <c r="BQ401" s="416"/>
      <c r="BR401" s="416"/>
      <c r="BS401" s="416"/>
      <c r="BT401" s="416"/>
      <c r="BU401" s="416"/>
      <c r="BV401" s="416"/>
      <c r="BW401" s="416"/>
      <c r="BX401" s="416"/>
      <c r="BY401" s="416"/>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392" t="s">
        <v>134</v>
      </c>
      <c r="C402" s="2390"/>
      <c r="D402" s="2390"/>
      <c r="E402" s="452" t="s">
        <v>182</v>
      </c>
      <c r="H402" s="2390"/>
      <c r="I402" s="2390"/>
      <c r="J402" s="453" t="s">
        <v>182</v>
      </c>
      <c r="M402" s="2390"/>
      <c r="N402" s="2390"/>
      <c r="O402" s="454" t="s">
        <v>182</v>
      </c>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16"/>
      <c r="BB402" s="136"/>
      <c r="BC402" s="416"/>
      <c r="BD402" s="416"/>
      <c r="BE402" s="416"/>
      <c r="BF402" s="416"/>
      <c r="BG402" s="416"/>
      <c r="BH402" s="416"/>
      <c r="BI402" s="416"/>
      <c r="BJ402" s="416"/>
      <c r="BK402" s="416"/>
      <c r="BL402" s="416"/>
      <c r="BM402" s="416"/>
      <c r="BN402" s="416"/>
      <c r="BO402" s="416"/>
      <c r="BP402" s="416"/>
      <c r="BQ402" s="416"/>
      <c r="BR402" s="416"/>
      <c r="BS402" s="416"/>
      <c r="BT402" s="416"/>
      <c r="BU402" s="416"/>
      <c r="BV402" s="416"/>
      <c r="BW402" s="416"/>
      <c r="BX402" s="416"/>
      <c r="BY402" s="416"/>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390"/>
      <c r="C403" s="2616" t="s">
        <v>371</v>
      </c>
      <c r="D403" s="2354"/>
      <c r="E403" s="577">
        <v>0.78350530295211229</v>
      </c>
      <c r="F403" s="491"/>
      <c r="G403" s="491"/>
      <c r="H403" s="2606" t="s">
        <v>372</v>
      </c>
      <c r="I403" s="2354"/>
      <c r="J403" s="578">
        <v>0.62815473582226256</v>
      </c>
      <c r="K403" s="491"/>
      <c r="L403" s="491"/>
      <c r="M403" s="2607" t="s">
        <v>371</v>
      </c>
      <c r="N403" s="2354"/>
      <c r="O403" s="579">
        <v>0.68390691932554959</v>
      </c>
      <c r="P403" s="491"/>
      <c r="Q403" s="49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390"/>
      <c r="C404" s="2605" t="s">
        <v>373</v>
      </c>
      <c r="D404" s="2354"/>
      <c r="E404" s="580">
        <v>0.77133435932544181</v>
      </c>
      <c r="F404" s="491"/>
      <c r="G404" s="491"/>
      <c r="H404" s="2597" t="s">
        <v>374</v>
      </c>
      <c r="I404" s="2354"/>
      <c r="J404" s="581">
        <v>0.6268273133401826</v>
      </c>
      <c r="K404" s="491"/>
      <c r="L404" s="491"/>
      <c r="M404" s="2598" t="s">
        <v>375</v>
      </c>
      <c r="N404" s="2354"/>
      <c r="O404" s="582">
        <v>0.65831767298423383</v>
      </c>
      <c r="P404" s="491"/>
      <c r="Q404" s="49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390"/>
      <c r="C405" s="2605" t="s">
        <v>375</v>
      </c>
      <c r="D405" s="2354"/>
      <c r="E405" s="580">
        <v>0.75605493021391634</v>
      </c>
      <c r="F405" s="491"/>
      <c r="G405" s="491"/>
      <c r="H405" s="2597" t="s">
        <v>373</v>
      </c>
      <c r="I405" s="2354"/>
      <c r="J405" s="581">
        <v>0.61828545626716058</v>
      </c>
      <c r="K405" s="491"/>
      <c r="L405" s="491"/>
      <c r="M405" s="2598" t="s">
        <v>376</v>
      </c>
      <c r="N405" s="2354"/>
      <c r="O405" s="582">
        <v>0.60476220152506244</v>
      </c>
      <c r="P405" s="491"/>
      <c r="Q405" s="49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390"/>
      <c r="C406" s="2605" t="s">
        <v>372</v>
      </c>
      <c r="D406" s="2354"/>
      <c r="E406" s="580">
        <v>0.6984861953152377</v>
      </c>
      <c r="F406" s="491"/>
      <c r="G406" s="491"/>
      <c r="H406" s="2597" t="s">
        <v>371</v>
      </c>
      <c r="I406" s="2354"/>
      <c r="J406" s="581">
        <v>0.59783834365956456</v>
      </c>
      <c r="K406" s="491"/>
      <c r="L406" s="491"/>
      <c r="M406" s="2598" t="s">
        <v>377</v>
      </c>
      <c r="N406" s="2354"/>
      <c r="O406" s="582">
        <v>0.5773644102197879</v>
      </c>
      <c r="P406" s="491"/>
      <c r="Q406" s="49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390"/>
      <c r="C407" s="2605" t="s">
        <v>378</v>
      </c>
      <c r="D407" s="2354"/>
      <c r="E407" s="580">
        <v>0.69465667567405331</v>
      </c>
      <c r="F407" s="491"/>
      <c r="G407" s="491"/>
      <c r="H407" s="2597" t="s">
        <v>378</v>
      </c>
      <c r="I407" s="2354"/>
      <c r="J407" s="581">
        <v>0.59645846217650289</v>
      </c>
      <c r="K407" s="491"/>
      <c r="L407" s="491"/>
      <c r="M407" s="2598" t="s">
        <v>373</v>
      </c>
      <c r="N407" s="2354"/>
      <c r="O407" s="582">
        <v>0.56898529629628536</v>
      </c>
      <c r="P407" s="491"/>
      <c r="Q407" s="49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390"/>
      <c r="C408" s="2605" t="s">
        <v>374</v>
      </c>
      <c r="D408" s="2354"/>
      <c r="E408" s="580">
        <v>0.65667358862234959</v>
      </c>
      <c r="F408" s="491"/>
      <c r="G408" s="491"/>
      <c r="H408" s="2597" t="s">
        <v>375</v>
      </c>
      <c r="I408" s="2354"/>
      <c r="J408" s="581">
        <v>0.58281460406629648</v>
      </c>
      <c r="K408" s="491"/>
      <c r="L408" s="491"/>
      <c r="M408" s="2598" t="s">
        <v>379</v>
      </c>
      <c r="N408" s="2354"/>
      <c r="O408" s="582">
        <v>-0.56232387040448062</v>
      </c>
      <c r="P408" s="491"/>
      <c r="Q408" s="49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390"/>
      <c r="C409" s="2605" t="s">
        <v>377</v>
      </c>
      <c r="D409" s="2354"/>
      <c r="E409" s="580">
        <v>0.64679570612169568</v>
      </c>
      <c r="F409" s="491"/>
      <c r="G409" s="491"/>
      <c r="H409" s="2597" t="s">
        <v>380</v>
      </c>
      <c r="I409" s="2354"/>
      <c r="J409" s="581">
        <v>-0.54165519358541381</v>
      </c>
      <c r="K409" s="491"/>
      <c r="L409" s="491"/>
      <c r="M409" s="2598" t="s">
        <v>378</v>
      </c>
      <c r="N409" s="2354"/>
      <c r="O409" s="582">
        <v>0.55782402883157189</v>
      </c>
      <c r="P409" s="491"/>
      <c r="Q409" s="49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390"/>
      <c r="C410" s="2605" t="s">
        <v>379</v>
      </c>
      <c r="D410" s="2354"/>
      <c r="E410" s="580">
        <v>-0.63165639213426628</v>
      </c>
      <c r="F410" s="491"/>
      <c r="G410" s="491"/>
      <c r="H410" s="2597" t="s">
        <v>381</v>
      </c>
      <c r="I410" s="2354"/>
      <c r="J410" s="581">
        <v>0.5350295257916402</v>
      </c>
      <c r="K410" s="491"/>
      <c r="L410" s="491"/>
      <c r="M410" s="2598" t="s">
        <v>372</v>
      </c>
      <c r="N410" s="2354"/>
      <c r="O410" s="582">
        <v>0.54110826780718491</v>
      </c>
      <c r="P410" s="491"/>
      <c r="Q410" s="49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390"/>
      <c r="C411" s="2605" t="s">
        <v>382</v>
      </c>
      <c r="D411" s="2354"/>
      <c r="E411" s="580">
        <v>0.5629033397998775</v>
      </c>
      <c r="F411" s="491"/>
      <c r="G411" s="491"/>
      <c r="H411" s="2597" t="s">
        <v>382</v>
      </c>
      <c r="I411" s="2354"/>
      <c r="J411" s="581">
        <v>0.51204398869140488</v>
      </c>
      <c r="K411" s="491"/>
      <c r="L411" s="491"/>
      <c r="M411" s="2598" t="s">
        <v>382</v>
      </c>
      <c r="N411" s="2354"/>
      <c r="O411" s="582">
        <v>0.46239323668009663</v>
      </c>
      <c r="P411" s="491"/>
      <c r="Q411" s="49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390"/>
      <c r="C412" s="2605" t="s">
        <v>380</v>
      </c>
      <c r="D412" s="2354"/>
      <c r="E412" s="580">
        <v>-0.54311942857948392</v>
      </c>
      <c r="F412" s="491"/>
      <c r="G412" s="491"/>
      <c r="H412" s="2597" t="s">
        <v>377</v>
      </c>
      <c r="I412" s="2354"/>
      <c r="J412" s="581">
        <v>0.50843742637685385</v>
      </c>
      <c r="K412" s="491"/>
      <c r="L412" s="491"/>
      <c r="M412" s="2598" t="s">
        <v>380</v>
      </c>
      <c r="N412" s="2354"/>
      <c r="O412" s="582">
        <v>-0.43890206590369202</v>
      </c>
      <c r="P412" s="491"/>
      <c r="Q412" s="49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390"/>
      <c r="C413" s="2605" t="s">
        <v>381</v>
      </c>
      <c r="D413" s="2354"/>
      <c r="E413" s="580">
        <v>0.52766795040435399</v>
      </c>
      <c r="F413" s="491"/>
      <c r="G413" s="491"/>
      <c r="H413" s="2597" t="s">
        <v>383</v>
      </c>
      <c r="I413" s="2354"/>
      <c r="J413" s="581">
        <v>0.47897714042327905</v>
      </c>
      <c r="K413" s="491"/>
      <c r="L413" s="491"/>
      <c r="M413" s="2598" t="s">
        <v>384</v>
      </c>
      <c r="N413" s="2354"/>
      <c r="O413" s="582">
        <v>0.43077046401455132</v>
      </c>
      <c r="P413" s="491"/>
      <c r="Q413" s="49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390"/>
      <c r="C414" s="2605" t="s">
        <v>383</v>
      </c>
      <c r="D414" s="2354"/>
      <c r="E414" s="580">
        <v>0.47612635239239393</v>
      </c>
      <c r="F414" s="491"/>
      <c r="G414" s="491"/>
      <c r="H414" s="2597" t="s">
        <v>385</v>
      </c>
      <c r="I414" s="2354"/>
      <c r="J414" s="581">
        <v>0.4664597532070941</v>
      </c>
      <c r="K414" s="491"/>
      <c r="L414" s="491"/>
      <c r="M414" s="2598" t="s">
        <v>374</v>
      </c>
      <c r="N414" s="2354"/>
      <c r="O414" s="582">
        <v>0.38404068421804188</v>
      </c>
      <c r="P414" s="491"/>
      <c r="Q414" s="49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390"/>
      <c r="C415" s="2605" t="s">
        <v>385</v>
      </c>
      <c r="D415" s="2354"/>
      <c r="E415" s="580">
        <v>0.45471125375735089</v>
      </c>
      <c r="F415" s="491"/>
      <c r="G415" s="491"/>
      <c r="H415" s="2597" t="s">
        <v>386</v>
      </c>
      <c r="I415" s="2354"/>
      <c r="J415" s="581">
        <v>0.45504689593758446</v>
      </c>
      <c r="K415" s="491"/>
      <c r="L415" s="491"/>
      <c r="M415" s="2598" t="s">
        <v>383</v>
      </c>
      <c r="N415" s="2354"/>
      <c r="O415" s="582">
        <v>0.37977737519057675</v>
      </c>
      <c r="P415" s="491"/>
      <c r="Q415" s="49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390"/>
      <c r="C416" s="2605" t="s">
        <v>386</v>
      </c>
      <c r="D416" s="2354"/>
      <c r="E416" s="580">
        <v>0.44485740156584308</v>
      </c>
      <c r="F416" s="491"/>
      <c r="G416" s="491"/>
      <c r="H416" s="2597" t="s">
        <v>387</v>
      </c>
      <c r="I416" s="2354"/>
      <c r="J416" s="581">
        <v>0.43830175563174351</v>
      </c>
      <c r="K416" s="491"/>
      <c r="L416" s="491"/>
      <c r="M416" s="2598" t="s">
        <v>381</v>
      </c>
      <c r="N416" s="2354"/>
      <c r="O416" s="582">
        <v>0.29660838847430893</v>
      </c>
      <c r="P416" s="491"/>
      <c r="Q416" s="49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390"/>
      <c r="C417" s="2605" t="s">
        <v>376</v>
      </c>
      <c r="D417" s="2354"/>
      <c r="E417" s="580">
        <v>0.4431368753149435</v>
      </c>
      <c r="F417" s="491"/>
      <c r="G417" s="491"/>
      <c r="H417" s="2597" t="s">
        <v>388</v>
      </c>
      <c r="I417" s="2354"/>
      <c r="J417" s="581">
        <v>-0.43751876692550595</v>
      </c>
      <c r="K417" s="491"/>
      <c r="L417" s="491"/>
      <c r="M417" s="2598" t="s">
        <v>389</v>
      </c>
      <c r="N417" s="2354"/>
      <c r="O417" s="582">
        <v>0.28801105869422433</v>
      </c>
      <c r="P417" s="491"/>
      <c r="Q417" s="49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390"/>
      <c r="C418" s="2605" t="s">
        <v>387</v>
      </c>
      <c r="D418" s="2354"/>
      <c r="E418" s="580">
        <v>0.43718874402895153</v>
      </c>
      <c r="F418" s="491"/>
      <c r="G418" s="491"/>
      <c r="H418" s="2597" t="s">
        <v>389</v>
      </c>
      <c r="I418" s="2354"/>
      <c r="J418" s="581">
        <v>0.40341898917768032</v>
      </c>
      <c r="K418" s="491"/>
      <c r="L418" s="491"/>
      <c r="M418" s="2598" t="s">
        <v>387</v>
      </c>
      <c r="N418" s="2354"/>
      <c r="O418" s="582">
        <v>0.28594536303420443</v>
      </c>
      <c r="P418" s="491"/>
      <c r="Q418" s="49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390"/>
      <c r="C419" s="2605" t="s">
        <v>389</v>
      </c>
      <c r="D419" s="2354"/>
      <c r="E419" s="580">
        <v>0.42200414910071238</v>
      </c>
      <c r="F419" s="491"/>
      <c r="G419" s="491"/>
      <c r="H419" s="2597" t="s">
        <v>390</v>
      </c>
      <c r="I419" s="2354"/>
      <c r="J419" s="581">
        <v>0.37881229244551129</v>
      </c>
      <c r="K419" s="491"/>
      <c r="L419" s="491"/>
      <c r="M419" s="2598" t="s">
        <v>309</v>
      </c>
      <c r="N419" s="2354"/>
      <c r="O419" s="582">
        <v>-0.28351504513750675</v>
      </c>
      <c r="P419" s="491"/>
      <c r="Q419" s="49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390"/>
      <c r="C420" s="2605" t="s">
        <v>391</v>
      </c>
      <c r="D420" s="2354"/>
      <c r="E420" s="580">
        <v>0.36334227072115916</v>
      </c>
      <c r="F420" s="491"/>
      <c r="G420" s="491"/>
      <c r="H420" s="2597" t="s">
        <v>392</v>
      </c>
      <c r="I420" s="2354"/>
      <c r="J420" s="581">
        <v>-0.36637616543141766</v>
      </c>
      <c r="K420" s="491"/>
      <c r="L420" s="491"/>
      <c r="M420" s="2598" t="s">
        <v>391</v>
      </c>
      <c r="N420" s="2354"/>
      <c r="O420" s="582">
        <v>0.27858809248503014</v>
      </c>
      <c r="P420" s="491"/>
      <c r="Q420" s="49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390"/>
      <c r="C421" s="2605" t="s">
        <v>390</v>
      </c>
      <c r="D421" s="2354"/>
      <c r="E421" s="580">
        <v>0.3535472859902557</v>
      </c>
      <c r="F421" s="491"/>
      <c r="G421" s="491"/>
      <c r="H421" s="2597" t="s">
        <v>393</v>
      </c>
      <c r="I421" s="2354"/>
      <c r="J421" s="581">
        <v>0.33723302484803386</v>
      </c>
      <c r="K421" s="491"/>
      <c r="L421" s="491"/>
      <c r="M421" s="2598" t="s">
        <v>392</v>
      </c>
      <c r="N421" s="2354"/>
      <c r="O421" s="582">
        <v>-0.27382957352361298</v>
      </c>
      <c r="P421" s="491"/>
      <c r="Q421" s="49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390"/>
      <c r="C422" s="2605" t="s">
        <v>394</v>
      </c>
      <c r="D422" s="2354"/>
      <c r="E422" s="580">
        <v>-0.33899385505190061</v>
      </c>
      <c r="F422" s="491"/>
      <c r="G422" s="491"/>
      <c r="H422" s="2597" t="s">
        <v>395</v>
      </c>
      <c r="I422" s="2354"/>
      <c r="J422" s="581">
        <v>-0.33523047780070653</v>
      </c>
      <c r="K422" s="491"/>
      <c r="L422" s="491"/>
      <c r="M422" s="2598" t="s">
        <v>396</v>
      </c>
      <c r="N422" s="2354"/>
      <c r="O422" s="582">
        <v>-0.27341434403490883</v>
      </c>
      <c r="P422" s="491"/>
      <c r="Q422" s="49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390"/>
      <c r="C423" s="2605" t="s">
        <v>392</v>
      </c>
      <c r="D423" s="2354"/>
      <c r="E423" s="580">
        <v>-0.33561154552313205</v>
      </c>
      <c r="F423" s="491"/>
      <c r="G423" s="491"/>
      <c r="H423" s="2597" t="s">
        <v>379</v>
      </c>
      <c r="I423" s="2354"/>
      <c r="J423" s="581">
        <v>-0.32414139854699664</v>
      </c>
      <c r="K423" s="491"/>
      <c r="L423" s="491"/>
      <c r="M423" s="2598" t="s">
        <v>386</v>
      </c>
      <c r="N423" s="2354"/>
      <c r="O423" s="582">
        <v>0.27124621343558747</v>
      </c>
      <c r="P423" s="491"/>
      <c r="Q423" s="49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390"/>
      <c r="C424" s="2605" t="s">
        <v>393</v>
      </c>
      <c r="D424" s="2354"/>
      <c r="E424" s="580">
        <v>0.33265222674749334</v>
      </c>
      <c r="F424" s="491"/>
      <c r="G424" s="491"/>
      <c r="H424" s="2597" t="s">
        <v>397</v>
      </c>
      <c r="I424" s="2354"/>
      <c r="J424" s="581">
        <v>-0.32214042008219862</v>
      </c>
      <c r="K424" s="491"/>
      <c r="L424" s="491"/>
      <c r="M424" s="2598" t="s">
        <v>397</v>
      </c>
      <c r="N424" s="2354"/>
      <c r="O424" s="582">
        <v>-0.24657857945708322</v>
      </c>
      <c r="P424" s="491"/>
      <c r="Q424" s="49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390"/>
      <c r="C425" s="2605" t="s">
        <v>397</v>
      </c>
      <c r="D425" s="2354"/>
      <c r="E425" s="580">
        <v>-0.33242449612768593</v>
      </c>
      <c r="F425" s="491"/>
      <c r="G425" s="491"/>
      <c r="H425" s="2597" t="s">
        <v>398</v>
      </c>
      <c r="I425" s="2354"/>
      <c r="J425" s="581">
        <v>-0.32107399622869925</v>
      </c>
      <c r="K425" s="491"/>
      <c r="L425" s="491"/>
      <c r="M425" s="2598" t="s">
        <v>393</v>
      </c>
      <c r="N425" s="2354"/>
      <c r="O425" s="582">
        <v>0.23429101138848496</v>
      </c>
      <c r="P425" s="491"/>
      <c r="Q425" s="49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390"/>
      <c r="C426" s="2605" t="s">
        <v>395</v>
      </c>
      <c r="D426" s="2354"/>
      <c r="E426" s="580">
        <v>-0.32560186611934333</v>
      </c>
      <c r="F426" s="491"/>
      <c r="G426" s="491"/>
      <c r="H426" s="2597" t="s">
        <v>394</v>
      </c>
      <c r="I426" s="2354"/>
      <c r="J426" s="581">
        <v>-0.30146396887536958</v>
      </c>
      <c r="K426" s="491"/>
      <c r="L426" s="491"/>
      <c r="M426" s="2598" t="s">
        <v>399</v>
      </c>
      <c r="N426" s="2354"/>
      <c r="O426" s="582">
        <v>0.22735702673821939</v>
      </c>
      <c r="P426" s="491"/>
      <c r="Q426" s="49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390"/>
      <c r="C427" s="2605" t="s">
        <v>309</v>
      </c>
      <c r="D427" s="2354"/>
      <c r="E427" s="580">
        <v>-0.31399826575635004</v>
      </c>
      <c r="F427" s="491"/>
      <c r="G427" s="491"/>
      <c r="H427" s="2597" t="s">
        <v>391</v>
      </c>
      <c r="I427" s="2354"/>
      <c r="J427" s="581">
        <v>0.26945353889077894</v>
      </c>
      <c r="K427" s="491"/>
      <c r="L427" s="491"/>
      <c r="M427" s="2598" t="s">
        <v>400</v>
      </c>
      <c r="N427" s="2354"/>
      <c r="O427" s="582">
        <v>0.21246346195026936</v>
      </c>
      <c r="P427" s="491"/>
      <c r="Q427" s="49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390"/>
      <c r="C428" s="2605" t="s">
        <v>398</v>
      </c>
      <c r="D428" s="2354"/>
      <c r="E428" s="580">
        <v>-0.31340545107125223</v>
      </c>
      <c r="F428" s="491"/>
      <c r="G428" s="491"/>
      <c r="H428" s="2597" t="s">
        <v>309</v>
      </c>
      <c r="I428" s="2354"/>
      <c r="J428" s="581">
        <v>-0.26363803445824524</v>
      </c>
      <c r="K428" s="491"/>
      <c r="L428" s="491"/>
      <c r="M428" s="2598" t="s">
        <v>390</v>
      </c>
      <c r="N428" s="2354"/>
      <c r="O428" s="582">
        <v>0.21051325396994927</v>
      </c>
      <c r="P428" s="491"/>
      <c r="Q428" s="49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390"/>
      <c r="C429" s="2605" t="s">
        <v>399</v>
      </c>
      <c r="D429" s="2354"/>
      <c r="E429" s="580">
        <v>0.2144802443161421</v>
      </c>
      <c r="F429" s="491"/>
      <c r="G429" s="491"/>
      <c r="H429" s="2597" t="s">
        <v>401</v>
      </c>
      <c r="I429" s="2354"/>
      <c r="J429" s="581">
        <v>-0.21122600439468348</v>
      </c>
      <c r="K429" s="491"/>
      <c r="L429" s="491"/>
      <c r="M429" s="2598" t="s">
        <v>395</v>
      </c>
      <c r="N429" s="2354"/>
      <c r="O429" s="582">
        <v>-0.20932504136524643</v>
      </c>
      <c r="P429" s="491"/>
      <c r="Q429" s="49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390"/>
      <c r="C430" s="2605" t="s">
        <v>402</v>
      </c>
      <c r="D430" s="2354"/>
      <c r="E430" s="580">
        <v>-0.20556423617237404</v>
      </c>
      <c r="F430" s="491"/>
      <c r="G430" s="491"/>
      <c r="H430" s="2597" t="s">
        <v>384</v>
      </c>
      <c r="I430" s="2354"/>
      <c r="J430" s="581">
        <v>-0.20943731100501148</v>
      </c>
      <c r="K430" s="491"/>
      <c r="L430" s="491"/>
      <c r="M430" s="2598" t="s">
        <v>403</v>
      </c>
      <c r="N430" s="2354"/>
      <c r="O430" s="582">
        <v>0.19222531726653375</v>
      </c>
      <c r="P430" s="491"/>
      <c r="Q430" s="49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390"/>
      <c r="C431" s="2605" t="s">
        <v>404</v>
      </c>
      <c r="D431" s="2354"/>
      <c r="E431" s="580">
        <v>-0.19187506500197085</v>
      </c>
      <c r="F431" s="491"/>
      <c r="G431" s="491"/>
      <c r="H431" s="2597" t="s">
        <v>405</v>
      </c>
      <c r="I431" s="2354"/>
      <c r="J431" s="581">
        <v>-0.20915274143948578</v>
      </c>
      <c r="K431" s="491"/>
      <c r="L431" s="491"/>
      <c r="M431" s="2598" t="s">
        <v>402</v>
      </c>
      <c r="N431" s="2354"/>
      <c r="O431" s="582">
        <v>-0.18241269116037442</v>
      </c>
      <c r="P431" s="491"/>
      <c r="Q431" s="49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390"/>
      <c r="C432" s="2605" t="s">
        <v>403</v>
      </c>
      <c r="D432" s="2354"/>
      <c r="E432" s="580">
        <v>0.17098078110441794</v>
      </c>
      <c r="F432" s="491"/>
      <c r="G432" s="491"/>
      <c r="H432" s="2597" t="s">
        <v>376</v>
      </c>
      <c r="I432" s="2354"/>
      <c r="J432" s="581">
        <v>0.20633870270177695</v>
      </c>
      <c r="K432" s="491"/>
      <c r="L432" s="491"/>
      <c r="M432" s="2598" t="s">
        <v>406</v>
      </c>
      <c r="N432" s="2354"/>
      <c r="O432" s="582">
        <v>-0.16441127046368764</v>
      </c>
      <c r="P432" s="491"/>
      <c r="Q432" s="49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390"/>
      <c r="C433" s="2605" t="s">
        <v>406</v>
      </c>
      <c r="D433" s="2354"/>
      <c r="E433" s="580">
        <v>-0.16612215086670454</v>
      </c>
      <c r="F433" s="491"/>
      <c r="G433" s="491"/>
      <c r="H433" s="2597" t="s">
        <v>404</v>
      </c>
      <c r="I433" s="2354"/>
      <c r="J433" s="581">
        <v>-0.19889224934846711</v>
      </c>
      <c r="K433" s="491"/>
      <c r="L433" s="491"/>
      <c r="M433" s="2598" t="s">
        <v>394</v>
      </c>
      <c r="N433" s="2354"/>
      <c r="O433" s="582">
        <v>-0.16421193700040757</v>
      </c>
      <c r="P433" s="491"/>
      <c r="Q433" s="49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390"/>
      <c r="C434" s="2605" t="s">
        <v>407</v>
      </c>
      <c r="D434" s="2354"/>
      <c r="E434" s="580">
        <v>-0.1513187697225174</v>
      </c>
      <c r="F434" s="491"/>
      <c r="G434" s="491"/>
      <c r="H434" s="2597" t="s">
        <v>408</v>
      </c>
      <c r="I434" s="2354"/>
      <c r="J434" s="581">
        <v>-0.18534600232937704</v>
      </c>
      <c r="K434" s="491"/>
      <c r="L434" s="491"/>
      <c r="M434" s="2598" t="s">
        <v>409</v>
      </c>
      <c r="N434" s="2354"/>
      <c r="O434" s="582">
        <v>0.16315040720303114</v>
      </c>
      <c r="P434" s="491"/>
      <c r="Q434" s="49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390"/>
      <c r="C435" s="2605" t="s">
        <v>410</v>
      </c>
      <c r="D435" s="2354"/>
      <c r="E435" s="580">
        <v>-0.14671233157072189</v>
      </c>
      <c r="F435" s="491"/>
      <c r="G435" s="491"/>
      <c r="H435" s="2597" t="s">
        <v>399</v>
      </c>
      <c r="I435" s="2354"/>
      <c r="J435" s="581">
        <v>0.16793518114224101</v>
      </c>
      <c r="K435" s="491"/>
      <c r="L435" s="491"/>
      <c r="M435" s="2598" t="s">
        <v>398</v>
      </c>
      <c r="N435" s="2354"/>
      <c r="O435" s="582">
        <v>-0.16036916989313782</v>
      </c>
      <c r="P435" s="491"/>
      <c r="Q435" s="49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390"/>
      <c r="C436" s="2605" t="s">
        <v>384</v>
      </c>
      <c r="D436" s="2354"/>
      <c r="E436" s="580">
        <v>0.13072567942328858</v>
      </c>
      <c r="F436" s="491"/>
      <c r="G436" s="491"/>
      <c r="H436" s="2597" t="s">
        <v>411</v>
      </c>
      <c r="I436" s="2354"/>
      <c r="J436" s="581">
        <v>-0.15814462192531026</v>
      </c>
      <c r="K436" s="491"/>
      <c r="L436" s="491"/>
      <c r="M436" s="2598" t="s">
        <v>412</v>
      </c>
      <c r="N436" s="2354"/>
      <c r="O436" s="582">
        <v>-0.14104325460921274</v>
      </c>
      <c r="P436" s="491"/>
      <c r="Q436" s="49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390"/>
      <c r="C437" s="2605" t="s">
        <v>413</v>
      </c>
      <c r="D437" s="2354"/>
      <c r="E437" s="580">
        <v>0.11789562317506123</v>
      </c>
      <c r="F437" s="491"/>
      <c r="G437" s="491"/>
      <c r="H437" s="2597" t="s">
        <v>400</v>
      </c>
      <c r="I437" s="2354"/>
      <c r="J437" s="581">
        <v>0.15690898944229512</v>
      </c>
      <c r="K437" s="491"/>
      <c r="L437" s="491"/>
      <c r="M437" s="2598" t="s">
        <v>414</v>
      </c>
      <c r="N437" s="2354"/>
      <c r="O437" s="582">
        <v>0.13372904776723721</v>
      </c>
      <c r="P437" s="491"/>
      <c r="Q437" s="49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390"/>
      <c r="C438" s="2605" t="s">
        <v>415</v>
      </c>
      <c r="D438" s="2354"/>
      <c r="E438" s="580">
        <v>0.11130828445247952</v>
      </c>
      <c r="F438" s="491"/>
      <c r="G438" s="491"/>
      <c r="H438" s="2597" t="s">
        <v>402</v>
      </c>
      <c r="I438" s="2354"/>
      <c r="J438" s="581">
        <v>-0.13648014239716286</v>
      </c>
      <c r="K438" s="491"/>
      <c r="L438" s="491"/>
      <c r="M438" s="2598" t="s">
        <v>411</v>
      </c>
      <c r="N438" s="2354"/>
      <c r="O438" s="582">
        <v>-0.12204712718366183</v>
      </c>
      <c r="P438" s="491"/>
      <c r="Q438" s="49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390"/>
      <c r="C439" s="2605" t="s">
        <v>416</v>
      </c>
      <c r="D439" s="2354"/>
      <c r="E439" s="580">
        <v>-0.10850733923559479</v>
      </c>
      <c r="F439" s="491"/>
      <c r="G439" s="491"/>
      <c r="H439" s="2597" t="s">
        <v>417</v>
      </c>
      <c r="I439" s="2354"/>
      <c r="J439" s="581">
        <v>-0.13148825759885707</v>
      </c>
      <c r="K439" s="491"/>
      <c r="L439" s="491"/>
      <c r="M439" s="2598" t="s">
        <v>410</v>
      </c>
      <c r="N439" s="2354"/>
      <c r="O439" s="582">
        <v>-0.10928590470116387</v>
      </c>
      <c r="P439" s="491"/>
      <c r="Q439" s="49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390"/>
      <c r="C440" s="2605" t="s">
        <v>417</v>
      </c>
      <c r="D440" s="2354"/>
      <c r="E440" s="580">
        <v>-0.10334183324161886</v>
      </c>
      <c r="F440" s="491"/>
      <c r="G440" s="491"/>
      <c r="H440" s="2597" t="s">
        <v>412</v>
      </c>
      <c r="I440" s="2354"/>
      <c r="J440" s="581">
        <v>-0.12185695277596863</v>
      </c>
      <c r="K440" s="491"/>
      <c r="L440" s="491"/>
      <c r="M440" s="2598" t="s">
        <v>418</v>
      </c>
      <c r="N440" s="2354"/>
      <c r="O440" s="582">
        <v>0.10200282011045637</v>
      </c>
      <c r="P440" s="491"/>
      <c r="Q440" s="49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390"/>
      <c r="C441" s="2605" t="s">
        <v>388</v>
      </c>
      <c r="D441" s="2354"/>
      <c r="E441" s="580">
        <v>-8.1318446988021514E-2</v>
      </c>
      <c r="F441" s="491"/>
      <c r="G441" s="491"/>
      <c r="H441" s="2597" t="s">
        <v>409</v>
      </c>
      <c r="I441" s="2354"/>
      <c r="J441" s="581">
        <v>0.11969438061904353</v>
      </c>
      <c r="K441" s="491"/>
      <c r="L441" s="491"/>
      <c r="M441" s="2598" t="s">
        <v>417</v>
      </c>
      <c r="N441" s="2354"/>
      <c r="O441" s="582">
        <v>-9.6796470046015382E-2</v>
      </c>
      <c r="P441" s="491"/>
      <c r="Q441" s="49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390"/>
      <c r="C442" s="2605" t="s">
        <v>414</v>
      </c>
      <c r="D442" s="2354"/>
      <c r="E442" s="580">
        <v>7.5276647397084784E-2</v>
      </c>
      <c r="F442" s="491"/>
      <c r="G442" s="491"/>
      <c r="H442" s="2597" t="s">
        <v>413</v>
      </c>
      <c r="I442" s="2354"/>
      <c r="J442" s="581">
        <v>0.1186500501484414</v>
      </c>
      <c r="K442" s="491"/>
      <c r="L442" s="491"/>
      <c r="M442" s="2598" t="s">
        <v>407</v>
      </c>
      <c r="N442" s="2354"/>
      <c r="O442" s="582">
        <v>-8.9787393217398814E-2</v>
      </c>
      <c r="P442" s="491"/>
      <c r="Q442" s="49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390"/>
      <c r="C443" s="2605" t="s">
        <v>419</v>
      </c>
      <c r="D443" s="2354"/>
      <c r="E443" s="580">
        <v>-6.6151431635695174E-2</v>
      </c>
      <c r="F443" s="491"/>
      <c r="G443" s="491"/>
      <c r="H443" s="2597" t="s">
        <v>416</v>
      </c>
      <c r="I443" s="2354"/>
      <c r="J443" s="581">
        <v>-0.1055475753332029</v>
      </c>
      <c r="K443" s="491"/>
      <c r="L443" s="491"/>
      <c r="M443" s="2598" t="s">
        <v>420</v>
      </c>
      <c r="N443" s="2354"/>
      <c r="O443" s="582">
        <v>8.9687935022380122E-2</v>
      </c>
      <c r="P443" s="491"/>
      <c r="Q443" s="49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390"/>
      <c r="C444" s="2605" t="s">
        <v>409</v>
      </c>
      <c r="D444" s="2354"/>
      <c r="E444" s="580">
        <v>6.3751496831737073E-2</v>
      </c>
      <c r="F444" s="491"/>
      <c r="G444" s="491"/>
      <c r="H444" s="2597" t="s">
        <v>421</v>
      </c>
      <c r="I444" s="2354"/>
      <c r="J444" s="581">
        <v>-0.10264285456456196</v>
      </c>
      <c r="K444" s="491"/>
      <c r="L444" s="491"/>
      <c r="M444" s="2598" t="s">
        <v>413</v>
      </c>
      <c r="N444" s="2354"/>
      <c r="O444" s="582">
        <v>8.9077602516508758E-2</v>
      </c>
      <c r="P444" s="491"/>
      <c r="Q444" s="49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390"/>
      <c r="C445" s="2605" t="s">
        <v>418</v>
      </c>
      <c r="D445" s="2354"/>
      <c r="E445" s="580">
        <v>6.1161443997731955E-2</v>
      </c>
      <c r="F445" s="491"/>
      <c r="G445" s="491"/>
      <c r="H445" s="2597" t="s">
        <v>410</v>
      </c>
      <c r="I445" s="2354"/>
      <c r="J445" s="581">
        <v>-9.8545799842706144E-2</v>
      </c>
      <c r="K445" s="491"/>
      <c r="L445" s="491"/>
      <c r="M445" s="2598" t="s">
        <v>404</v>
      </c>
      <c r="N445" s="2354"/>
      <c r="O445" s="582">
        <v>-8.7119962991380542E-2</v>
      </c>
      <c r="P445" s="491"/>
      <c r="Q445" s="49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605" t="s">
        <v>422</v>
      </c>
      <c r="D446" s="2354"/>
      <c r="E446" s="580">
        <v>3.6206492304066334E-2</v>
      </c>
      <c r="F446" s="491"/>
      <c r="G446" s="491"/>
      <c r="H446" s="2597" t="s">
        <v>403</v>
      </c>
      <c r="I446" s="2354"/>
      <c r="J446" s="581">
        <v>9.7138804013142732E-2</v>
      </c>
      <c r="K446" s="491"/>
      <c r="L446" s="491"/>
      <c r="M446" s="2598" t="s">
        <v>423</v>
      </c>
      <c r="N446" s="2354"/>
      <c r="O446" s="582">
        <v>8.4976800192290675E-2</v>
      </c>
      <c r="P446" s="491"/>
      <c r="Q446" s="49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605" t="s">
        <v>405</v>
      </c>
      <c r="D447" s="2354"/>
      <c r="E447" s="580">
        <v>-2.9192310968987119E-2</v>
      </c>
      <c r="F447" s="491"/>
      <c r="G447" s="491"/>
      <c r="H447" s="2597" t="s">
        <v>424</v>
      </c>
      <c r="I447" s="2354"/>
      <c r="J447" s="581">
        <v>-8.9171268699652903E-2</v>
      </c>
      <c r="K447" s="491"/>
      <c r="L447" s="491"/>
      <c r="M447" s="2598" t="s">
        <v>424</v>
      </c>
      <c r="N447" s="2354"/>
      <c r="O447" s="582">
        <v>8.1009716435136242E-2</v>
      </c>
      <c r="P447" s="491"/>
      <c r="Q447" s="49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605" t="s">
        <v>425</v>
      </c>
      <c r="D448" s="2354"/>
      <c r="E448" s="580">
        <v>2.6701108387435273E-2</v>
      </c>
      <c r="F448" s="491"/>
      <c r="G448" s="491"/>
      <c r="H448" s="2597" t="s">
        <v>407</v>
      </c>
      <c r="I448" s="2354"/>
      <c r="J448" s="581">
        <v>-8.5482287047860872E-2</v>
      </c>
      <c r="K448" s="491"/>
      <c r="L448" s="491"/>
      <c r="M448" s="2598" t="s">
        <v>426</v>
      </c>
      <c r="N448" s="2354"/>
      <c r="O448" s="582">
        <v>-7.1727177627034636E-2</v>
      </c>
      <c r="P448" s="491"/>
      <c r="Q448" s="49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605" t="s">
        <v>420</v>
      </c>
      <c r="D449" s="2354"/>
      <c r="E449" s="580">
        <v>1.481007030456658E-2</v>
      </c>
      <c r="F449" s="491"/>
      <c r="G449" s="491"/>
      <c r="H449" s="2597" t="s">
        <v>427</v>
      </c>
      <c r="I449" s="2354"/>
      <c r="J449" s="581">
        <v>-7.0109540552835414E-2</v>
      </c>
      <c r="K449" s="491"/>
      <c r="L449" s="491"/>
      <c r="M449" s="2598" t="s">
        <v>388</v>
      </c>
      <c r="N449" s="2354"/>
      <c r="O449" s="582">
        <v>7.1495734498503535E-2</v>
      </c>
      <c r="P449" s="491"/>
      <c r="Q449" s="49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605" t="s">
        <v>428</v>
      </c>
      <c r="D450" s="2354"/>
      <c r="E450" s="580">
        <v>-1.2403721866737084E-2</v>
      </c>
      <c r="F450" s="491"/>
      <c r="G450" s="491"/>
      <c r="H450" s="2597" t="s">
        <v>419</v>
      </c>
      <c r="I450" s="2354"/>
      <c r="J450" s="581">
        <v>-7.0010965703282316E-2</v>
      </c>
      <c r="K450" s="491"/>
      <c r="L450" s="491"/>
      <c r="M450" s="2598" t="s">
        <v>385</v>
      </c>
      <c r="N450" s="2354"/>
      <c r="O450" s="582">
        <v>6.9437496091529202E-2</v>
      </c>
      <c r="P450" s="491"/>
      <c r="Q450" s="49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605" t="s">
        <v>424</v>
      </c>
      <c r="D451" s="2354"/>
      <c r="E451" s="580">
        <v>-8.1282452943463417E-3</v>
      </c>
      <c r="F451" s="491"/>
      <c r="G451" s="491"/>
      <c r="H451" s="2597" t="s">
        <v>420</v>
      </c>
      <c r="I451" s="2354"/>
      <c r="J451" s="581">
        <v>-6.955820281316781E-2</v>
      </c>
      <c r="K451" s="491"/>
      <c r="L451" s="491"/>
      <c r="M451" s="2598" t="s">
        <v>422</v>
      </c>
      <c r="N451" s="2354"/>
      <c r="O451" s="582">
        <v>6.3356062162150797E-2</v>
      </c>
      <c r="P451" s="491"/>
      <c r="Q451" s="49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604" t="s">
        <v>429</v>
      </c>
      <c r="D452" s="2354"/>
      <c r="E452" s="583">
        <v>-1.104956404671717E-3</v>
      </c>
      <c r="F452" s="491"/>
      <c r="G452" s="491"/>
      <c r="H452" s="2597" t="s">
        <v>396</v>
      </c>
      <c r="I452" s="2354"/>
      <c r="J452" s="581">
        <v>-6.6339390004129861E-2</v>
      </c>
      <c r="K452" s="491"/>
      <c r="L452" s="491"/>
      <c r="M452" s="2598" t="s">
        <v>419</v>
      </c>
      <c r="N452" s="2354"/>
      <c r="O452" s="582">
        <v>-5.1230932026564806E-2</v>
      </c>
      <c r="P452" s="491"/>
      <c r="Q452" s="49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355"/>
      <c r="D453" s="2354"/>
      <c r="E453" s="492"/>
      <c r="F453" s="491"/>
      <c r="G453" s="491"/>
      <c r="H453" s="2597" t="s">
        <v>426</v>
      </c>
      <c r="I453" s="2354"/>
      <c r="J453" s="581">
        <v>-6.2292811422669729E-2</v>
      </c>
      <c r="K453" s="491"/>
      <c r="L453" s="491"/>
      <c r="M453" s="2598" t="s">
        <v>428</v>
      </c>
      <c r="N453" s="2354"/>
      <c r="O453" s="582">
        <v>-4.9745182872685673E-2</v>
      </c>
      <c r="P453" s="491"/>
      <c r="Q453" s="49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355"/>
      <c r="D454" s="2354"/>
      <c r="E454" s="492"/>
      <c r="F454" s="491"/>
      <c r="G454" s="491"/>
      <c r="H454" s="2597" t="s">
        <v>406</v>
      </c>
      <c r="I454" s="2354"/>
      <c r="J454" s="581">
        <v>-5.1078840132654547E-2</v>
      </c>
      <c r="K454" s="491"/>
      <c r="L454" s="491"/>
      <c r="M454" s="2598" t="s">
        <v>415</v>
      </c>
      <c r="N454" s="2354"/>
      <c r="O454" s="582">
        <v>4.2230047231122184E-2</v>
      </c>
      <c r="P454" s="491"/>
      <c r="Q454" s="49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355"/>
      <c r="D455" s="2354"/>
      <c r="E455" s="491"/>
      <c r="F455" s="491"/>
      <c r="G455" s="491"/>
      <c r="H455" s="2597" t="s">
        <v>418</v>
      </c>
      <c r="I455" s="2354"/>
      <c r="J455" s="581">
        <v>4.7935988704557918E-2</v>
      </c>
      <c r="K455" s="491"/>
      <c r="L455" s="491"/>
      <c r="M455" s="2598" t="s">
        <v>430</v>
      </c>
      <c r="N455" s="2354"/>
      <c r="O455" s="582">
        <v>3.501974978944563E-2</v>
      </c>
      <c r="P455" s="491"/>
      <c r="Q455" s="49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603" t="s">
        <v>237</v>
      </c>
      <c r="D456" s="2354"/>
      <c r="E456" s="2354"/>
      <c r="F456" s="491"/>
      <c r="G456" s="491"/>
      <c r="H456" s="2597" t="s">
        <v>414</v>
      </c>
      <c r="I456" s="2354"/>
      <c r="J456" s="581">
        <v>-4.0619059976835625E-2</v>
      </c>
      <c r="K456" s="491"/>
      <c r="L456" s="491"/>
      <c r="M456" s="2598" t="s">
        <v>421</v>
      </c>
      <c r="N456" s="2354"/>
      <c r="O456" s="582">
        <v>-3.1527005843824098E-2</v>
      </c>
      <c r="P456" s="491"/>
      <c r="Q456" s="49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355"/>
      <c r="D457" s="2354"/>
      <c r="E457" s="562" t="s">
        <v>238</v>
      </c>
      <c r="F457" s="491"/>
      <c r="G457" s="491"/>
      <c r="H457" s="2597" t="s">
        <v>415</v>
      </c>
      <c r="I457" s="2354"/>
      <c r="J457" s="581">
        <v>3.4651913904718522E-2</v>
      </c>
      <c r="K457" s="491"/>
      <c r="L457" s="491"/>
      <c r="M457" s="2598" t="s">
        <v>416</v>
      </c>
      <c r="N457" s="2354"/>
      <c r="O457" s="582">
        <v>-2.9697424500593123E-2</v>
      </c>
      <c r="P457" s="491"/>
      <c r="Q457" s="49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616" t="s">
        <v>309</v>
      </c>
      <c r="D458" s="2354"/>
      <c r="E458" s="577">
        <v>9.8594910897995422E-2</v>
      </c>
      <c r="F458" s="491"/>
      <c r="G458" s="491"/>
      <c r="H458" s="2597" t="s">
        <v>430</v>
      </c>
      <c r="I458" s="2354"/>
      <c r="J458" s="581">
        <v>3.4255510795830578E-2</v>
      </c>
      <c r="K458" s="491"/>
      <c r="L458" s="491"/>
      <c r="M458" s="2598" t="s">
        <v>427</v>
      </c>
      <c r="N458" s="2354"/>
      <c r="O458" s="582">
        <v>-2.8698181316824053E-2</v>
      </c>
      <c r="P458" s="491"/>
      <c r="Q458" s="49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605" t="s">
        <v>380</v>
      </c>
      <c r="D459" s="2354"/>
      <c r="E459" s="580">
        <v>0.29497871370050516</v>
      </c>
      <c r="F459" s="491"/>
      <c r="G459" s="491"/>
      <c r="H459" s="2597" t="s">
        <v>429</v>
      </c>
      <c r="I459" s="2354"/>
      <c r="J459" s="581">
        <v>-3.2283305571053134E-2</v>
      </c>
      <c r="K459" s="491"/>
      <c r="L459" s="491"/>
      <c r="M459" s="2598" t="s">
        <v>429</v>
      </c>
      <c r="N459" s="2354"/>
      <c r="O459" s="582">
        <v>-2.595270397644869E-2</v>
      </c>
      <c r="P459" s="491"/>
      <c r="Q459" s="49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605" t="s">
        <v>402</v>
      </c>
      <c r="D460" s="2354"/>
      <c r="E460" s="580">
        <v>4.225665519313157E-2</v>
      </c>
      <c r="F460" s="491"/>
      <c r="G460" s="491"/>
      <c r="H460" s="2597" t="s">
        <v>422</v>
      </c>
      <c r="I460" s="2354"/>
      <c r="J460" s="581">
        <v>-3.0543321907910162E-2</v>
      </c>
      <c r="K460" s="491"/>
      <c r="L460" s="491"/>
      <c r="M460" s="2598" t="s">
        <v>405</v>
      </c>
      <c r="N460" s="2354"/>
      <c r="O460" s="582">
        <v>-2.5817517563869626E-2</v>
      </c>
      <c r="P460" s="491"/>
      <c r="Q460" s="49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605" t="s">
        <v>428</v>
      </c>
      <c r="D461" s="2354"/>
      <c r="E461" s="580">
        <v>1.5385231614737171E-4</v>
      </c>
      <c r="F461" s="491"/>
      <c r="G461" s="491"/>
      <c r="H461" s="2597" t="s">
        <v>423</v>
      </c>
      <c r="I461" s="2354"/>
      <c r="J461" s="581">
        <v>2.3157081618472474E-2</v>
      </c>
      <c r="K461" s="491"/>
      <c r="L461" s="491"/>
      <c r="M461" s="2598" t="s">
        <v>401</v>
      </c>
      <c r="N461" s="2354"/>
      <c r="O461" s="582">
        <v>-1.0257899341561239E-2</v>
      </c>
      <c r="P461" s="491"/>
      <c r="Q461" s="49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605" t="s">
        <v>376</v>
      </c>
      <c r="D462" s="2354"/>
      <c r="E462" s="580">
        <v>0.19637029026389177</v>
      </c>
      <c r="F462" s="491"/>
      <c r="G462" s="491"/>
      <c r="H462" s="2597" t="s">
        <v>425</v>
      </c>
      <c r="I462" s="2354"/>
      <c r="J462" s="581">
        <v>1.5837730880534362E-2</v>
      </c>
      <c r="K462" s="491"/>
      <c r="L462" s="491"/>
      <c r="M462" s="2598" t="s">
        <v>408</v>
      </c>
      <c r="N462" s="2354"/>
      <c r="O462" s="582">
        <v>7.4083165063262273E-3</v>
      </c>
      <c r="P462" s="491"/>
      <c r="Q462" s="49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605" t="s">
        <v>385</v>
      </c>
      <c r="D463" s="2354"/>
      <c r="E463" s="580">
        <v>0.20676232429358196</v>
      </c>
      <c r="F463" s="491"/>
      <c r="G463" s="491"/>
      <c r="H463" s="2599" t="s">
        <v>428</v>
      </c>
      <c r="I463" s="2354"/>
      <c r="J463" s="584">
        <v>-1.9477344817266258E-3</v>
      </c>
      <c r="K463" s="491"/>
      <c r="L463" s="491"/>
      <c r="M463" s="2600" t="s">
        <v>425</v>
      </c>
      <c r="N463" s="2354"/>
      <c r="O463" s="585">
        <v>-9.2822051986745551E-4</v>
      </c>
      <c r="P463" s="491"/>
      <c r="Q463" s="49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605" t="s">
        <v>407</v>
      </c>
      <c r="D464" s="2354"/>
      <c r="E464" s="580">
        <v>2.2897370070336247E-2</v>
      </c>
      <c r="F464" s="491"/>
      <c r="G464" s="491"/>
      <c r="H464" s="2355"/>
      <c r="I464" s="2354"/>
      <c r="J464" s="492"/>
      <c r="K464" s="491"/>
      <c r="L464" s="491"/>
      <c r="M464" s="2355"/>
      <c r="N464" s="2354"/>
      <c r="O464" s="492"/>
      <c r="P464" s="491"/>
      <c r="Q464" s="49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605" t="s">
        <v>406</v>
      </c>
      <c r="D465" s="2354"/>
      <c r="E465" s="580">
        <v>2.7596569008580145E-2</v>
      </c>
      <c r="F465" s="491"/>
      <c r="G465" s="491"/>
      <c r="H465" s="2355"/>
      <c r="I465" s="2354"/>
      <c r="J465" s="492"/>
      <c r="K465" s="491"/>
      <c r="L465" s="491"/>
      <c r="M465" s="2355"/>
      <c r="N465" s="2354"/>
      <c r="O465" s="492"/>
      <c r="P465" s="491"/>
      <c r="Q465" s="49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605" t="s">
        <v>419</v>
      </c>
      <c r="D466" s="2354"/>
      <c r="E466" s="580">
        <v>4.3760119074520518E-3</v>
      </c>
      <c r="F466" s="491"/>
      <c r="G466" s="491"/>
      <c r="H466" s="2355"/>
      <c r="I466" s="2354"/>
      <c r="J466" s="491"/>
      <c r="K466" s="491"/>
      <c r="L466" s="491"/>
      <c r="M466" s="2355"/>
      <c r="N466" s="2354"/>
      <c r="O466" s="491"/>
      <c r="P466" s="491"/>
      <c r="Q466" s="49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605" t="s">
        <v>416</v>
      </c>
      <c r="D467" s="2354"/>
      <c r="E467" s="580">
        <v>1.1773842667988449E-2</v>
      </c>
      <c r="F467" s="491"/>
      <c r="G467" s="491"/>
      <c r="H467" s="2593" t="s">
        <v>237</v>
      </c>
      <c r="I467" s="2354"/>
      <c r="J467" s="2354"/>
      <c r="K467" s="491"/>
      <c r="L467" s="491"/>
      <c r="M467" s="2594" t="s">
        <v>237</v>
      </c>
      <c r="N467" s="2354"/>
      <c r="O467" s="2354"/>
      <c r="P467" s="491"/>
      <c r="Q467" s="49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605" t="s">
        <v>395</v>
      </c>
      <c r="D468" s="2354"/>
      <c r="E468" s="580">
        <v>0.10601657522039878</v>
      </c>
      <c r="F468" s="491"/>
      <c r="G468" s="491"/>
      <c r="H468" s="2355"/>
      <c r="I468" s="2354"/>
      <c r="J468" s="563" t="s">
        <v>238</v>
      </c>
      <c r="K468" s="491"/>
      <c r="L468" s="491"/>
      <c r="M468" s="2355"/>
      <c r="N468" s="2354"/>
      <c r="O468" s="564" t="s">
        <v>238</v>
      </c>
      <c r="P468" s="491"/>
      <c r="Q468" s="49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605" t="s">
        <v>392</v>
      </c>
      <c r="D469" s="2354"/>
      <c r="E469" s="580">
        <v>0.11263510948842534</v>
      </c>
      <c r="F469" s="491"/>
      <c r="G469" s="491"/>
      <c r="H469" s="2606" t="s">
        <v>309</v>
      </c>
      <c r="I469" s="2354"/>
      <c r="J469" s="578">
        <v>6.9505013213006908E-2</v>
      </c>
      <c r="K469" s="491"/>
      <c r="L469" s="491"/>
      <c r="M469" s="2607" t="s">
        <v>309</v>
      </c>
      <c r="N469" s="2354"/>
      <c r="O469" s="579">
        <v>8.0380780819322484E-2</v>
      </c>
      <c r="P469" s="491"/>
      <c r="Q469" s="49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605" t="s">
        <v>384</v>
      </c>
      <c r="D470" s="2354"/>
      <c r="E470" s="580">
        <v>1.7089203260680415E-2</v>
      </c>
      <c r="F470" s="491"/>
      <c r="G470" s="491"/>
      <c r="H470" s="2597" t="s">
        <v>380</v>
      </c>
      <c r="I470" s="2354"/>
      <c r="J470" s="581">
        <v>0.29339034873805209</v>
      </c>
      <c r="K470" s="491"/>
      <c r="L470" s="491"/>
      <c r="M470" s="2598" t="s">
        <v>380</v>
      </c>
      <c r="N470" s="2354"/>
      <c r="O470" s="582">
        <v>0.19263502345452882</v>
      </c>
      <c r="P470" s="491"/>
      <c r="Q470" s="49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605" t="s">
        <v>424</v>
      </c>
      <c r="D471" s="2354"/>
      <c r="E471" s="586">
        <v>6.6068371565063445E-5</v>
      </c>
      <c r="F471" s="491"/>
      <c r="G471" s="491"/>
      <c r="H471" s="2597" t="s">
        <v>402</v>
      </c>
      <c r="I471" s="2354"/>
      <c r="J471" s="581">
        <v>1.862682926874985E-2</v>
      </c>
      <c r="K471" s="491"/>
      <c r="L471" s="491"/>
      <c r="M471" s="2598" t="s">
        <v>402</v>
      </c>
      <c r="N471" s="2354"/>
      <c r="O471" s="582">
        <v>3.3274389896370139E-2</v>
      </c>
      <c r="P471" s="491"/>
      <c r="Q471" s="49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605" t="s">
        <v>415</v>
      </c>
      <c r="D472" s="2354"/>
      <c r="E472" s="580">
        <v>1.2389534187754094E-2</v>
      </c>
      <c r="F472" s="491"/>
      <c r="G472" s="491"/>
      <c r="H472" s="2597" t="s">
        <v>428</v>
      </c>
      <c r="I472" s="2354"/>
      <c r="J472" s="587">
        <v>3.7936696113068878E-6</v>
      </c>
      <c r="K472" s="491"/>
      <c r="L472" s="491"/>
      <c r="M472" s="2598" t="s">
        <v>428</v>
      </c>
      <c r="N472" s="2354"/>
      <c r="O472" s="582">
        <v>2.4745832190369399E-3</v>
      </c>
      <c r="P472" s="491"/>
      <c r="Q472" s="49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605" t="s">
        <v>374</v>
      </c>
      <c r="D473" s="2354"/>
      <c r="E473" s="580">
        <v>0.43122020199415484</v>
      </c>
      <c r="F473" s="491"/>
      <c r="G473" s="491"/>
      <c r="H473" s="2597" t="s">
        <v>376</v>
      </c>
      <c r="I473" s="2354"/>
      <c r="J473" s="581">
        <v>4.2575660232652295E-2</v>
      </c>
      <c r="K473" s="491"/>
      <c r="L473" s="491"/>
      <c r="M473" s="2598" t="s">
        <v>376</v>
      </c>
      <c r="N473" s="2354"/>
      <c r="O473" s="582">
        <v>0.36573732039344026</v>
      </c>
      <c r="P473" s="491"/>
      <c r="Q473" s="49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605" t="s">
        <v>397</v>
      </c>
      <c r="D474" s="2354"/>
      <c r="E474" s="580">
        <v>0.11050604562574588</v>
      </c>
      <c r="F474" s="491"/>
      <c r="G474" s="491"/>
      <c r="H474" s="2597" t="s">
        <v>385</v>
      </c>
      <c r="I474" s="2354"/>
      <c r="J474" s="581">
        <v>0.21758470136202313</v>
      </c>
      <c r="K474" s="491"/>
      <c r="L474" s="491"/>
      <c r="M474" s="2598" t="s">
        <v>385</v>
      </c>
      <c r="N474" s="2354"/>
      <c r="O474" s="582">
        <v>4.8215658634611332E-3</v>
      </c>
      <c r="P474" s="491"/>
      <c r="Q474" s="49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605" t="s">
        <v>410</v>
      </c>
      <c r="D475" s="2354"/>
      <c r="E475" s="580">
        <v>2.1524508234917437E-2</v>
      </c>
      <c r="F475" s="491"/>
      <c r="G475" s="491"/>
      <c r="H475" s="2597" t="s">
        <v>407</v>
      </c>
      <c r="I475" s="2354"/>
      <c r="J475" s="581">
        <v>7.3072213989328824E-3</v>
      </c>
      <c r="K475" s="491"/>
      <c r="L475" s="491"/>
      <c r="M475" s="2598" t="s">
        <v>407</v>
      </c>
      <c r="N475" s="2354"/>
      <c r="O475" s="582">
        <v>8.0617759807757941E-3</v>
      </c>
      <c r="P475" s="491"/>
      <c r="Q475" s="49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605" t="s">
        <v>398</v>
      </c>
      <c r="D476" s="2354"/>
      <c r="E476" s="580">
        <v>9.8222976761175071E-2</v>
      </c>
      <c r="F476" s="491"/>
      <c r="G476" s="491"/>
      <c r="H476" s="2597" t="s">
        <v>406</v>
      </c>
      <c r="I476" s="2354"/>
      <c r="J476" s="581">
        <v>2.6090479092972809E-3</v>
      </c>
      <c r="K476" s="491"/>
      <c r="L476" s="491"/>
      <c r="M476" s="2598" t="s">
        <v>406</v>
      </c>
      <c r="N476" s="2354"/>
      <c r="O476" s="582">
        <v>2.7031065855483847E-2</v>
      </c>
      <c r="P476" s="491"/>
      <c r="Q476" s="49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605" t="s">
        <v>404</v>
      </c>
      <c r="D477" s="2354"/>
      <c r="E477" s="580">
        <v>3.6816040569510537E-2</v>
      </c>
      <c r="F477" s="491"/>
      <c r="G477" s="491"/>
      <c r="H477" s="2597" t="s">
        <v>419</v>
      </c>
      <c r="I477" s="2354"/>
      <c r="J477" s="581">
        <v>4.9015353187061728E-3</v>
      </c>
      <c r="K477" s="491"/>
      <c r="L477" s="491"/>
      <c r="M477" s="2598" t="s">
        <v>419</v>
      </c>
      <c r="N477" s="2354"/>
      <c r="O477" s="582">
        <v>2.6246083963105036E-3</v>
      </c>
      <c r="P477" s="491"/>
      <c r="Q477" s="49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605" t="s">
        <v>425</v>
      </c>
      <c r="D478" s="2354"/>
      <c r="E478" s="580">
        <v>7.1294918911756627E-4</v>
      </c>
      <c r="F478" s="491"/>
      <c r="G478" s="491"/>
      <c r="H478" s="2597" t="s">
        <v>416</v>
      </c>
      <c r="I478" s="2354"/>
      <c r="J478" s="581">
        <v>1.1140290658718141E-2</v>
      </c>
      <c r="K478" s="491"/>
      <c r="L478" s="491"/>
      <c r="M478" s="2598" t="s">
        <v>416</v>
      </c>
      <c r="N478" s="2354"/>
      <c r="O478" s="582">
        <v>8.8193702196842866E-4</v>
      </c>
      <c r="P478" s="491"/>
      <c r="Q478" s="49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605" t="s">
        <v>417</v>
      </c>
      <c r="D479" s="2354"/>
      <c r="E479" s="580">
        <v>1.067953449773856E-2</v>
      </c>
      <c r="F479" s="491"/>
      <c r="G479" s="491"/>
      <c r="H479" s="2597" t="s">
        <v>395</v>
      </c>
      <c r="I479" s="2354"/>
      <c r="J479" s="581">
        <v>0.11237947324648999</v>
      </c>
      <c r="K479" s="491"/>
      <c r="L479" s="491"/>
      <c r="M479" s="2598" t="s">
        <v>395</v>
      </c>
      <c r="N479" s="2354"/>
      <c r="O479" s="582">
        <v>4.3816972942562128E-2</v>
      </c>
      <c r="P479" s="491"/>
      <c r="Q479" s="49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605" t="s">
        <v>422</v>
      </c>
      <c r="D480" s="2354"/>
      <c r="E480" s="580">
        <v>1.3109100849644146E-3</v>
      </c>
      <c r="F480" s="491"/>
      <c r="G480" s="491"/>
      <c r="H480" s="2597" t="s">
        <v>392</v>
      </c>
      <c r="I480" s="2354"/>
      <c r="J480" s="581">
        <v>0.13423149459622952</v>
      </c>
      <c r="K480" s="491"/>
      <c r="L480" s="491"/>
      <c r="M480" s="2598" t="s">
        <v>392</v>
      </c>
      <c r="N480" s="2354"/>
      <c r="O480" s="582">
        <v>7.498263533612376E-2</v>
      </c>
      <c r="P480" s="491"/>
      <c r="Q480" s="49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605" t="s">
        <v>378</v>
      </c>
      <c r="D481" s="2354"/>
      <c r="E481" s="580">
        <v>0.48254789705852691</v>
      </c>
      <c r="F481" s="491"/>
      <c r="G481" s="491"/>
      <c r="H481" s="2597" t="s">
        <v>384</v>
      </c>
      <c r="I481" s="2354"/>
      <c r="J481" s="581">
        <v>4.38639872410099E-2</v>
      </c>
      <c r="K481" s="491"/>
      <c r="L481" s="491"/>
      <c r="M481" s="2598" t="s">
        <v>384</v>
      </c>
      <c r="N481" s="2354"/>
      <c r="O481" s="582">
        <v>0.18556319266731186</v>
      </c>
      <c r="P481" s="491"/>
      <c r="Q481" s="49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605" t="s">
        <v>414</v>
      </c>
      <c r="D482" s="2354"/>
      <c r="E482" s="580">
        <v>5.6665736433450312E-3</v>
      </c>
      <c r="F482" s="491"/>
      <c r="G482" s="491"/>
      <c r="H482" s="2597" t="s">
        <v>424</v>
      </c>
      <c r="I482" s="2354"/>
      <c r="J482" s="581">
        <v>7.951515161505697E-3</v>
      </c>
      <c r="K482" s="491"/>
      <c r="L482" s="491"/>
      <c r="M482" s="2598" t="s">
        <v>424</v>
      </c>
      <c r="N482" s="2354"/>
      <c r="O482" s="582">
        <v>6.5625741569011829E-3</v>
      </c>
      <c r="P482" s="491"/>
      <c r="Q482" s="49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605" t="s">
        <v>405</v>
      </c>
      <c r="D483" s="2354"/>
      <c r="E483" s="580">
        <v>8.5219101971004563E-4</v>
      </c>
      <c r="F483" s="491"/>
      <c r="G483" s="491"/>
      <c r="H483" s="2597" t="s">
        <v>415</v>
      </c>
      <c r="I483" s="2354"/>
      <c r="J483" s="581">
        <v>1.2007551372600249E-3</v>
      </c>
      <c r="K483" s="491"/>
      <c r="L483" s="491"/>
      <c r="M483" s="2598" t="s">
        <v>415</v>
      </c>
      <c r="N483" s="2354"/>
      <c r="O483" s="582">
        <v>1.7833768891428103E-3</v>
      </c>
      <c r="P483" s="491"/>
      <c r="Q483" s="49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605" t="s">
        <v>420</v>
      </c>
      <c r="D484" s="2354"/>
      <c r="E484" s="580">
        <v>2.1933818242620483E-4</v>
      </c>
      <c r="F484" s="491"/>
      <c r="G484" s="491"/>
      <c r="H484" s="2597" t="s">
        <v>374</v>
      </c>
      <c r="I484" s="2354"/>
      <c r="J484" s="581">
        <v>0.39291248074927149</v>
      </c>
      <c r="K484" s="491"/>
      <c r="L484" s="491"/>
      <c r="M484" s="2598" t="s">
        <v>374</v>
      </c>
      <c r="N484" s="2354"/>
      <c r="O484" s="582">
        <v>0.14748724713466177</v>
      </c>
      <c r="P484" s="491"/>
      <c r="Q484" s="49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605" t="s">
        <v>403</v>
      </c>
      <c r="D485" s="2354"/>
      <c r="E485" s="580">
        <v>2.9234427507076884E-2</v>
      </c>
      <c r="F485" s="491"/>
      <c r="G485" s="491"/>
      <c r="H485" s="2597" t="s">
        <v>397</v>
      </c>
      <c r="I485" s="2354"/>
      <c r="J485" s="581">
        <v>0.10377445025073539</v>
      </c>
      <c r="K485" s="491"/>
      <c r="L485" s="491"/>
      <c r="M485" s="2598" t="s">
        <v>397</v>
      </c>
      <c r="N485" s="2354"/>
      <c r="O485" s="582">
        <v>6.0800995847073103E-2</v>
      </c>
      <c r="P485" s="491"/>
      <c r="Q485" s="49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605" t="s">
        <v>377</v>
      </c>
      <c r="D486" s="2354"/>
      <c r="E486" s="580">
        <v>0.41834468545746289</v>
      </c>
      <c r="F486" s="491"/>
      <c r="G486" s="491"/>
      <c r="H486" s="2597" t="s">
        <v>410</v>
      </c>
      <c r="I486" s="2354"/>
      <c r="J486" s="581">
        <v>9.7112746666387015E-3</v>
      </c>
      <c r="K486" s="491"/>
      <c r="L486" s="491"/>
      <c r="M486" s="2598" t="s">
        <v>410</v>
      </c>
      <c r="N486" s="2354"/>
      <c r="O486" s="582">
        <v>1.1943408966351871E-2</v>
      </c>
      <c r="P486" s="491"/>
      <c r="Q486" s="49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605" t="s">
        <v>388</v>
      </c>
      <c r="D487" s="2354"/>
      <c r="E487" s="580">
        <v>6.6126898205436657E-3</v>
      </c>
      <c r="F487" s="491"/>
      <c r="G487" s="491"/>
      <c r="H487" s="2597" t="s">
        <v>398</v>
      </c>
      <c r="I487" s="2354"/>
      <c r="J487" s="581">
        <v>0.10308851105426678</v>
      </c>
      <c r="K487" s="491"/>
      <c r="L487" s="491"/>
      <c r="M487" s="2598" t="s">
        <v>398</v>
      </c>
      <c r="N487" s="2354"/>
      <c r="O487" s="582">
        <v>2.57182706522141E-2</v>
      </c>
      <c r="P487" s="491"/>
      <c r="Q487" s="49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605" t="s">
        <v>379</v>
      </c>
      <c r="D488" s="2354"/>
      <c r="E488" s="580">
        <v>0.39898979772407794</v>
      </c>
      <c r="F488" s="491"/>
      <c r="G488" s="491"/>
      <c r="H488" s="2597" t="s">
        <v>404</v>
      </c>
      <c r="I488" s="2354"/>
      <c r="J488" s="581">
        <v>3.9558126850892814E-2</v>
      </c>
      <c r="K488" s="491"/>
      <c r="L488" s="491"/>
      <c r="M488" s="2598" t="s">
        <v>404</v>
      </c>
      <c r="N488" s="2354"/>
      <c r="O488" s="582">
        <v>7.589887951619515E-3</v>
      </c>
      <c r="P488" s="491"/>
      <c r="Q488" s="49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605" t="s">
        <v>429</v>
      </c>
      <c r="D489" s="2354"/>
      <c r="E489" s="586">
        <v>1.2209286562250471E-6</v>
      </c>
      <c r="F489" s="491"/>
      <c r="G489" s="491"/>
      <c r="H489" s="2597" t="s">
        <v>425</v>
      </c>
      <c r="I489" s="2354"/>
      <c r="J489" s="581">
        <v>2.5083371944423173E-4</v>
      </c>
      <c r="K489" s="491"/>
      <c r="L489" s="491"/>
      <c r="M489" s="2598" t="s">
        <v>425</v>
      </c>
      <c r="N489" s="2354"/>
      <c r="O489" s="588">
        <v>8.6159333350300935E-7</v>
      </c>
      <c r="P489" s="491"/>
      <c r="Q489" s="49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605" t="s">
        <v>373</v>
      </c>
      <c r="D490" s="2354"/>
      <c r="E490" s="580">
        <v>0.59495669387598982</v>
      </c>
      <c r="F490" s="491"/>
      <c r="G490" s="491"/>
      <c r="H490" s="2597" t="s">
        <v>417</v>
      </c>
      <c r="I490" s="2354"/>
      <c r="J490" s="581">
        <v>1.7289161886383395E-2</v>
      </c>
      <c r="K490" s="491"/>
      <c r="L490" s="491"/>
      <c r="M490" s="2598" t="s">
        <v>417</v>
      </c>
      <c r="N490" s="2354"/>
      <c r="O490" s="582">
        <v>9.3695566133691534E-3</v>
      </c>
      <c r="P490" s="491"/>
      <c r="Q490" s="49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605" t="s">
        <v>409</v>
      </c>
      <c r="D491" s="2354"/>
      <c r="E491" s="580">
        <v>4.064253348286982E-3</v>
      </c>
      <c r="F491" s="491"/>
      <c r="G491" s="491"/>
      <c r="H491" s="2597" t="s">
        <v>422</v>
      </c>
      <c r="I491" s="2354"/>
      <c r="J491" s="581">
        <v>9.3289451317022482E-4</v>
      </c>
      <c r="K491" s="491"/>
      <c r="L491" s="491"/>
      <c r="M491" s="2598" t="s">
        <v>422</v>
      </c>
      <c r="N491" s="2354"/>
      <c r="O491" s="582">
        <v>4.0139906126943157E-3</v>
      </c>
      <c r="P491" s="491"/>
      <c r="Q491" s="49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605" t="s">
        <v>371</v>
      </c>
      <c r="D492" s="2354"/>
      <c r="E492" s="580">
        <v>0.61388055975408129</v>
      </c>
      <c r="F492" s="491"/>
      <c r="G492" s="491"/>
      <c r="H492" s="2597" t="s">
        <v>378</v>
      </c>
      <c r="I492" s="2354"/>
      <c r="J492" s="581">
        <v>0.35576269710195874</v>
      </c>
      <c r="K492" s="491"/>
      <c r="L492" s="491"/>
      <c r="M492" s="2598" t="s">
        <v>378</v>
      </c>
      <c r="N492" s="2354"/>
      <c r="O492" s="582">
        <v>0.31116764714188633</v>
      </c>
      <c r="P492" s="491"/>
      <c r="Q492" s="49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605" t="s">
        <v>390</v>
      </c>
      <c r="D493" s="2354"/>
      <c r="E493" s="580">
        <v>0.12499568343107566</v>
      </c>
      <c r="F493" s="491"/>
      <c r="G493" s="491"/>
      <c r="H493" s="2597" t="s">
        <v>414</v>
      </c>
      <c r="I493" s="2354"/>
      <c r="J493" s="581">
        <v>1.6499080334017697E-3</v>
      </c>
      <c r="K493" s="491"/>
      <c r="L493" s="491"/>
      <c r="M493" s="2598" t="s">
        <v>414</v>
      </c>
      <c r="N493" s="2354"/>
      <c r="O493" s="582">
        <v>1.7883458216732012E-2</v>
      </c>
      <c r="P493" s="491"/>
      <c r="Q493" s="49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605" t="s">
        <v>372</v>
      </c>
      <c r="D494" s="2354"/>
      <c r="E494" s="580">
        <v>0.48788296504595641</v>
      </c>
      <c r="F494" s="491"/>
      <c r="G494" s="491"/>
      <c r="H494" s="2597" t="s">
        <v>405</v>
      </c>
      <c r="I494" s="2354"/>
      <c r="J494" s="581">
        <v>4.3744869251652392E-2</v>
      </c>
      <c r="K494" s="491"/>
      <c r="L494" s="491"/>
      <c r="M494" s="2598" t="s">
        <v>405</v>
      </c>
      <c r="N494" s="2354"/>
      <c r="O494" s="582">
        <v>6.6654421316071665E-4</v>
      </c>
      <c r="P494" s="491"/>
      <c r="Q494" s="49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605" t="s">
        <v>387</v>
      </c>
      <c r="D495" s="2354"/>
      <c r="E495" s="580">
        <v>0.19113399790561209</v>
      </c>
      <c r="F495" s="491"/>
      <c r="G495" s="491"/>
      <c r="H495" s="2597" t="s">
        <v>420</v>
      </c>
      <c r="I495" s="2354"/>
      <c r="J495" s="581">
        <v>4.8383435785977862E-3</v>
      </c>
      <c r="K495" s="491"/>
      <c r="L495" s="491"/>
      <c r="M495" s="2598" t="s">
        <v>420</v>
      </c>
      <c r="N495" s="2354"/>
      <c r="O495" s="582">
        <v>8.0439256885786788E-3</v>
      </c>
      <c r="P495" s="491"/>
      <c r="Q495" s="49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605" t="s">
        <v>375</v>
      </c>
      <c r="D496" s="2354"/>
      <c r="E496" s="580">
        <v>0.57161905750076991</v>
      </c>
      <c r="F496" s="491"/>
      <c r="G496" s="491"/>
      <c r="H496" s="2597" t="s">
        <v>403</v>
      </c>
      <c r="I496" s="2354"/>
      <c r="J496" s="581">
        <v>9.4359472451037551E-3</v>
      </c>
      <c r="K496" s="491"/>
      <c r="L496" s="491"/>
      <c r="M496" s="2598" t="s">
        <v>403</v>
      </c>
      <c r="N496" s="2354"/>
      <c r="O496" s="582">
        <v>3.6950572598219558E-2</v>
      </c>
      <c r="P496" s="491"/>
      <c r="Q496" s="49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605" t="s">
        <v>393</v>
      </c>
      <c r="D497" s="2354"/>
      <c r="E497" s="580">
        <v>0.11065750396006573</v>
      </c>
      <c r="F497" s="491"/>
      <c r="G497" s="491"/>
      <c r="H497" s="2597" t="s">
        <v>377</v>
      </c>
      <c r="I497" s="2354"/>
      <c r="J497" s="581">
        <v>0.25850861654071866</v>
      </c>
      <c r="K497" s="491"/>
      <c r="L497" s="491"/>
      <c r="M497" s="2598" t="s">
        <v>377</v>
      </c>
      <c r="N497" s="2354"/>
      <c r="O497" s="582">
        <v>0.33334966218844353</v>
      </c>
      <c r="P497" s="491"/>
      <c r="Q497" s="49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605" t="s">
        <v>381</v>
      </c>
      <c r="D498" s="2354"/>
      <c r="E498" s="580">
        <v>0.27843346588393181</v>
      </c>
      <c r="F498" s="491"/>
      <c r="G498" s="491"/>
      <c r="H498" s="2597" t="s">
        <v>388</v>
      </c>
      <c r="I498" s="2354"/>
      <c r="J498" s="581">
        <v>0.19142267141201519</v>
      </c>
      <c r="K498" s="491"/>
      <c r="L498" s="491"/>
      <c r="M498" s="2598" t="s">
        <v>388</v>
      </c>
      <c r="N498" s="2354"/>
      <c r="O498" s="582">
        <v>5.1116400514805089E-3</v>
      </c>
      <c r="P498" s="491"/>
      <c r="Q498" s="49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605" t="s">
        <v>389</v>
      </c>
      <c r="D499" s="2354"/>
      <c r="E499" s="580">
        <v>0.17808750185821628</v>
      </c>
      <c r="F499" s="491"/>
      <c r="G499" s="491"/>
      <c r="H499" s="2597" t="s">
        <v>379</v>
      </c>
      <c r="I499" s="2354"/>
      <c r="J499" s="581">
        <v>0.10506764625200292</v>
      </c>
      <c r="K499" s="491"/>
      <c r="L499" s="491"/>
      <c r="M499" s="2598" t="s">
        <v>379</v>
      </c>
      <c r="N499" s="2354"/>
      <c r="O499" s="582">
        <v>0.31620813522667512</v>
      </c>
      <c r="P499" s="491"/>
      <c r="Q499" s="49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605" t="s">
        <v>391</v>
      </c>
      <c r="D500" s="2354"/>
      <c r="E500" s="580">
        <v>0.1320176056928081</v>
      </c>
      <c r="F500" s="491"/>
      <c r="G500" s="491"/>
      <c r="H500" s="2597" t="s">
        <v>429</v>
      </c>
      <c r="I500" s="2354"/>
      <c r="J500" s="581">
        <v>1.0422118185939903E-3</v>
      </c>
      <c r="K500" s="491"/>
      <c r="L500" s="491"/>
      <c r="M500" s="2598" t="s">
        <v>429</v>
      </c>
      <c r="N500" s="2354"/>
      <c r="O500" s="582">
        <v>6.7354284368917566E-4</v>
      </c>
      <c r="P500" s="491"/>
      <c r="Q500" s="49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605" t="s">
        <v>399</v>
      </c>
      <c r="D501" s="2354"/>
      <c r="E501" s="580">
        <v>4.6001775201912003E-2</v>
      </c>
      <c r="F501" s="491"/>
      <c r="G501" s="491"/>
      <c r="H501" s="2597" t="s">
        <v>373</v>
      </c>
      <c r="I501" s="2354"/>
      <c r="J501" s="581">
        <v>0.38227690543149095</v>
      </c>
      <c r="K501" s="491"/>
      <c r="L501" s="491"/>
      <c r="M501" s="2598" t="s">
        <v>373</v>
      </c>
      <c r="N501" s="2354"/>
      <c r="O501" s="582">
        <v>0.32374426740137163</v>
      </c>
      <c r="P501" s="491"/>
      <c r="Q501" s="49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605" t="s">
        <v>418</v>
      </c>
      <c r="D502" s="2354"/>
      <c r="E502" s="580">
        <v>3.7407222318877023E-3</v>
      </c>
      <c r="F502" s="491"/>
      <c r="G502" s="491"/>
      <c r="H502" s="2597" t="s">
        <v>409</v>
      </c>
      <c r="I502" s="2354"/>
      <c r="J502" s="581">
        <v>1.4326744751776463E-2</v>
      </c>
      <c r="K502" s="491"/>
      <c r="L502" s="491"/>
      <c r="M502" s="2598" t="s">
        <v>409</v>
      </c>
      <c r="N502" s="2354"/>
      <c r="O502" s="582">
        <v>2.6618055370514877E-2</v>
      </c>
      <c r="P502" s="491"/>
      <c r="Q502" s="49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605" t="s">
        <v>394</v>
      </c>
      <c r="D503" s="2354"/>
      <c r="E503" s="580">
        <v>0.11491683376294899</v>
      </c>
      <c r="F503" s="491"/>
      <c r="G503" s="491"/>
      <c r="H503" s="2597" t="s">
        <v>371</v>
      </c>
      <c r="I503" s="2354"/>
      <c r="J503" s="581">
        <v>0.35741068514961161</v>
      </c>
      <c r="K503" s="491"/>
      <c r="L503" s="491"/>
      <c r="M503" s="2598" t="s">
        <v>371</v>
      </c>
      <c r="N503" s="2354"/>
      <c r="O503" s="582">
        <v>0.46772867430136378</v>
      </c>
      <c r="P503" s="491"/>
      <c r="Q503" s="49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605" t="s">
        <v>383</v>
      </c>
      <c r="D504" s="2354"/>
      <c r="E504" s="580">
        <v>0.22669630344248609</v>
      </c>
      <c r="F504" s="491"/>
      <c r="G504" s="491"/>
      <c r="H504" s="2597" t="s">
        <v>390</v>
      </c>
      <c r="I504" s="2354"/>
      <c r="J504" s="581">
        <v>0.14349875290782357</v>
      </c>
      <c r="K504" s="491"/>
      <c r="L504" s="491"/>
      <c r="M504" s="2598" t="s">
        <v>390</v>
      </c>
      <c r="N504" s="2354"/>
      <c r="O504" s="582">
        <v>4.4315830097016361E-2</v>
      </c>
      <c r="P504" s="491"/>
      <c r="Q504" s="49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605" t="s">
        <v>413</v>
      </c>
      <c r="D505" s="2354"/>
      <c r="E505" s="580">
        <v>1.3899377963836036E-2</v>
      </c>
      <c r="F505" s="491"/>
      <c r="G505" s="491"/>
      <c r="H505" s="2597" t="s">
        <v>372</v>
      </c>
      <c r="I505" s="2354"/>
      <c r="J505" s="581">
        <v>0.39457837213593644</v>
      </c>
      <c r="K505" s="491"/>
      <c r="L505" s="491"/>
      <c r="M505" s="2598" t="s">
        <v>372</v>
      </c>
      <c r="N505" s="2354"/>
      <c r="O505" s="582">
        <v>0.29279815748929217</v>
      </c>
      <c r="P505" s="491"/>
      <c r="Q505" s="49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605" t="s">
        <v>386</v>
      </c>
      <c r="D506" s="2354"/>
      <c r="E506" s="580">
        <v>0.19789810772791377</v>
      </c>
      <c r="F506" s="491"/>
      <c r="G506" s="491"/>
      <c r="H506" s="2597" t="s">
        <v>387</v>
      </c>
      <c r="I506" s="2354"/>
      <c r="J506" s="581">
        <v>0.1921084289898686</v>
      </c>
      <c r="K506" s="491"/>
      <c r="L506" s="491"/>
      <c r="M506" s="2598" t="s">
        <v>387</v>
      </c>
      <c r="N506" s="2354"/>
      <c r="O506" s="582">
        <v>8.1764750640762968E-2</v>
      </c>
      <c r="P506" s="491"/>
      <c r="Q506" s="49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604" t="s">
        <v>382</v>
      </c>
      <c r="D507" s="2354"/>
      <c r="E507" s="583">
        <v>0.31686016995785637</v>
      </c>
      <c r="F507" s="491"/>
      <c r="G507" s="491"/>
      <c r="H507" s="2597" t="s">
        <v>375</v>
      </c>
      <c r="I507" s="2354"/>
      <c r="J507" s="581">
        <v>0.33967286271295394</v>
      </c>
      <c r="K507" s="491"/>
      <c r="L507" s="491"/>
      <c r="M507" s="2598" t="s">
        <v>375</v>
      </c>
      <c r="N507" s="2354"/>
      <c r="O507" s="582">
        <v>0.43338215856337664</v>
      </c>
      <c r="P507" s="491"/>
      <c r="Q507" s="49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355"/>
      <c r="D508" s="2354"/>
      <c r="E508" s="492"/>
      <c r="F508" s="491"/>
      <c r="G508" s="491"/>
      <c r="H508" s="2597" t="s">
        <v>393</v>
      </c>
      <c r="I508" s="2354"/>
      <c r="J508" s="581">
        <v>0.11372611304815462</v>
      </c>
      <c r="K508" s="491"/>
      <c r="L508" s="491"/>
      <c r="M508" s="2598" t="s">
        <v>393</v>
      </c>
      <c r="N508" s="2354"/>
      <c r="O508" s="582">
        <v>5.4892278017439192E-2</v>
      </c>
      <c r="P508" s="491"/>
      <c r="Q508" s="49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355"/>
      <c r="D509" s="2354"/>
      <c r="E509" s="491"/>
      <c r="F509" s="491"/>
      <c r="G509" s="491"/>
      <c r="H509" s="2597" t="s">
        <v>381</v>
      </c>
      <c r="I509" s="2354"/>
      <c r="J509" s="581">
        <v>0.28625659346882737</v>
      </c>
      <c r="K509" s="491"/>
      <c r="L509" s="491"/>
      <c r="M509" s="2598" t="s">
        <v>381</v>
      </c>
      <c r="N509" s="2354"/>
      <c r="O509" s="582">
        <v>8.7976536113326551E-2</v>
      </c>
      <c r="P509" s="491"/>
      <c r="Q509" s="49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603" t="s">
        <v>240</v>
      </c>
      <c r="D510" s="2354"/>
      <c r="E510" s="2354"/>
      <c r="F510" s="2354"/>
      <c r="G510" s="2354"/>
      <c r="H510" s="2597" t="s">
        <v>389</v>
      </c>
      <c r="I510" s="2354"/>
      <c r="J510" s="581">
        <v>0.16274688082914135</v>
      </c>
      <c r="K510" s="491"/>
      <c r="L510" s="491"/>
      <c r="M510" s="2598" t="s">
        <v>389</v>
      </c>
      <c r="N510" s="2354"/>
      <c r="O510" s="582">
        <v>8.2950369930167939E-2</v>
      </c>
      <c r="P510" s="491"/>
      <c r="Q510" s="49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617" t="s">
        <v>181</v>
      </c>
      <c r="D511" s="2354"/>
      <c r="E511" s="2618" t="s">
        <v>241</v>
      </c>
      <c r="F511" s="2619"/>
      <c r="G511" s="2620"/>
      <c r="H511" s="2597" t="s">
        <v>391</v>
      </c>
      <c r="I511" s="2354"/>
      <c r="J511" s="581">
        <v>7.2605209620764527E-2</v>
      </c>
      <c r="K511" s="491"/>
      <c r="L511" s="491"/>
      <c r="M511" s="2598" t="s">
        <v>391</v>
      </c>
      <c r="N511" s="2354"/>
      <c r="O511" s="582">
        <v>7.7611325274447709E-2</v>
      </c>
      <c r="P511" s="491"/>
      <c r="Q511" s="49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354"/>
      <c r="D512" s="2354"/>
      <c r="E512" s="565" t="s">
        <v>167</v>
      </c>
      <c r="F512" s="566" t="s">
        <v>242</v>
      </c>
      <c r="G512" s="567" t="s">
        <v>243</v>
      </c>
      <c r="H512" s="2597" t="s">
        <v>399</v>
      </c>
      <c r="I512" s="2354"/>
      <c r="J512" s="581">
        <v>2.8202225065277302E-2</v>
      </c>
      <c r="K512" s="491"/>
      <c r="L512" s="491"/>
      <c r="M512" s="2598" t="s">
        <v>399</v>
      </c>
      <c r="N512" s="2354"/>
      <c r="O512" s="582">
        <v>5.1691217607243406E-2</v>
      </c>
      <c r="P512" s="491"/>
      <c r="Q512" s="49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602" t="s">
        <v>182</v>
      </c>
      <c r="D513" s="2354"/>
      <c r="E513" s="589">
        <v>7.4151615976932188</v>
      </c>
      <c r="F513" s="590">
        <v>14.830323195386438</v>
      </c>
      <c r="G513" s="591">
        <v>14.830323195386438</v>
      </c>
      <c r="H513" s="2597" t="s">
        <v>418</v>
      </c>
      <c r="I513" s="2354"/>
      <c r="J513" s="581">
        <v>2.2978590130835041E-3</v>
      </c>
      <c r="K513" s="491"/>
      <c r="L513" s="491"/>
      <c r="M513" s="2598" t="s">
        <v>418</v>
      </c>
      <c r="N513" s="2354"/>
      <c r="O513" s="582">
        <v>1.0404575310486124E-2</v>
      </c>
      <c r="P513" s="491"/>
      <c r="Q513" s="49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355"/>
      <c r="D514" s="2354"/>
      <c r="E514" s="492"/>
      <c r="F514" s="492"/>
      <c r="G514" s="492"/>
      <c r="H514" s="2597" t="s">
        <v>394</v>
      </c>
      <c r="I514" s="2354"/>
      <c r="J514" s="581">
        <v>9.0880524530089796E-2</v>
      </c>
      <c r="K514" s="491"/>
      <c r="L514" s="491"/>
      <c r="M514" s="2598" t="s">
        <v>394</v>
      </c>
      <c r="N514" s="2354"/>
      <c r="O514" s="582">
        <v>2.6965560253425822E-2</v>
      </c>
      <c r="P514" s="491"/>
      <c r="Q514" s="49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355"/>
      <c r="D515" s="2354"/>
      <c r="E515" s="491"/>
      <c r="F515" s="491"/>
      <c r="G515" s="491"/>
      <c r="H515" s="2597" t="s">
        <v>383</v>
      </c>
      <c r="I515" s="2354"/>
      <c r="J515" s="581">
        <v>0.22941910104806157</v>
      </c>
      <c r="K515" s="491"/>
      <c r="L515" s="491"/>
      <c r="M515" s="2598" t="s">
        <v>383</v>
      </c>
      <c r="N515" s="2354"/>
      <c r="O515" s="582">
        <v>0.1442308547066441</v>
      </c>
      <c r="P515" s="491"/>
      <c r="Q515" s="49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603" t="s">
        <v>244</v>
      </c>
      <c r="D516" s="2354"/>
      <c r="E516" s="2354"/>
      <c r="F516" s="491"/>
      <c r="G516" s="491"/>
      <c r="H516" s="2597" t="s">
        <v>413</v>
      </c>
      <c r="I516" s="2354"/>
      <c r="J516" s="581">
        <v>1.4077834400227661E-2</v>
      </c>
      <c r="K516" s="491"/>
      <c r="L516" s="491"/>
      <c r="M516" s="2598" t="s">
        <v>413</v>
      </c>
      <c r="N516" s="2354"/>
      <c r="O516" s="582">
        <v>7.9348192700891274E-3</v>
      </c>
      <c r="P516" s="491"/>
      <c r="Q516" s="49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355"/>
      <c r="D517" s="2354"/>
      <c r="E517" s="568" t="s">
        <v>181</v>
      </c>
      <c r="F517" s="491"/>
      <c r="G517" s="491"/>
      <c r="H517" s="2597" t="s">
        <v>386</v>
      </c>
      <c r="I517" s="2354"/>
      <c r="J517" s="581">
        <v>0.20706767750243082</v>
      </c>
      <c r="K517" s="491"/>
      <c r="L517" s="491"/>
      <c r="M517" s="2598" t="s">
        <v>386</v>
      </c>
      <c r="N517" s="2354"/>
      <c r="O517" s="582">
        <v>7.357450830314427E-2</v>
      </c>
      <c r="P517" s="491"/>
      <c r="Q517" s="49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354"/>
      <c r="D518" s="2354"/>
      <c r="E518" s="592" t="s">
        <v>182</v>
      </c>
      <c r="F518" s="491"/>
      <c r="G518" s="491"/>
      <c r="H518" s="2597" t="s">
        <v>411</v>
      </c>
      <c r="I518" s="2354"/>
      <c r="J518" s="581">
        <v>2.5009721443899322E-2</v>
      </c>
      <c r="K518" s="491"/>
      <c r="L518" s="491"/>
      <c r="M518" s="2598" t="s">
        <v>411</v>
      </c>
      <c r="N518" s="2354"/>
      <c r="O518" s="582">
        <v>1.4895501253784926E-2</v>
      </c>
      <c r="P518" s="491"/>
      <c r="Q518" s="49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616" t="s">
        <v>309</v>
      </c>
      <c r="D519" s="2354"/>
      <c r="E519" s="577">
        <v>-4.2345438008260225E-2</v>
      </c>
      <c r="F519" s="491"/>
      <c r="G519" s="491"/>
      <c r="H519" s="2597" t="s">
        <v>400</v>
      </c>
      <c r="I519" s="2354"/>
      <c r="J519" s="581">
        <v>2.4620430967802281E-2</v>
      </c>
      <c r="K519" s="491"/>
      <c r="L519" s="491"/>
      <c r="M519" s="2598" t="s">
        <v>400</v>
      </c>
      <c r="N519" s="2354"/>
      <c r="O519" s="582">
        <v>4.5140722663893552E-2</v>
      </c>
      <c r="P519" s="491"/>
      <c r="Q519" s="49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605" t="s">
        <v>380</v>
      </c>
      <c r="D520" s="2354"/>
      <c r="E520" s="580">
        <v>-7.324444941947629E-2</v>
      </c>
      <c r="F520" s="491"/>
      <c r="G520" s="491"/>
      <c r="H520" s="2597" t="s">
        <v>396</v>
      </c>
      <c r="I520" s="2354"/>
      <c r="J520" s="581">
        <v>4.4009146661200451E-3</v>
      </c>
      <c r="K520" s="491"/>
      <c r="L520" s="491"/>
      <c r="M520" s="2598" t="s">
        <v>396</v>
      </c>
      <c r="N520" s="2354"/>
      <c r="O520" s="582">
        <v>7.475540352403949E-2</v>
      </c>
      <c r="P520" s="491"/>
      <c r="Q520" s="49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605" t="s">
        <v>402</v>
      </c>
      <c r="D521" s="2354"/>
      <c r="E521" s="580">
        <v>-2.7722151899740526E-2</v>
      </c>
      <c r="F521" s="491"/>
      <c r="G521" s="491"/>
      <c r="H521" s="2597" t="s">
        <v>430</v>
      </c>
      <c r="I521" s="2354"/>
      <c r="J521" s="581">
        <v>1.1734400198832654E-3</v>
      </c>
      <c r="K521" s="491"/>
      <c r="L521" s="491"/>
      <c r="M521" s="2598" t="s">
        <v>430</v>
      </c>
      <c r="N521" s="2354"/>
      <c r="O521" s="582">
        <v>1.2263828753153773E-3</v>
      </c>
      <c r="P521" s="491"/>
      <c r="Q521" s="49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605" t="s">
        <v>428</v>
      </c>
      <c r="D522" s="2354"/>
      <c r="E522" s="580">
        <v>-1.6727513896117592E-3</v>
      </c>
      <c r="F522" s="491"/>
      <c r="G522" s="491"/>
      <c r="H522" s="2597" t="s">
        <v>408</v>
      </c>
      <c r="I522" s="2354"/>
      <c r="J522" s="581">
        <v>3.4353140579481439E-2</v>
      </c>
      <c r="K522" s="491"/>
      <c r="L522" s="491"/>
      <c r="M522" s="2598" t="s">
        <v>408</v>
      </c>
      <c r="N522" s="2354"/>
      <c r="O522" s="588">
        <v>5.488315345790564E-5</v>
      </c>
      <c r="P522" s="491"/>
      <c r="Q522" s="49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605" t="s">
        <v>376</v>
      </c>
      <c r="D523" s="2354"/>
      <c r="E523" s="580">
        <v>5.9760919499421139E-2</v>
      </c>
      <c r="F523" s="491"/>
      <c r="G523" s="491"/>
      <c r="H523" s="2597" t="s">
        <v>426</v>
      </c>
      <c r="I523" s="2354"/>
      <c r="J523" s="581">
        <v>3.8803943549402921E-3</v>
      </c>
      <c r="K523" s="491"/>
      <c r="L523" s="491"/>
      <c r="M523" s="2598" t="s">
        <v>426</v>
      </c>
      <c r="N523" s="2354"/>
      <c r="O523" s="582">
        <v>5.1447880103401783E-3</v>
      </c>
      <c r="P523" s="491"/>
      <c r="Q523" s="49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605" t="s">
        <v>385</v>
      </c>
      <c r="D524" s="2354"/>
      <c r="E524" s="580">
        <v>6.1321826607097403E-2</v>
      </c>
      <c r="F524" s="491"/>
      <c r="G524" s="491"/>
      <c r="H524" s="2597" t="s">
        <v>427</v>
      </c>
      <c r="I524" s="2354"/>
      <c r="J524" s="581">
        <v>4.9153476765296739E-3</v>
      </c>
      <c r="K524" s="491"/>
      <c r="L524" s="491"/>
      <c r="M524" s="2598" t="s">
        <v>427</v>
      </c>
      <c r="N524" s="2354"/>
      <c r="O524" s="582">
        <v>8.2358561089330908E-4</v>
      </c>
      <c r="P524" s="491"/>
      <c r="Q524" s="49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605" t="s">
        <v>407</v>
      </c>
      <c r="D525" s="2354"/>
      <c r="E525" s="580">
        <v>-2.0406671888255425E-2</v>
      </c>
      <c r="F525" s="491"/>
      <c r="G525" s="491"/>
      <c r="H525" s="2597" t="s">
        <v>401</v>
      </c>
      <c r="I525" s="2354"/>
      <c r="J525" s="581">
        <v>4.4616424932542843E-2</v>
      </c>
      <c r="K525" s="491"/>
      <c r="L525" s="491"/>
      <c r="M525" s="2598" t="s">
        <v>401</v>
      </c>
      <c r="N525" s="2354"/>
      <c r="O525" s="582">
        <v>1.0522449890160249E-4</v>
      </c>
      <c r="P525" s="491"/>
      <c r="Q525" s="49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605" t="s">
        <v>406</v>
      </c>
      <c r="D526" s="2354"/>
      <c r="E526" s="580">
        <v>-2.2403038514815839E-2</v>
      </c>
      <c r="F526" s="491"/>
      <c r="G526" s="491"/>
      <c r="H526" s="2597" t="s">
        <v>423</v>
      </c>
      <c r="I526" s="2354"/>
      <c r="J526" s="581">
        <v>5.3625042908459571E-4</v>
      </c>
      <c r="K526" s="491"/>
      <c r="L526" s="491"/>
      <c r="M526" s="2598" t="s">
        <v>423</v>
      </c>
      <c r="N526" s="2354"/>
      <c r="O526" s="582">
        <v>7.2210565709204923E-3</v>
      </c>
      <c r="P526" s="491"/>
      <c r="Q526" s="49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605" t="s">
        <v>419</v>
      </c>
      <c r="D527" s="2354"/>
      <c r="E527" s="580">
        <v>-8.9211045186492234E-3</v>
      </c>
      <c r="F527" s="491"/>
      <c r="G527" s="491"/>
      <c r="H527" s="2597" t="s">
        <v>412</v>
      </c>
      <c r="I527" s="2354"/>
      <c r="J527" s="581">
        <v>1.4849116939844647E-2</v>
      </c>
      <c r="K527" s="491"/>
      <c r="L527" s="491"/>
      <c r="M527" s="2598" t="s">
        <v>412</v>
      </c>
      <c r="N527" s="2354"/>
      <c r="O527" s="582">
        <v>1.9893199670759212E-2</v>
      </c>
      <c r="P527" s="491"/>
      <c r="Q527" s="49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605" t="s">
        <v>416</v>
      </c>
      <c r="D528" s="2354"/>
      <c r="E528" s="580">
        <v>-1.4633172562193427E-2</v>
      </c>
      <c r="F528" s="491"/>
      <c r="G528" s="491"/>
      <c r="H528" s="2597" t="s">
        <v>421</v>
      </c>
      <c r="I528" s="2354"/>
      <c r="J528" s="581">
        <v>1.0535555593161817E-2</v>
      </c>
      <c r="K528" s="491"/>
      <c r="L528" s="491"/>
      <c r="M528" s="2598" t="s">
        <v>421</v>
      </c>
      <c r="N528" s="2354"/>
      <c r="O528" s="582">
        <v>9.9395209747651881E-4</v>
      </c>
      <c r="P528" s="491"/>
      <c r="Q528" s="49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605" t="s">
        <v>395</v>
      </c>
      <c r="D529" s="2354"/>
      <c r="E529" s="580">
        <v>-4.3910285949888772E-2</v>
      </c>
      <c r="F529" s="491"/>
      <c r="G529" s="491"/>
      <c r="H529" s="2599" t="s">
        <v>382</v>
      </c>
      <c r="I529" s="2354"/>
      <c r="J529" s="584">
        <v>0.26218904635500356</v>
      </c>
      <c r="K529" s="491"/>
      <c r="L529" s="491"/>
      <c r="M529" s="2600" t="s">
        <v>382</v>
      </c>
      <c r="N529" s="2354"/>
      <c r="O529" s="585">
        <v>0.21380750532749587</v>
      </c>
      <c r="P529" s="491"/>
      <c r="Q529" s="49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605" t="s">
        <v>392</v>
      </c>
      <c r="D530" s="2354"/>
      <c r="E530" s="580">
        <v>-4.5260179579570778E-2</v>
      </c>
      <c r="F530" s="491"/>
      <c r="G530" s="491"/>
      <c r="H530" s="2355"/>
      <c r="I530" s="2354"/>
      <c r="J530" s="492"/>
      <c r="K530" s="491"/>
      <c r="L530" s="491"/>
      <c r="M530" s="2355"/>
      <c r="N530" s="2354"/>
      <c r="O530" s="492"/>
      <c r="P530" s="491"/>
      <c r="Q530" s="49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605" t="s">
        <v>384</v>
      </c>
      <c r="D531" s="2354"/>
      <c r="E531" s="580">
        <v>1.7629511872533702E-2</v>
      </c>
      <c r="F531" s="491"/>
      <c r="G531" s="491"/>
      <c r="H531" s="2355"/>
      <c r="I531" s="2354"/>
      <c r="J531" s="491"/>
      <c r="K531" s="491"/>
      <c r="L531" s="491"/>
      <c r="M531" s="2355"/>
      <c r="N531" s="2354"/>
      <c r="O531" s="491"/>
      <c r="P531" s="491"/>
      <c r="Q531" s="49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605" t="s">
        <v>424</v>
      </c>
      <c r="D532" s="2354"/>
      <c r="E532" s="580">
        <v>-1.096165631356565E-3</v>
      </c>
      <c r="F532" s="491"/>
      <c r="G532" s="491"/>
      <c r="H532" s="2593" t="s">
        <v>240</v>
      </c>
      <c r="I532" s="2354"/>
      <c r="J532" s="2354"/>
      <c r="K532" s="2354"/>
      <c r="L532" s="2354"/>
      <c r="M532" s="2594" t="s">
        <v>240</v>
      </c>
      <c r="N532" s="2354"/>
      <c r="O532" s="2354"/>
      <c r="P532" s="2354"/>
      <c r="Q532" s="2354"/>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605" t="s">
        <v>415</v>
      </c>
      <c r="D533" s="2354"/>
      <c r="E533" s="580">
        <v>1.5010904750492072E-2</v>
      </c>
      <c r="F533" s="491"/>
      <c r="G533" s="491"/>
      <c r="H533" s="2608" t="s">
        <v>181</v>
      </c>
      <c r="I533" s="2354"/>
      <c r="J533" s="2609" t="s">
        <v>241</v>
      </c>
      <c r="K533" s="2610"/>
      <c r="L533" s="2611"/>
      <c r="M533" s="2612" t="s">
        <v>181</v>
      </c>
      <c r="N533" s="2354"/>
      <c r="O533" s="2613" t="s">
        <v>241</v>
      </c>
      <c r="P533" s="2614"/>
      <c r="Q533" s="2615"/>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605" t="s">
        <v>374</v>
      </c>
      <c r="D534" s="2354"/>
      <c r="E534" s="580">
        <v>8.8558230319165807E-2</v>
      </c>
      <c r="F534" s="491"/>
      <c r="G534" s="491"/>
      <c r="H534" s="2354"/>
      <c r="I534" s="2354"/>
      <c r="J534" s="569" t="s">
        <v>167</v>
      </c>
      <c r="K534" s="570" t="s">
        <v>242</v>
      </c>
      <c r="L534" s="571" t="s">
        <v>243</v>
      </c>
      <c r="M534" s="2354"/>
      <c r="N534" s="2354"/>
      <c r="O534" s="572" t="s">
        <v>167</v>
      </c>
      <c r="P534" s="573" t="s">
        <v>242</v>
      </c>
      <c r="Q534" s="574" t="s">
        <v>243</v>
      </c>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605" t="s">
        <v>397</v>
      </c>
      <c r="D535" s="2354"/>
      <c r="E535" s="580">
        <v>-4.4830377834395384E-2</v>
      </c>
      <c r="F535" s="491"/>
      <c r="G535" s="491"/>
      <c r="H535" s="2591" t="s">
        <v>182</v>
      </c>
      <c r="I535" s="2354"/>
      <c r="J535" s="593">
        <v>6.0684948666409069</v>
      </c>
      <c r="K535" s="594">
        <v>9.9483522403949287</v>
      </c>
      <c r="L535" s="595">
        <v>9.9483522403949287</v>
      </c>
      <c r="M535" s="2592" t="s">
        <v>182</v>
      </c>
      <c r="N535" s="2354"/>
      <c r="O535" s="596">
        <v>5.0002572943403152</v>
      </c>
      <c r="P535" s="597">
        <v>8.1971431054759272</v>
      </c>
      <c r="Q535" s="598">
        <v>8.1971431054759272</v>
      </c>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605" t="s">
        <v>410</v>
      </c>
      <c r="D536" s="2354"/>
      <c r="E536" s="580">
        <v>-1.9785453039400058E-2</v>
      </c>
      <c r="F536" s="491"/>
      <c r="G536" s="491"/>
      <c r="H536" s="2355"/>
      <c r="I536" s="2354"/>
      <c r="J536" s="492"/>
      <c r="K536" s="492"/>
      <c r="L536" s="492"/>
      <c r="M536" s="2355"/>
      <c r="N536" s="2354"/>
      <c r="O536" s="492"/>
      <c r="P536" s="492"/>
      <c r="Q536" s="492"/>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605" t="s">
        <v>398</v>
      </c>
      <c r="D537" s="2354"/>
      <c r="E537" s="580">
        <v>-4.2265491714806251E-2</v>
      </c>
      <c r="F537" s="491"/>
      <c r="G537" s="491"/>
      <c r="H537" s="2355"/>
      <c r="I537" s="2354"/>
      <c r="J537" s="491"/>
      <c r="K537" s="491"/>
      <c r="L537" s="491"/>
      <c r="M537" s="2355"/>
      <c r="N537" s="2354"/>
      <c r="O537" s="491"/>
      <c r="P537" s="491"/>
      <c r="Q537" s="49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605" t="s">
        <v>404</v>
      </c>
      <c r="D538" s="2354"/>
      <c r="E538" s="580">
        <v>-2.5876046324015547E-2</v>
      </c>
      <c r="F538" s="491"/>
      <c r="G538" s="491"/>
      <c r="H538" s="2593" t="s">
        <v>244</v>
      </c>
      <c r="I538" s="2354"/>
      <c r="J538" s="2354"/>
      <c r="K538" s="491"/>
      <c r="L538" s="491"/>
      <c r="M538" s="2594" t="s">
        <v>244</v>
      </c>
      <c r="N538" s="2354"/>
      <c r="O538" s="2354"/>
      <c r="P538" s="491"/>
      <c r="Q538" s="49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605" t="s">
        <v>425</v>
      </c>
      <c r="D539" s="2354"/>
      <c r="E539" s="580">
        <v>3.6008801744444405E-3</v>
      </c>
      <c r="F539" s="491"/>
      <c r="G539" s="491"/>
      <c r="H539" s="2355"/>
      <c r="I539" s="2354"/>
      <c r="J539" s="575" t="s">
        <v>181</v>
      </c>
      <c r="K539" s="491"/>
      <c r="L539" s="491"/>
      <c r="M539" s="2355"/>
      <c r="N539" s="2354"/>
      <c r="O539" s="576" t="s">
        <v>181</v>
      </c>
      <c r="P539" s="491"/>
      <c r="Q539" s="49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605" t="s">
        <v>417</v>
      </c>
      <c r="D540" s="2354"/>
      <c r="E540" s="580">
        <v>-1.3936558479557269E-2</v>
      </c>
      <c r="F540" s="491"/>
      <c r="G540" s="491"/>
      <c r="H540" s="2354"/>
      <c r="I540" s="2354"/>
      <c r="J540" s="599" t="s">
        <v>182</v>
      </c>
      <c r="K540" s="491"/>
      <c r="L540" s="491"/>
      <c r="M540" s="2354"/>
      <c r="N540" s="2354"/>
      <c r="O540" s="600" t="s">
        <v>182</v>
      </c>
      <c r="P540" s="491"/>
      <c r="Q540" s="49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605" t="s">
        <v>422</v>
      </c>
      <c r="D541" s="2354"/>
      <c r="E541" s="580">
        <v>4.882765105932392E-3</v>
      </c>
      <c r="F541" s="491"/>
      <c r="G541" s="491"/>
      <c r="H541" s="2606" t="s">
        <v>309</v>
      </c>
      <c r="I541" s="2354"/>
      <c r="J541" s="578">
        <v>-4.3443727028177705E-2</v>
      </c>
      <c r="K541" s="491"/>
      <c r="L541" s="491"/>
      <c r="M541" s="2607" t="s">
        <v>309</v>
      </c>
      <c r="N541" s="2354"/>
      <c r="O541" s="579">
        <v>-5.6700091304983727E-2</v>
      </c>
      <c r="P541" s="491"/>
      <c r="Q541" s="49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605" t="s">
        <v>378</v>
      </c>
      <c r="D542" s="2354"/>
      <c r="E542" s="580">
        <v>9.368058490999763E-2</v>
      </c>
      <c r="F542" s="491"/>
      <c r="G542" s="491"/>
      <c r="H542" s="2597" t="s">
        <v>380</v>
      </c>
      <c r="I542" s="2354"/>
      <c r="J542" s="581">
        <v>-8.9256925397258532E-2</v>
      </c>
      <c r="K542" s="491"/>
      <c r="L542" s="491"/>
      <c r="M542" s="2598" t="s">
        <v>380</v>
      </c>
      <c r="N542" s="2354"/>
      <c r="O542" s="582">
        <v>-8.7775896332469919E-2</v>
      </c>
      <c r="P542" s="491"/>
      <c r="Q542" s="49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605" t="s">
        <v>414</v>
      </c>
      <c r="D543" s="2354"/>
      <c r="E543" s="580">
        <v>1.0151720418406333E-2</v>
      </c>
      <c r="F543" s="491"/>
      <c r="G543" s="491"/>
      <c r="H543" s="2597" t="s">
        <v>402</v>
      </c>
      <c r="I543" s="2354"/>
      <c r="J543" s="581">
        <v>-2.2489949385539925E-2</v>
      </c>
      <c r="K543" s="491"/>
      <c r="L543" s="491"/>
      <c r="M543" s="2598" t="s">
        <v>402</v>
      </c>
      <c r="N543" s="2354"/>
      <c r="O543" s="582">
        <v>-3.6480660978554735E-2</v>
      </c>
      <c r="P543" s="491"/>
      <c r="Q543" s="49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605" t="s">
        <v>405</v>
      </c>
      <c r="D544" s="2354"/>
      <c r="E544" s="580">
        <v>-3.9368408340647023E-3</v>
      </c>
      <c r="F544" s="491"/>
      <c r="G544" s="491"/>
      <c r="H544" s="2597" t="s">
        <v>428</v>
      </c>
      <c r="I544" s="2354"/>
      <c r="J544" s="581">
        <v>-3.2095841300509409E-4</v>
      </c>
      <c r="K544" s="491"/>
      <c r="L544" s="491"/>
      <c r="M544" s="2598" t="s">
        <v>428</v>
      </c>
      <c r="N544" s="2354"/>
      <c r="O544" s="582">
        <v>-9.9485246347205351E-3</v>
      </c>
      <c r="P544" s="491"/>
      <c r="Q544" s="49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605" t="s">
        <v>420</v>
      </c>
      <c r="D545" s="2354"/>
      <c r="E545" s="580">
        <v>1.9972687188872379E-3</v>
      </c>
      <c r="F545" s="491"/>
      <c r="G545" s="491"/>
      <c r="H545" s="2597" t="s">
        <v>376</v>
      </c>
      <c r="I545" s="2354"/>
      <c r="J545" s="581">
        <v>3.4001627625334312E-2</v>
      </c>
      <c r="K545" s="491"/>
      <c r="L545" s="491"/>
      <c r="M545" s="2598" t="s">
        <v>376</v>
      </c>
      <c r="N545" s="2354"/>
      <c r="O545" s="582">
        <v>0.12094621654961234</v>
      </c>
      <c r="P545" s="491"/>
      <c r="Q545" s="49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605" t="s">
        <v>403</v>
      </c>
      <c r="D546" s="2354"/>
      <c r="E546" s="580">
        <v>2.3058267692724097E-2</v>
      </c>
      <c r="F546" s="491"/>
      <c r="G546" s="491"/>
      <c r="H546" s="2597" t="s">
        <v>385</v>
      </c>
      <c r="I546" s="2354"/>
      <c r="J546" s="581">
        <v>7.6865806671645664E-2</v>
      </c>
      <c r="K546" s="491"/>
      <c r="L546" s="491"/>
      <c r="M546" s="2598" t="s">
        <v>385</v>
      </c>
      <c r="N546" s="2354"/>
      <c r="O546" s="582">
        <v>1.3886784620088256E-2</v>
      </c>
      <c r="P546" s="491"/>
      <c r="Q546" s="49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605" t="s">
        <v>377</v>
      </c>
      <c r="D547" s="2354"/>
      <c r="E547" s="580">
        <v>8.7226110665330245E-2</v>
      </c>
      <c r="F547" s="491"/>
      <c r="G547" s="491"/>
      <c r="H547" s="2597" t="s">
        <v>407</v>
      </c>
      <c r="I547" s="2354"/>
      <c r="J547" s="581">
        <v>-1.4086241963845949E-2</v>
      </c>
      <c r="K547" s="491"/>
      <c r="L547" s="491"/>
      <c r="M547" s="2598" t="s">
        <v>407</v>
      </c>
      <c r="N547" s="2354"/>
      <c r="O547" s="582">
        <v>-1.7956554619504732E-2</v>
      </c>
      <c r="P547" s="491"/>
      <c r="Q547" s="49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605" t="s">
        <v>388</v>
      </c>
      <c r="D548" s="2354"/>
      <c r="E548" s="580">
        <v>-1.096651042821762E-2</v>
      </c>
      <c r="F548" s="491"/>
      <c r="G548" s="491"/>
      <c r="H548" s="2597" t="s">
        <v>406</v>
      </c>
      <c r="I548" s="2354"/>
      <c r="J548" s="581">
        <v>-8.417052540233623E-3</v>
      </c>
      <c r="K548" s="491"/>
      <c r="L548" s="491"/>
      <c r="M548" s="2598" t="s">
        <v>406</v>
      </c>
      <c r="N548" s="2354"/>
      <c r="O548" s="582">
        <v>-3.2880562096230782E-2</v>
      </c>
      <c r="P548" s="491"/>
      <c r="Q548" s="49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605" t="s">
        <v>379</v>
      </c>
      <c r="D549" s="2354"/>
      <c r="E549" s="580">
        <v>-8.5184440529356517E-2</v>
      </c>
      <c r="F549" s="491"/>
      <c r="G549" s="491"/>
      <c r="H549" s="2597" t="s">
        <v>419</v>
      </c>
      <c r="I549" s="2354"/>
      <c r="J549" s="581">
        <v>-1.1536792440599932E-2</v>
      </c>
      <c r="K549" s="491"/>
      <c r="L549" s="491"/>
      <c r="M549" s="2598" t="s">
        <v>419</v>
      </c>
      <c r="N549" s="2354"/>
      <c r="O549" s="582">
        <v>-1.0245659175289242E-2</v>
      </c>
      <c r="P549" s="491"/>
      <c r="Q549" s="49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605" t="s">
        <v>429</v>
      </c>
      <c r="D550" s="2354"/>
      <c r="E550" s="580">
        <v>-1.4901312535325699E-4</v>
      </c>
      <c r="F550" s="491"/>
      <c r="G550" s="491"/>
      <c r="H550" s="2597" t="s">
        <v>416</v>
      </c>
      <c r="I550" s="2354"/>
      <c r="J550" s="581">
        <v>-1.7392710656048825E-2</v>
      </c>
      <c r="K550" s="491"/>
      <c r="L550" s="491"/>
      <c r="M550" s="2598" t="s">
        <v>416</v>
      </c>
      <c r="N550" s="2354"/>
      <c r="O550" s="582">
        <v>-5.9391792766758239E-3</v>
      </c>
      <c r="P550" s="491"/>
      <c r="Q550" s="49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605" t="s">
        <v>373</v>
      </c>
      <c r="D551" s="2354"/>
      <c r="E551" s="580">
        <v>0.10402124743517337</v>
      </c>
      <c r="F551" s="491"/>
      <c r="G551" s="491"/>
      <c r="H551" s="2597" t="s">
        <v>395</v>
      </c>
      <c r="I551" s="2354"/>
      <c r="J551" s="581">
        <v>-5.5241124062492056E-2</v>
      </c>
      <c r="K551" s="491"/>
      <c r="L551" s="491"/>
      <c r="M551" s="2598" t="s">
        <v>395</v>
      </c>
      <c r="N551" s="2354"/>
      <c r="O551" s="582">
        <v>-4.1862854057965575E-2</v>
      </c>
      <c r="P551" s="491"/>
      <c r="Q551" s="49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605" t="s">
        <v>409</v>
      </c>
      <c r="D552" s="2354"/>
      <c r="E552" s="580">
        <v>8.5974521245187046E-3</v>
      </c>
      <c r="F552" s="491"/>
      <c r="G552" s="491"/>
      <c r="H552" s="2597" t="s">
        <v>392</v>
      </c>
      <c r="I552" s="2354"/>
      <c r="J552" s="581">
        <v>-6.0373481972510551E-2</v>
      </c>
      <c r="K552" s="491"/>
      <c r="L552" s="491"/>
      <c r="M552" s="2598" t="s">
        <v>392</v>
      </c>
      <c r="N552" s="2354"/>
      <c r="O552" s="582">
        <v>-5.4763096657756964E-2</v>
      </c>
      <c r="P552" s="491"/>
      <c r="Q552" s="49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605" t="s">
        <v>371</v>
      </c>
      <c r="D553" s="2354"/>
      <c r="E553" s="580">
        <v>0.10566260662422419</v>
      </c>
      <c r="F553" s="491"/>
      <c r="G553" s="491"/>
      <c r="H553" s="2597" t="s">
        <v>384</v>
      </c>
      <c r="I553" s="2354"/>
      <c r="J553" s="581">
        <v>-3.4512233363878785E-2</v>
      </c>
      <c r="K553" s="491"/>
      <c r="L553" s="491"/>
      <c r="M553" s="2598" t="s">
        <v>384</v>
      </c>
      <c r="N553" s="2354"/>
      <c r="O553" s="582">
        <v>8.6149659638941237E-2</v>
      </c>
      <c r="P553" s="491"/>
      <c r="Q553" s="49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605" t="s">
        <v>390</v>
      </c>
      <c r="D554" s="2354"/>
      <c r="E554" s="580">
        <v>4.7678972512243116E-2</v>
      </c>
      <c r="F554" s="491"/>
      <c r="G554" s="491"/>
      <c r="H554" s="2597" t="s">
        <v>424</v>
      </c>
      <c r="I554" s="2354"/>
      <c r="J554" s="581">
        <v>-1.4694132673628157E-2</v>
      </c>
      <c r="K554" s="491"/>
      <c r="L554" s="491"/>
      <c r="M554" s="2598" t="s">
        <v>424</v>
      </c>
      <c r="N554" s="2354"/>
      <c r="O554" s="582">
        <v>1.6201109596266059E-2</v>
      </c>
      <c r="P554" s="491"/>
      <c r="Q554" s="49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605" t="s">
        <v>372</v>
      </c>
      <c r="D555" s="2354"/>
      <c r="E555" s="580">
        <v>9.4197029439321955E-2</v>
      </c>
      <c r="F555" s="491"/>
      <c r="G555" s="491"/>
      <c r="H555" s="2597" t="s">
        <v>415</v>
      </c>
      <c r="I555" s="2354"/>
      <c r="J555" s="581">
        <v>5.7101331823156652E-3</v>
      </c>
      <c r="K555" s="491"/>
      <c r="L555" s="491"/>
      <c r="M555" s="2598" t="s">
        <v>415</v>
      </c>
      <c r="N555" s="2354"/>
      <c r="O555" s="582">
        <v>8.4455748465026952E-3</v>
      </c>
      <c r="P555" s="491"/>
      <c r="Q555" s="49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605" t="s">
        <v>387</v>
      </c>
      <c r="D556" s="2354"/>
      <c r="E556" s="580">
        <v>5.8958761487403928E-2</v>
      </c>
      <c r="F556" s="491"/>
      <c r="G556" s="491"/>
      <c r="H556" s="2597" t="s">
        <v>374</v>
      </c>
      <c r="I556" s="2354"/>
      <c r="J556" s="581">
        <v>0.10329205628662749</v>
      </c>
      <c r="K556" s="491"/>
      <c r="L556" s="491"/>
      <c r="M556" s="2598" t="s">
        <v>374</v>
      </c>
      <c r="N556" s="2354"/>
      <c r="O556" s="582">
        <v>7.6804184587207017E-2</v>
      </c>
      <c r="P556" s="491"/>
      <c r="Q556" s="49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605" t="s">
        <v>375</v>
      </c>
      <c r="D557" s="2354"/>
      <c r="E557" s="580">
        <v>0.10196068153782614</v>
      </c>
      <c r="F557" s="491"/>
      <c r="G557" s="491"/>
      <c r="H557" s="2597" t="s">
        <v>397</v>
      </c>
      <c r="I557" s="2354"/>
      <c r="J557" s="581">
        <v>-5.3084072271863507E-2</v>
      </c>
      <c r="K557" s="491"/>
      <c r="L557" s="491"/>
      <c r="M557" s="2598" t="s">
        <v>397</v>
      </c>
      <c r="N557" s="2354"/>
      <c r="O557" s="582">
        <v>-4.93131782910812E-2</v>
      </c>
      <c r="P557" s="491"/>
      <c r="Q557" s="49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605" t="s">
        <v>393</v>
      </c>
      <c r="D558" s="2354"/>
      <c r="E558" s="580">
        <v>4.4861089318805683E-2</v>
      </c>
      <c r="F558" s="491"/>
      <c r="G558" s="491"/>
      <c r="H558" s="2597" t="s">
        <v>410</v>
      </c>
      <c r="I558" s="2354"/>
      <c r="J558" s="581">
        <v>-1.6238919535785021E-2</v>
      </c>
      <c r="K558" s="491"/>
      <c r="L558" s="491"/>
      <c r="M558" s="2598" t="s">
        <v>410</v>
      </c>
      <c r="N558" s="2354"/>
      <c r="O558" s="582">
        <v>-2.1856056252317707E-2</v>
      </c>
      <c r="P558" s="491"/>
      <c r="Q558" s="49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605" t="s">
        <v>381</v>
      </c>
      <c r="D559" s="2354"/>
      <c r="E559" s="580">
        <v>7.1160681187110761E-2</v>
      </c>
      <c r="F559" s="491"/>
      <c r="G559" s="491"/>
      <c r="H559" s="2597" t="s">
        <v>398</v>
      </c>
      <c r="I559" s="2354"/>
      <c r="J559" s="581">
        <v>-5.2908341077072256E-2</v>
      </c>
      <c r="K559" s="491"/>
      <c r="L559" s="491"/>
      <c r="M559" s="2598" t="s">
        <v>398</v>
      </c>
      <c r="N559" s="2354"/>
      <c r="O559" s="582">
        <v>-3.2072183580364212E-2</v>
      </c>
      <c r="P559" s="491"/>
      <c r="Q559" s="49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605" t="s">
        <v>389</v>
      </c>
      <c r="D560" s="2354"/>
      <c r="E560" s="580">
        <v>5.691098481683711E-2</v>
      </c>
      <c r="F560" s="491"/>
      <c r="G560" s="491"/>
      <c r="H560" s="2597" t="s">
        <v>404</v>
      </c>
      <c r="I560" s="2354"/>
      <c r="J560" s="581">
        <v>-3.277456003823892E-2</v>
      </c>
      <c r="K560" s="491"/>
      <c r="L560" s="491"/>
      <c r="M560" s="2598" t="s">
        <v>404</v>
      </c>
      <c r="N560" s="2354"/>
      <c r="O560" s="582">
        <v>-1.7423096025476485E-2</v>
      </c>
      <c r="P560" s="491"/>
      <c r="Q560" s="49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605" t="s">
        <v>391</v>
      </c>
      <c r="D561" s="2354"/>
      <c r="E561" s="580">
        <v>4.8999912670034222E-2</v>
      </c>
      <c r="F561" s="491"/>
      <c r="G561" s="491"/>
      <c r="H561" s="2597" t="s">
        <v>425</v>
      </c>
      <c r="I561" s="2354"/>
      <c r="J561" s="581">
        <v>2.6098285041972883E-3</v>
      </c>
      <c r="K561" s="491"/>
      <c r="L561" s="491"/>
      <c r="M561" s="2598" t="s">
        <v>425</v>
      </c>
      <c r="N561" s="2354"/>
      <c r="O561" s="582">
        <v>-1.8563455142960115E-4</v>
      </c>
      <c r="P561" s="491"/>
      <c r="Q561" s="49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605" t="s">
        <v>399</v>
      </c>
      <c r="D562" s="2354"/>
      <c r="E562" s="580">
        <v>2.8924554305446926E-2</v>
      </c>
      <c r="F562" s="491"/>
      <c r="G562" s="491"/>
      <c r="H562" s="2597" t="s">
        <v>417</v>
      </c>
      <c r="I562" s="2354"/>
      <c r="J562" s="581">
        <v>-2.1667359120901709E-2</v>
      </c>
      <c r="K562" s="491"/>
      <c r="L562" s="491"/>
      <c r="M562" s="2598" t="s">
        <v>417</v>
      </c>
      <c r="N562" s="2354"/>
      <c r="O562" s="582">
        <v>-1.9358297853107928E-2</v>
      </c>
      <c r="P562" s="491"/>
      <c r="Q562" s="49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605" t="s">
        <v>418</v>
      </c>
      <c r="D563" s="2354"/>
      <c r="E563" s="580">
        <v>8.248160635738357E-3</v>
      </c>
      <c r="F563" s="491"/>
      <c r="G563" s="491"/>
      <c r="H563" s="2597" t="s">
        <v>422</v>
      </c>
      <c r="I563" s="2354"/>
      <c r="J563" s="581">
        <v>-5.0330967693174968E-3</v>
      </c>
      <c r="K563" s="491"/>
      <c r="L563" s="491"/>
      <c r="M563" s="2598" t="s">
        <v>422</v>
      </c>
      <c r="N563" s="2354"/>
      <c r="O563" s="582">
        <v>1.2670560419733237E-2</v>
      </c>
      <c r="P563" s="491"/>
      <c r="Q563" s="49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605" t="s">
        <v>394</v>
      </c>
      <c r="D564" s="2354"/>
      <c r="E564" s="580">
        <v>-4.5716313877415447E-2</v>
      </c>
      <c r="F564" s="491"/>
      <c r="G564" s="491"/>
      <c r="H564" s="2597" t="s">
        <v>378</v>
      </c>
      <c r="I564" s="2354"/>
      <c r="J564" s="581">
        <v>9.8287709767259049E-2</v>
      </c>
      <c r="K564" s="491"/>
      <c r="L564" s="491"/>
      <c r="M564" s="2598" t="s">
        <v>378</v>
      </c>
      <c r="N564" s="2354"/>
      <c r="O564" s="582">
        <v>0.11155906506310406</v>
      </c>
      <c r="P564" s="491"/>
      <c r="Q564" s="49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605" t="s">
        <v>383</v>
      </c>
      <c r="D565" s="2354"/>
      <c r="E565" s="580">
        <v>6.4209841703316617E-2</v>
      </c>
      <c r="F565" s="491"/>
      <c r="G565" s="491"/>
      <c r="H565" s="2597" t="s">
        <v>414</v>
      </c>
      <c r="I565" s="2354"/>
      <c r="J565" s="581">
        <v>-6.6934323698817737E-3</v>
      </c>
      <c r="K565" s="491"/>
      <c r="L565" s="491"/>
      <c r="M565" s="2598" t="s">
        <v>414</v>
      </c>
      <c r="N565" s="2354"/>
      <c r="O565" s="582">
        <v>2.6744433315182056E-2</v>
      </c>
      <c r="P565" s="491"/>
      <c r="Q565" s="49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605" t="s">
        <v>413</v>
      </c>
      <c r="D566" s="2354"/>
      <c r="E566" s="580">
        <v>1.589926552804154E-2</v>
      </c>
      <c r="F566" s="491"/>
      <c r="G566" s="491"/>
      <c r="H566" s="2597" t="s">
        <v>405</v>
      </c>
      <c r="I566" s="2354"/>
      <c r="J566" s="581">
        <v>-3.4465340423902847E-2</v>
      </c>
      <c r="K566" s="491"/>
      <c r="L566" s="491"/>
      <c r="M566" s="2598" t="s">
        <v>405</v>
      </c>
      <c r="N566" s="2354"/>
      <c r="O566" s="582">
        <v>-5.1632378184002506E-3</v>
      </c>
      <c r="P566" s="491"/>
      <c r="Q566" s="49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605" t="s">
        <v>386</v>
      </c>
      <c r="D567" s="2354"/>
      <c r="E567" s="580">
        <v>5.999294765258166E-2</v>
      </c>
      <c r="F567" s="491"/>
      <c r="G567" s="491"/>
      <c r="H567" s="2597" t="s">
        <v>420</v>
      </c>
      <c r="I567" s="2354"/>
      <c r="J567" s="581">
        <v>-1.1462183678449801E-2</v>
      </c>
      <c r="K567" s="491"/>
      <c r="L567" s="491"/>
      <c r="M567" s="2598" t="s">
        <v>420</v>
      </c>
      <c r="N567" s="2354"/>
      <c r="O567" s="582">
        <v>1.793666400404955E-2</v>
      </c>
      <c r="P567" s="491"/>
      <c r="Q567" s="49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604" t="s">
        <v>382</v>
      </c>
      <c r="D568" s="2354"/>
      <c r="E568" s="583">
        <v>7.5912484493256494E-2</v>
      </c>
      <c r="F568" s="491"/>
      <c r="G568" s="491"/>
      <c r="H568" s="2597" t="s">
        <v>403</v>
      </c>
      <c r="I568" s="2354"/>
      <c r="J568" s="581">
        <v>1.6007067015434744E-2</v>
      </c>
      <c r="K568" s="491"/>
      <c r="L568" s="491"/>
      <c r="M568" s="2598" t="s">
        <v>403</v>
      </c>
      <c r="N568" s="2354"/>
      <c r="O568" s="582">
        <v>3.8443085215656703E-2</v>
      </c>
      <c r="P568" s="491"/>
      <c r="Q568" s="49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355"/>
      <c r="D569" s="2354"/>
      <c r="E569" s="492"/>
      <c r="F569" s="491"/>
      <c r="G569" s="491"/>
      <c r="H569" s="2597" t="s">
        <v>377</v>
      </c>
      <c r="I569" s="2354"/>
      <c r="J569" s="581">
        <v>8.378311880459563E-2</v>
      </c>
      <c r="K569" s="491"/>
      <c r="L569" s="491"/>
      <c r="M569" s="2598" t="s">
        <v>377</v>
      </c>
      <c r="N569" s="2354"/>
      <c r="O569" s="582">
        <v>0.11546694024591383</v>
      </c>
      <c r="P569" s="491"/>
      <c r="Q569" s="49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355"/>
      <c r="D570" s="2354"/>
      <c r="E570" s="491"/>
      <c r="F570" s="491"/>
      <c r="G570" s="491"/>
      <c r="H570" s="2597" t="s">
        <v>388</v>
      </c>
      <c r="I570" s="2354"/>
      <c r="J570" s="581">
        <v>-7.2096751590017508E-2</v>
      </c>
      <c r="K570" s="491"/>
      <c r="L570" s="491"/>
      <c r="M570" s="2598" t="s">
        <v>388</v>
      </c>
      <c r="N570" s="2354"/>
      <c r="O570" s="582">
        <v>1.429841111964939E-2</v>
      </c>
      <c r="P570" s="491"/>
      <c r="Q570" s="49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603" t="s">
        <v>245</v>
      </c>
      <c r="D571" s="2354"/>
      <c r="E571" s="2354"/>
      <c r="F571" s="491"/>
      <c r="G571" s="491"/>
      <c r="H571" s="2597" t="s">
        <v>379</v>
      </c>
      <c r="I571" s="2354"/>
      <c r="J571" s="581">
        <v>-5.3413804521584535E-2</v>
      </c>
      <c r="K571" s="491"/>
      <c r="L571" s="491"/>
      <c r="M571" s="2598" t="s">
        <v>379</v>
      </c>
      <c r="N571" s="2354"/>
      <c r="O571" s="582">
        <v>-0.11245898706871806</v>
      </c>
      <c r="P571" s="491"/>
      <c r="Q571" s="49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601" t="s">
        <v>181</v>
      </c>
      <c r="D572" s="2354"/>
      <c r="E572" s="601" t="s">
        <v>182</v>
      </c>
      <c r="F572" s="491"/>
      <c r="G572" s="491"/>
      <c r="H572" s="2597" t="s">
        <v>429</v>
      </c>
      <c r="I572" s="2354"/>
      <c r="J572" s="581">
        <v>-5.3198208584664926E-3</v>
      </c>
      <c r="K572" s="491"/>
      <c r="L572" s="491"/>
      <c r="M572" s="2598" t="s">
        <v>429</v>
      </c>
      <c r="N572" s="2354"/>
      <c r="O572" s="582">
        <v>-5.1902737096797009E-3</v>
      </c>
      <c r="P572" s="491"/>
      <c r="Q572" s="49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602" t="s">
        <v>182</v>
      </c>
      <c r="D573" s="2354"/>
      <c r="E573" s="602">
        <v>1</v>
      </c>
      <c r="F573" s="491"/>
      <c r="G573" s="491"/>
      <c r="H573" s="2597" t="s">
        <v>373</v>
      </c>
      <c r="I573" s="2354"/>
      <c r="J573" s="581">
        <v>0.10188448204281006</v>
      </c>
      <c r="K573" s="491"/>
      <c r="L573" s="491"/>
      <c r="M573" s="2598" t="s">
        <v>373</v>
      </c>
      <c r="N573" s="2354"/>
      <c r="O573" s="582">
        <v>0.11379120369271951</v>
      </c>
      <c r="P573" s="491"/>
      <c r="Q573" s="49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355"/>
      <c r="D574" s="2354"/>
      <c r="E574" s="492"/>
      <c r="F574" s="491"/>
      <c r="G574" s="491"/>
      <c r="H574" s="2597" t="s">
        <v>409</v>
      </c>
      <c r="I574" s="2354"/>
      <c r="J574" s="581">
        <v>1.9723899129752077E-2</v>
      </c>
      <c r="K574" s="491"/>
      <c r="L574" s="491"/>
      <c r="M574" s="2598" t="s">
        <v>409</v>
      </c>
      <c r="N574" s="2354"/>
      <c r="O574" s="582">
        <v>3.2628402419950991E-2</v>
      </c>
      <c r="P574" s="491"/>
      <c r="Q574" s="49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355"/>
      <c r="D575" s="2354"/>
      <c r="E575" s="491"/>
      <c r="F575" s="491"/>
      <c r="G575" s="491"/>
      <c r="H575" s="2597" t="s">
        <v>371</v>
      </c>
      <c r="I575" s="2354"/>
      <c r="J575" s="581">
        <v>9.8515094236288916E-2</v>
      </c>
      <c r="K575" s="491"/>
      <c r="L575" s="491"/>
      <c r="M575" s="2598" t="s">
        <v>371</v>
      </c>
      <c r="N575" s="2354"/>
      <c r="O575" s="582">
        <v>0.13677434561210466</v>
      </c>
      <c r="P575" s="491"/>
      <c r="Q575" s="49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355"/>
      <c r="D576" s="2354"/>
      <c r="E576" s="491"/>
      <c r="F576" s="491"/>
      <c r="G576" s="491"/>
      <c r="H576" s="2597" t="s">
        <v>390</v>
      </c>
      <c r="I576" s="2354"/>
      <c r="J576" s="581">
        <v>6.2422775460827765E-2</v>
      </c>
      <c r="K576" s="491"/>
      <c r="L576" s="491"/>
      <c r="M576" s="2598" t="s">
        <v>390</v>
      </c>
      <c r="N576" s="2354"/>
      <c r="O576" s="582">
        <v>4.2100484350720259E-2</v>
      </c>
      <c r="P576" s="491"/>
      <c r="Q576" s="49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355"/>
      <c r="D577" s="2354"/>
      <c r="E577" s="491"/>
      <c r="F577" s="491"/>
      <c r="G577" s="491"/>
      <c r="H577" s="2597" t="s">
        <v>372</v>
      </c>
      <c r="I577" s="2354"/>
      <c r="J577" s="581">
        <v>0.10351079627261264</v>
      </c>
      <c r="K577" s="491"/>
      <c r="L577" s="491"/>
      <c r="M577" s="2598" t="s">
        <v>372</v>
      </c>
      <c r="N577" s="2354"/>
      <c r="O577" s="582">
        <v>0.10821608488420263</v>
      </c>
      <c r="P577" s="491"/>
      <c r="Q577" s="49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355"/>
      <c r="D578" s="2354"/>
      <c r="E578" s="491"/>
      <c r="F578" s="491"/>
      <c r="G578" s="491"/>
      <c r="H578" s="2597" t="s">
        <v>387</v>
      </c>
      <c r="I578" s="2354"/>
      <c r="J578" s="581">
        <v>7.2225776780520959E-2</v>
      </c>
      <c r="K578" s="491"/>
      <c r="L578" s="491"/>
      <c r="M578" s="2598" t="s">
        <v>387</v>
      </c>
      <c r="N578" s="2354"/>
      <c r="O578" s="582">
        <v>5.7186129873328703E-2</v>
      </c>
      <c r="P578" s="491"/>
      <c r="Q578" s="49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355"/>
      <c r="D579" s="2354"/>
      <c r="E579" s="491"/>
      <c r="F579" s="491"/>
      <c r="G579" s="491"/>
      <c r="H579" s="2597" t="s">
        <v>375</v>
      </c>
      <c r="I579" s="2354"/>
      <c r="J579" s="581">
        <v>9.6039399698611222E-2</v>
      </c>
      <c r="K579" s="491"/>
      <c r="L579" s="491"/>
      <c r="M579" s="2598" t="s">
        <v>375</v>
      </c>
      <c r="N579" s="2354"/>
      <c r="O579" s="582">
        <v>0.13165675968902033</v>
      </c>
      <c r="P579" s="491"/>
      <c r="Q579" s="49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355"/>
      <c r="D580" s="2354"/>
      <c r="E580" s="491"/>
      <c r="F580" s="491"/>
      <c r="G580" s="491"/>
      <c r="H580" s="2597" t="s">
        <v>393</v>
      </c>
      <c r="I580" s="2354"/>
      <c r="J580" s="581">
        <v>5.5571114791879588E-2</v>
      </c>
      <c r="K580" s="491"/>
      <c r="L580" s="491"/>
      <c r="M580" s="2598" t="s">
        <v>393</v>
      </c>
      <c r="N580" s="2354"/>
      <c r="O580" s="582">
        <v>4.6855791131723154E-2</v>
      </c>
      <c r="P580" s="491"/>
      <c r="Q580" s="49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355"/>
      <c r="D581" s="2354"/>
      <c r="E581" s="491"/>
      <c r="F581" s="491"/>
      <c r="G581" s="491"/>
      <c r="H581" s="2597" t="s">
        <v>381</v>
      </c>
      <c r="I581" s="2354"/>
      <c r="J581" s="581">
        <v>8.8165111374279695E-2</v>
      </c>
      <c r="K581" s="491"/>
      <c r="L581" s="491"/>
      <c r="M581" s="2598" t="s">
        <v>381</v>
      </c>
      <c r="N581" s="2354"/>
      <c r="O581" s="582">
        <v>5.9318625225552625E-2</v>
      </c>
      <c r="P581" s="491"/>
      <c r="Q581" s="49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355"/>
      <c r="D582" s="2354"/>
      <c r="E582" s="491"/>
      <c r="F582" s="491"/>
      <c r="G582" s="491"/>
      <c r="H582" s="2597" t="s">
        <v>389</v>
      </c>
      <c r="I582" s="2354"/>
      <c r="J582" s="581">
        <v>6.6477602443945835E-2</v>
      </c>
      <c r="K582" s="491"/>
      <c r="L582" s="491"/>
      <c r="M582" s="2598" t="s">
        <v>389</v>
      </c>
      <c r="N582" s="2354"/>
      <c r="O582" s="582">
        <v>5.7599247746754539E-2</v>
      </c>
      <c r="P582" s="491"/>
      <c r="Q582" s="49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355"/>
      <c r="D583" s="2354"/>
      <c r="E583" s="491"/>
      <c r="F583" s="491"/>
      <c r="G583" s="491"/>
      <c r="H583" s="2597" t="s">
        <v>391</v>
      </c>
      <c r="I583" s="2354"/>
      <c r="J583" s="581">
        <v>4.4402037871365867E-2</v>
      </c>
      <c r="K583" s="491"/>
      <c r="L583" s="491"/>
      <c r="M583" s="2598" t="s">
        <v>391</v>
      </c>
      <c r="N583" s="2354"/>
      <c r="O583" s="582">
        <v>5.571475147896051E-2</v>
      </c>
      <c r="P583" s="491"/>
      <c r="Q583" s="49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355"/>
      <c r="D584" s="2354"/>
      <c r="E584" s="491"/>
      <c r="F584" s="491"/>
      <c r="G584" s="491"/>
      <c r="H584" s="2597" t="s">
        <v>399</v>
      </c>
      <c r="I584" s="2354"/>
      <c r="J584" s="581">
        <v>2.7673283875610848E-2</v>
      </c>
      <c r="K584" s="491"/>
      <c r="L584" s="491"/>
      <c r="M584" s="2598" t="s">
        <v>399</v>
      </c>
      <c r="N584" s="2354"/>
      <c r="O584" s="582">
        <v>4.546906556099823E-2</v>
      </c>
      <c r="P584" s="491"/>
      <c r="Q584" s="49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355"/>
      <c r="D585" s="2354"/>
      <c r="E585" s="491"/>
      <c r="F585" s="491"/>
      <c r="G585" s="491"/>
      <c r="H585" s="2597" t="s">
        <v>418</v>
      </c>
      <c r="I585" s="2354"/>
      <c r="J585" s="581">
        <v>7.8991561759517333E-3</v>
      </c>
      <c r="K585" s="491"/>
      <c r="L585" s="491"/>
      <c r="M585" s="2598" t="s">
        <v>418</v>
      </c>
      <c r="N585" s="2354"/>
      <c r="O585" s="582">
        <v>2.0399514286177072E-2</v>
      </c>
      <c r="P585" s="491"/>
      <c r="Q585" s="49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355"/>
      <c r="D586" s="2354"/>
      <c r="E586" s="491"/>
      <c r="F586" s="491"/>
      <c r="G586" s="491"/>
      <c r="H586" s="2597" t="s">
        <v>394</v>
      </c>
      <c r="I586" s="2354"/>
      <c r="J586" s="581">
        <v>-4.9676892788118786E-2</v>
      </c>
      <c r="K586" s="491"/>
      <c r="L586" s="491"/>
      <c r="M586" s="2598" t="s">
        <v>394</v>
      </c>
      <c r="N586" s="2354"/>
      <c r="O586" s="582">
        <v>-3.2840697454964082E-2</v>
      </c>
      <c r="P586" s="491"/>
      <c r="Q586" s="49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355"/>
      <c r="D587" s="2354"/>
      <c r="E587" s="491"/>
      <c r="F587" s="491"/>
      <c r="G587" s="491"/>
      <c r="H587" s="2597" t="s">
        <v>383</v>
      </c>
      <c r="I587" s="2354"/>
      <c r="J587" s="581">
        <v>7.8928490663518869E-2</v>
      </c>
      <c r="K587" s="491"/>
      <c r="L587" s="491"/>
      <c r="M587" s="2598" t="s">
        <v>383</v>
      </c>
      <c r="N587" s="2354"/>
      <c r="O587" s="582">
        <v>7.5951566656467601E-2</v>
      </c>
      <c r="P587" s="491"/>
      <c r="Q587" s="49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355"/>
      <c r="D588" s="2354"/>
      <c r="E588" s="491"/>
      <c r="F588" s="491"/>
      <c r="G588" s="491"/>
      <c r="H588" s="2597" t="s">
        <v>413</v>
      </c>
      <c r="I588" s="2354"/>
      <c r="J588" s="581">
        <v>1.9551808604250785E-2</v>
      </c>
      <c r="K588" s="491"/>
      <c r="L588" s="491"/>
      <c r="M588" s="2598" t="s">
        <v>413</v>
      </c>
      <c r="N588" s="2354"/>
      <c r="O588" s="582">
        <v>1.7814603783956037E-2</v>
      </c>
      <c r="P588" s="491"/>
      <c r="Q588" s="49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355"/>
      <c r="D589" s="2354"/>
      <c r="E589" s="491"/>
      <c r="F589" s="491"/>
      <c r="G589" s="491"/>
      <c r="H589" s="2597" t="s">
        <v>386</v>
      </c>
      <c r="I589" s="2354"/>
      <c r="J589" s="581">
        <v>7.4985133206426594E-2</v>
      </c>
      <c r="K589" s="491"/>
      <c r="L589" s="491"/>
      <c r="M589" s="2598" t="s">
        <v>386</v>
      </c>
      <c r="N589" s="2354"/>
      <c r="O589" s="582">
        <v>5.4246451226140961E-2</v>
      </c>
      <c r="P589" s="491"/>
      <c r="Q589" s="49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355"/>
      <c r="D590" s="2354"/>
      <c r="E590" s="491"/>
      <c r="F590" s="491"/>
      <c r="G590" s="491"/>
      <c r="H590" s="2597" t="s">
        <v>411</v>
      </c>
      <c r="I590" s="2354"/>
      <c r="J590" s="581">
        <v>-2.605994161660188E-2</v>
      </c>
      <c r="K590" s="491"/>
      <c r="L590" s="491"/>
      <c r="M590" s="2598" t="s">
        <v>411</v>
      </c>
      <c r="N590" s="2354"/>
      <c r="O590" s="582">
        <v>-2.4408169419962523E-2</v>
      </c>
      <c r="P590" s="491"/>
      <c r="Q590" s="49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355"/>
      <c r="D591" s="2354"/>
      <c r="E591" s="491"/>
      <c r="F591" s="491"/>
      <c r="G591" s="491"/>
      <c r="H591" s="2597" t="s">
        <v>400</v>
      </c>
      <c r="I591" s="2354"/>
      <c r="J591" s="581">
        <v>2.5856327292099846E-2</v>
      </c>
      <c r="K591" s="491"/>
      <c r="L591" s="491"/>
      <c r="M591" s="2598" t="s">
        <v>400</v>
      </c>
      <c r="N591" s="2354"/>
      <c r="O591" s="582">
        <v>4.2490505876718029E-2</v>
      </c>
      <c r="P591" s="491"/>
      <c r="Q591" s="49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355"/>
      <c r="D592" s="2354"/>
      <c r="E592" s="491"/>
      <c r="F592" s="491"/>
      <c r="G592" s="491"/>
      <c r="H592" s="2597" t="s">
        <v>396</v>
      </c>
      <c r="I592" s="2354"/>
      <c r="J592" s="581">
        <v>-1.0931769979538713E-2</v>
      </c>
      <c r="K592" s="491"/>
      <c r="L592" s="491"/>
      <c r="M592" s="2598" t="s">
        <v>396</v>
      </c>
      <c r="N592" s="2354"/>
      <c r="O592" s="582">
        <v>-5.4680055033244135E-2</v>
      </c>
      <c r="P592" s="491"/>
      <c r="Q592" s="49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355"/>
      <c r="D593" s="2354"/>
      <c r="E593" s="491"/>
      <c r="F593" s="491"/>
      <c r="G593" s="491"/>
      <c r="H593" s="2597" t="s">
        <v>430</v>
      </c>
      <c r="I593" s="2354"/>
      <c r="J593" s="581">
        <v>5.6448116952584693E-3</v>
      </c>
      <c r="K593" s="491"/>
      <c r="L593" s="491"/>
      <c r="M593" s="2598" t="s">
        <v>430</v>
      </c>
      <c r="N593" s="2354"/>
      <c r="O593" s="582">
        <v>7.0035895610979339E-3</v>
      </c>
      <c r="P593" s="491"/>
      <c r="Q593" s="49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355"/>
      <c r="D594" s="2354"/>
      <c r="E594" s="491"/>
      <c r="F594" s="491"/>
      <c r="G594" s="491"/>
      <c r="H594" s="2597" t="s">
        <v>408</v>
      </c>
      <c r="I594" s="2354"/>
      <c r="J594" s="581">
        <v>-3.0542334862676018E-2</v>
      </c>
      <c r="K594" s="491"/>
      <c r="L594" s="491"/>
      <c r="M594" s="2598" t="s">
        <v>408</v>
      </c>
      <c r="N594" s="2354"/>
      <c r="O594" s="582">
        <v>1.4815870604721769E-3</v>
      </c>
      <c r="P594" s="491"/>
      <c r="Q594" s="49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355"/>
      <c r="D595" s="2354"/>
      <c r="E595" s="491"/>
      <c r="F595" s="491"/>
      <c r="G595" s="491"/>
      <c r="H595" s="2597" t="s">
        <v>426</v>
      </c>
      <c r="I595" s="2354"/>
      <c r="J595" s="581">
        <v>-1.0264952478595513E-2</v>
      </c>
      <c r="K595" s="491"/>
      <c r="L595" s="491"/>
      <c r="M595" s="2598" t="s">
        <v>426</v>
      </c>
      <c r="N595" s="2354"/>
      <c r="O595" s="582">
        <v>-1.4344697363517895E-2</v>
      </c>
      <c r="P595" s="491"/>
      <c r="Q595" s="49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355"/>
      <c r="D596" s="2354"/>
      <c r="E596" s="491"/>
      <c r="F596" s="491"/>
      <c r="G596" s="491"/>
      <c r="H596" s="2597" t="s">
        <v>427</v>
      </c>
      <c r="I596" s="2354"/>
      <c r="J596" s="581">
        <v>-1.1553036147106958E-2</v>
      </c>
      <c r="K596" s="491"/>
      <c r="L596" s="491"/>
      <c r="M596" s="2598" t="s">
        <v>427</v>
      </c>
      <c r="N596" s="2354"/>
      <c r="O596" s="582">
        <v>-5.7393409233774655E-3</v>
      </c>
      <c r="P596" s="491"/>
      <c r="Q596" s="49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355"/>
      <c r="D597" s="2354"/>
      <c r="E597" s="491"/>
      <c r="F597" s="491"/>
      <c r="G597" s="491"/>
      <c r="H597" s="2597" t="s">
        <v>401</v>
      </c>
      <c r="I597" s="2354"/>
      <c r="J597" s="581">
        <v>-3.4806984109983001E-2</v>
      </c>
      <c r="K597" s="491"/>
      <c r="L597" s="491"/>
      <c r="M597" s="2598" t="s">
        <v>401</v>
      </c>
      <c r="N597" s="2354"/>
      <c r="O597" s="582">
        <v>-2.0514743017668183E-3</v>
      </c>
      <c r="P597" s="491"/>
      <c r="Q597" s="49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355"/>
      <c r="D598" s="2354"/>
      <c r="E598" s="491"/>
      <c r="F598" s="491"/>
      <c r="G598" s="491"/>
      <c r="H598" s="2597" t="s">
        <v>423</v>
      </c>
      <c r="I598" s="2354"/>
      <c r="J598" s="581">
        <v>3.8159514224472943E-3</v>
      </c>
      <c r="K598" s="491"/>
      <c r="L598" s="491"/>
      <c r="M598" s="2598" t="s">
        <v>423</v>
      </c>
      <c r="N598" s="2354"/>
      <c r="O598" s="582">
        <v>1.6994485521469888E-2</v>
      </c>
      <c r="P598" s="491"/>
      <c r="Q598" s="49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355"/>
      <c r="D599" s="2354"/>
      <c r="E599" s="491"/>
      <c r="F599" s="491"/>
      <c r="G599" s="491"/>
      <c r="H599" s="2597" t="s">
        <v>412</v>
      </c>
      <c r="I599" s="2354"/>
      <c r="J599" s="581">
        <v>-2.0080259677869691E-2</v>
      </c>
      <c r="K599" s="491"/>
      <c r="L599" s="491"/>
      <c r="M599" s="2598" t="s">
        <v>412</v>
      </c>
      <c r="N599" s="2354"/>
      <c r="O599" s="582">
        <v>-2.8207199411289616E-2</v>
      </c>
      <c r="P599" s="491"/>
      <c r="Q599" s="49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355"/>
      <c r="D600" s="2354"/>
      <c r="E600" s="491"/>
      <c r="F600" s="491"/>
      <c r="G600" s="491"/>
      <c r="H600" s="2597" t="s">
        <v>421</v>
      </c>
      <c r="I600" s="2354"/>
      <c r="J600" s="581">
        <v>-1.6914054773087061E-2</v>
      </c>
      <c r="K600" s="491"/>
      <c r="L600" s="491"/>
      <c r="M600" s="2598" t="s">
        <v>421</v>
      </c>
      <c r="N600" s="2354"/>
      <c r="O600" s="582">
        <v>-6.3050767166539304E-3</v>
      </c>
      <c r="P600" s="491"/>
      <c r="Q600" s="49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355"/>
      <c r="D601" s="2354"/>
      <c r="E601" s="491"/>
      <c r="F601" s="491"/>
      <c r="G601" s="491"/>
      <c r="H601" s="2599" t="s">
        <v>382</v>
      </c>
      <c r="I601" s="2354"/>
      <c r="J601" s="584">
        <v>8.4377428002149146E-2</v>
      </c>
      <c r="K601" s="491"/>
      <c r="L601" s="491"/>
      <c r="M601" s="2600" t="s">
        <v>382</v>
      </c>
      <c r="N601" s="2354"/>
      <c r="O601" s="585">
        <v>9.2473888734379672E-2</v>
      </c>
      <c r="P601" s="491"/>
      <c r="Q601" s="49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355"/>
      <c r="D602" s="2354"/>
      <c r="E602" s="491"/>
      <c r="F602" s="491"/>
      <c r="G602" s="491"/>
      <c r="H602" s="2355"/>
      <c r="I602" s="2354"/>
      <c r="J602" s="492"/>
      <c r="K602" s="491"/>
      <c r="L602" s="491"/>
      <c r="M602" s="2355"/>
      <c r="N602" s="2354"/>
      <c r="O602" s="492"/>
      <c r="P602" s="491"/>
      <c r="Q602" s="49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355"/>
      <c r="D603" s="2354"/>
      <c r="E603" s="491"/>
      <c r="F603" s="491"/>
      <c r="G603" s="491"/>
      <c r="H603" s="2355"/>
      <c r="I603" s="2354"/>
      <c r="J603" s="491"/>
      <c r="K603" s="491"/>
      <c r="L603" s="491"/>
      <c r="M603" s="2355"/>
      <c r="N603" s="2354"/>
      <c r="O603" s="491"/>
      <c r="P603" s="491"/>
      <c r="Q603" s="49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355"/>
      <c r="D604" s="2354"/>
      <c r="E604" s="491"/>
      <c r="F604" s="491"/>
      <c r="G604" s="491"/>
      <c r="H604" s="2593" t="s">
        <v>245</v>
      </c>
      <c r="I604" s="2354"/>
      <c r="J604" s="2354"/>
      <c r="K604" s="491"/>
      <c r="L604" s="491"/>
      <c r="M604" s="2594" t="s">
        <v>245</v>
      </c>
      <c r="N604" s="2354"/>
      <c r="O604" s="2354"/>
      <c r="P604" s="491"/>
      <c r="Q604" s="49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355"/>
      <c r="D605" s="2354"/>
      <c r="E605" s="491"/>
      <c r="F605" s="491"/>
      <c r="G605" s="491"/>
      <c r="H605" s="2595" t="s">
        <v>181</v>
      </c>
      <c r="I605" s="2354"/>
      <c r="J605" s="603" t="s">
        <v>182</v>
      </c>
      <c r="K605" s="491"/>
      <c r="L605" s="491"/>
      <c r="M605" s="2596" t="s">
        <v>181</v>
      </c>
      <c r="N605" s="2354"/>
      <c r="O605" s="604" t="s">
        <v>182</v>
      </c>
      <c r="P605" s="491"/>
      <c r="Q605" s="49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355"/>
      <c r="D606" s="2354"/>
      <c r="E606" s="491"/>
      <c r="F606" s="491"/>
      <c r="G606" s="491"/>
      <c r="H606" s="2591" t="s">
        <v>182</v>
      </c>
      <c r="I606" s="2354"/>
      <c r="J606" s="605">
        <v>1</v>
      </c>
      <c r="K606" s="491"/>
      <c r="L606" s="491"/>
      <c r="M606" s="2592" t="s">
        <v>182</v>
      </c>
      <c r="N606" s="2354"/>
      <c r="O606" s="606">
        <v>0.99999999999999978</v>
      </c>
      <c r="P606" s="491"/>
      <c r="Q606" s="49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355"/>
      <c r="D607" s="2354"/>
      <c r="E607" s="491"/>
      <c r="F607" s="491"/>
      <c r="G607" s="491"/>
      <c r="H607" s="2355"/>
      <c r="I607" s="2354"/>
      <c r="J607" s="492"/>
      <c r="K607" s="491"/>
      <c r="L607" s="491"/>
      <c r="M607" s="2355"/>
      <c r="N607" s="2354"/>
      <c r="O607" s="492"/>
      <c r="P607" s="491"/>
      <c r="Q607" s="49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355"/>
      <c r="D608" s="2354"/>
      <c r="E608" s="491"/>
      <c r="F608" s="491"/>
      <c r="G608" s="491"/>
      <c r="H608" s="2355"/>
      <c r="I608" s="2354"/>
      <c r="J608" s="491"/>
      <c r="K608" s="491"/>
      <c r="L608" s="491"/>
      <c r="M608" s="2355"/>
      <c r="N608" s="2354"/>
      <c r="O608" s="491"/>
      <c r="P608" s="491"/>
      <c r="Q608" s="49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355"/>
      <c r="D609" s="2354"/>
      <c r="E609" s="491"/>
      <c r="F609" s="491"/>
      <c r="G609" s="491"/>
      <c r="H609" s="2355"/>
      <c r="I609" s="2354"/>
      <c r="J609" s="491"/>
      <c r="K609" s="491"/>
      <c r="L609" s="491"/>
      <c r="M609" s="2355"/>
      <c r="N609" s="2354"/>
      <c r="O609" s="491"/>
      <c r="P609" s="491"/>
      <c r="Q609" s="49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355"/>
      <c r="D610" s="2354"/>
      <c r="E610" s="491"/>
      <c r="F610" s="491"/>
      <c r="G610" s="491"/>
      <c r="H610" s="2355"/>
      <c r="I610" s="2354"/>
      <c r="J610" s="491"/>
      <c r="K610" s="491"/>
      <c r="L610" s="491"/>
      <c r="M610" s="2355"/>
      <c r="N610" s="2354"/>
      <c r="O610" s="491"/>
      <c r="P610" s="491"/>
      <c r="Q610" s="49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355"/>
      <c r="D611" s="2354"/>
      <c r="E611" s="491"/>
      <c r="F611" s="491"/>
      <c r="G611" s="491"/>
      <c r="H611" s="2355"/>
      <c r="I611" s="2354"/>
      <c r="J611" s="491"/>
      <c r="K611" s="491"/>
      <c r="L611" s="491"/>
      <c r="M611" s="2355"/>
      <c r="N611" s="2354"/>
      <c r="O611" s="491"/>
      <c r="P611" s="491"/>
      <c r="Q611" s="49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355"/>
      <c r="D612" s="2354"/>
      <c r="E612" s="491"/>
      <c r="F612" s="491"/>
      <c r="G612" s="491"/>
      <c r="H612" s="2355"/>
      <c r="I612" s="2354"/>
      <c r="J612" s="491"/>
      <c r="K612" s="491"/>
      <c r="L612" s="491"/>
      <c r="M612" s="2355"/>
      <c r="N612" s="2354"/>
      <c r="O612" s="491"/>
      <c r="P612" s="491"/>
      <c r="Q612" s="49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355"/>
      <c r="D613" s="2354"/>
      <c r="E613" s="491"/>
      <c r="F613" s="491"/>
      <c r="G613" s="491"/>
      <c r="H613" s="2355"/>
      <c r="I613" s="2354"/>
      <c r="J613" s="491"/>
      <c r="K613" s="491"/>
      <c r="L613" s="491"/>
      <c r="M613" s="2355"/>
      <c r="N613" s="2354"/>
      <c r="O613" s="491"/>
      <c r="P613" s="491"/>
      <c r="Q613" s="49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355"/>
      <c r="D614" s="2354"/>
      <c r="E614" s="491"/>
      <c r="F614" s="491"/>
      <c r="G614" s="491"/>
      <c r="H614" s="2355"/>
      <c r="I614" s="2354"/>
      <c r="J614" s="491"/>
      <c r="K614" s="491"/>
      <c r="L614" s="491"/>
      <c r="M614" s="2355"/>
      <c r="N614" s="2354"/>
      <c r="O614" s="491"/>
      <c r="P614" s="491"/>
      <c r="Q614" s="49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355"/>
      <c r="D615" s="2354"/>
      <c r="E615" s="491"/>
      <c r="F615" s="491"/>
      <c r="G615" s="491"/>
      <c r="H615" s="2355"/>
      <c r="I615" s="2354"/>
      <c r="J615" s="491"/>
      <c r="K615" s="491"/>
      <c r="L615" s="491"/>
      <c r="M615" s="2355"/>
      <c r="N615" s="2354"/>
      <c r="O615" s="491"/>
      <c r="P615" s="491"/>
      <c r="Q615" s="49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355"/>
      <c r="D616" s="2354"/>
      <c r="E616" s="491"/>
      <c r="F616" s="491"/>
      <c r="G616" s="491"/>
      <c r="H616" s="2355"/>
      <c r="I616" s="2354"/>
      <c r="J616" s="491"/>
      <c r="K616" s="491"/>
      <c r="L616" s="491"/>
      <c r="M616" s="2355"/>
      <c r="N616" s="2354"/>
      <c r="O616" s="491"/>
      <c r="P616" s="491"/>
      <c r="Q616" s="49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355"/>
      <c r="D617" s="2354"/>
      <c r="E617" s="491"/>
      <c r="F617" s="491"/>
      <c r="G617" s="491"/>
      <c r="H617" s="2355"/>
      <c r="I617" s="2354"/>
      <c r="J617" s="491"/>
      <c r="K617" s="491"/>
      <c r="L617" s="491"/>
      <c r="M617" s="2355"/>
      <c r="N617" s="2354"/>
      <c r="O617" s="491"/>
      <c r="P617" s="491"/>
      <c r="Q617" s="49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355"/>
      <c r="D618" s="2354"/>
      <c r="E618" s="491"/>
      <c r="F618" s="491"/>
      <c r="G618" s="491"/>
      <c r="H618" s="2355"/>
      <c r="I618" s="2354"/>
      <c r="J618" s="491"/>
      <c r="K618" s="491"/>
      <c r="L618" s="491"/>
      <c r="M618" s="2355"/>
      <c r="N618" s="2354"/>
      <c r="O618" s="491"/>
      <c r="P618" s="491"/>
      <c r="Q618" s="49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355"/>
      <c r="D619" s="2354"/>
      <c r="E619" s="491"/>
      <c r="F619" s="491"/>
      <c r="G619" s="491"/>
      <c r="H619" s="2355"/>
      <c r="I619" s="2354"/>
      <c r="J619" s="491"/>
      <c r="K619" s="491"/>
      <c r="L619" s="491"/>
      <c r="M619" s="2355"/>
      <c r="N619" s="2354"/>
      <c r="O619" s="491"/>
      <c r="P619" s="491"/>
      <c r="Q619" s="49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355"/>
      <c r="D620" s="2354"/>
      <c r="E620" s="491"/>
      <c r="F620" s="491"/>
      <c r="G620" s="491"/>
      <c r="H620" s="2355"/>
      <c r="I620" s="2354"/>
      <c r="J620" s="491"/>
      <c r="K620" s="491"/>
      <c r="L620" s="491"/>
      <c r="M620" s="2355"/>
      <c r="N620" s="2354"/>
      <c r="O620" s="491"/>
      <c r="P620" s="491"/>
      <c r="Q620" s="49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355"/>
      <c r="D621" s="2354"/>
      <c r="E621" s="491"/>
      <c r="F621" s="491"/>
      <c r="G621" s="491"/>
      <c r="H621" s="2355"/>
      <c r="I621" s="2354"/>
      <c r="J621" s="491"/>
      <c r="K621" s="491"/>
      <c r="L621" s="491"/>
      <c r="M621" s="2355"/>
      <c r="N621" s="2354"/>
      <c r="O621" s="491"/>
      <c r="P621" s="491"/>
      <c r="Q621" s="49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355"/>
      <c r="D622" s="2354"/>
      <c r="E622" s="491"/>
      <c r="F622" s="491"/>
      <c r="G622" s="491"/>
      <c r="H622" s="2355"/>
      <c r="I622" s="2354"/>
      <c r="J622" s="491"/>
      <c r="K622" s="491"/>
      <c r="L622" s="491"/>
      <c r="M622" s="2355"/>
      <c r="N622" s="2354"/>
      <c r="O622" s="491"/>
      <c r="P622" s="491"/>
      <c r="Q622" s="49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355"/>
      <c r="D623" s="2354"/>
      <c r="E623" s="491"/>
      <c r="F623" s="491"/>
      <c r="G623" s="491"/>
      <c r="H623" s="2355"/>
      <c r="I623" s="2354"/>
      <c r="J623" s="491"/>
      <c r="K623" s="491"/>
      <c r="L623" s="491"/>
      <c r="M623" s="2355"/>
      <c r="N623" s="2354"/>
      <c r="O623" s="491"/>
      <c r="P623" s="491"/>
      <c r="Q623" s="49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355"/>
      <c r="D624" s="2354"/>
      <c r="E624" s="491"/>
      <c r="F624" s="491"/>
      <c r="G624" s="491"/>
      <c r="H624" s="2355"/>
      <c r="I624" s="2354"/>
      <c r="J624" s="491"/>
      <c r="K624" s="491"/>
      <c r="L624" s="491"/>
      <c r="M624" s="2355"/>
      <c r="N624" s="2354"/>
      <c r="O624" s="491"/>
      <c r="P624" s="491"/>
      <c r="Q624" s="49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355"/>
      <c r="D625" s="2354"/>
      <c r="E625" s="491"/>
      <c r="F625" s="491"/>
      <c r="G625" s="491"/>
      <c r="H625" s="2355"/>
      <c r="I625" s="2354"/>
      <c r="J625" s="491"/>
      <c r="K625" s="491"/>
      <c r="L625" s="491"/>
      <c r="M625" s="2355"/>
      <c r="N625" s="2354"/>
      <c r="O625" s="491"/>
      <c r="P625" s="491"/>
      <c r="Q625" s="49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355"/>
      <c r="D626" s="2354"/>
      <c r="E626" s="491"/>
      <c r="F626" s="491"/>
      <c r="G626" s="491"/>
      <c r="H626" s="2355"/>
      <c r="I626" s="2354"/>
      <c r="J626" s="491"/>
      <c r="K626" s="491"/>
      <c r="L626" s="491"/>
      <c r="M626" s="2355"/>
      <c r="N626" s="2354"/>
      <c r="O626" s="491"/>
      <c r="P626" s="491"/>
      <c r="Q626" s="49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355"/>
      <c r="D627" s="2354"/>
      <c r="E627" s="491"/>
      <c r="F627" s="491"/>
      <c r="G627" s="491"/>
      <c r="H627" s="2355"/>
      <c r="I627" s="2354"/>
      <c r="J627" s="491"/>
      <c r="K627" s="491"/>
      <c r="L627" s="491"/>
      <c r="M627" s="2355"/>
      <c r="N627" s="2354"/>
      <c r="O627" s="491"/>
      <c r="P627" s="491"/>
      <c r="Q627" s="49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355"/>
      <c r="D628" s="2354"/>
      <c r="E628" s="491"/>
      <c r="F628" s="491"/>
      <c r="G628" s="491"/>
      <c r="H628" s="2355"/>
      <c r="I628" s="2354"/>
      <c r="J628" s="491"/>
      <c r="K628" s="491"/>
      <c r="L628" s="491"/>
      <c r="M628" s="2355"/>
      <c r="N628" s="2354"/>
      <c r="O628" s="491"/>
      <c r="P628" s="491"/>
      <c r="Q628" s="49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355"/>
      <c r="D629" s="2354"/>
      <c r="E629" s="491"/>
      <c r="F629" s="491"/>
      <c r="G629" s="491"/>
      <c r="H629" s="2355"/>
      <c r="I629" s="2354"/>
      <c r="J629" s="491"/>
      <c r="K629" s="491"/>
      <c r="L629" s="491"/>
      <c r="M629" s="2355"/>
      <c r="N629" s="2354"/>
      <c r="O629" s="491"/>
      <c r="P629" s="491"/>
      <c r="Q629" s="49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355"/>
      <c r="D630" s="2354"/>
      <c r="E630" s="491"/>
      <c r="F630" s="491"/>
      <c r="G630" s="491"/>
      <c r="H630" s="2355"/>
      <c r="I630" s="2354"/>
      <c r="J630" s="491"/>
      <c r="K630" s="491"/>
      <c r="L630" s="491"/>
      <c r="M630" s="2355"/>
      <c r="N630" s="2354"/>
      <c r="O630" s="491"/>
      <c r="P630" s="491"/>
      <c r="Q630" s="49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355"/>
      <c r="D631" s="2354"/>
      <c r="E631" s="491"/>
      <c r="F631" s="491"/>
      <c r="G631" s="491"/>
      <c r="H631" s="2355"/>
      <c r="I631" s="2354"/>
      <c r="J631" s="491"/>
      <c r="K631" s="491"/>
      <c r="L631" s="491"/>
      <c r="M631" s="2355"/>
      <c r="N631" s="2354"/>
      <c r="O631" s="491"/>
      <c r="P631" s="491"/>
      <c r="Q631" s="49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355"/>
      <c r="D632" s="2354"/>
      <c r="E632" s="491"/>
      <c r="F632" s="491"/>
      <c r="G632" s="491"/>
      <c r="H632" s="2355"/>
      <c r="I632" s="2354"/>
      <c r="J632" s="491"/>
      <c r="K632" s="491"/>
      <c r="L632" s="491"/>
      <c r="M632" s="2355"/>
      <c r="N632" s="2354"/>
      <c r="O632" s="491"/>
      <c r="P632" s="491"/>
      <c r="Q632" s="49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355"/>
      <c r="D633" s="2354"/>
      <c r="E633" s="491"/>
      <c r="F633" s="491"/>
      <c r="G633" s="491"/>
      <c r="H633" s="2355"/>
      <c r="I633" s="2354"/>
      <c r="J633" s="491"/>
      <c r="K633" s="491"/>
      <c r="L633" s="491"/>
      <c r="M633" s="2355"/>
      <c r="N633" s="2354"/>
      <c r="O633" s="491"/>
      <c r="P633" s="491"/>
      <c r="Q633" s="49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355"/>
      <c r="D634" s="2354"/>
      <c r="E634" s="491"/>
      <c r="F634" s="491"/>
      <c r="G634" s="491"/>
      <c r="H634" s="2355"/>
      <c r="I634" s="2354"/>
      <c r="J634" s="491"/>
      <c r="K634" s="491"/>
      <c r="L634" s="491"/>
      <c r="M634" s="2355"/>
      <c r="N634" s="2354"/>
      <c r="O634" s="491"/>
      <c r="P634" s="491"/>
      <c r="Q634" s="49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355"/>
      <c r="D635" s="2354"/>
      <c r="E635" s="491"/>
      <c r="F635" s="491"/>
      <c r="G635" s="491"/>
      <c r="H635" s="2355"/>
      <c r="I635" s="2354"/>
      <c r="J635" s="491"/>
      <c r="K635" s="491"/>
      <c r="L635" s="491"/>
      <c r="M635" s="2355"/>
      <c r="N635" s="2354"/>
      <c r="O635" s="491"/>
      <c r="P635" s="491"/>
      <c r="Q635" s="49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355"/>
      <c r="D636" s="2354"/>
      <c r="E636" s="491"/>
      <c r="F636" s="491"/>
      <c r="G636" s="491"/>
      <c r="H636" s="2355"/>
      <c r="I636" s="2354"/>
      <c r="J636" s="491"/>
      <c r="K636" s="491"/>
      <c r="L636" s="491"/>
      <c r="M636" s="2355"/>
      <c r="N636" s="2354"/>
      <c r="O636" s="491"/>
      <c r="P636" s="491"/>
      <c r="Q636" s="49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355"/>
      <c r="D637" s="2354"/>
      <c r="E637" s="491"/>
      <c r="F637" s="491"/>
      <c r="G637" s="491"/>
      <c r="H637" s="2355"/>
      <c r="I637" s="2354"/>
      <c r="J637" s="491"/>
      <c r="K637" s="491"/>
      <c r="L637" s="491"/>
      <c r="M637" s="2355"/>
      <c r="N637" s="2354"/>
      <c r="O637" s="491"/>
      <c r="P637" s="491"/>
      <c r="Q637" s="49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355"/>
      <c r="D638" s="2354"/>
      <c r="E638" s="491"/>
      <c r="F638" s="491"/>
      <c r="G638" s="491"/>
      <c r="H638" s="2355"/>
      <c r="I638" s="2354"/>
      <c r="J638" s="491"/>
      <c r="K638" s="491"/>
      <c r="L638" s="491"/>
      <c r="M638" s="2355"/>
      <c r="N638" s="2354"/>
      <c r="O638" s="491"/>
      <c r="P638" s="491"/>
      <c r="Q638" s="49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355"/>
      <c r="D639" s="2354"/>
      <c r="E639" s="491"/>
      <c r="F639" s="491"/>
      <c r="G639" s="491"/>
      <c r="H639" s="2355"/>
      <c r="I639" s="2354"/>
      <c r="J639" s="491"/>
      <c r="K639" s="491"/>
      <c r="L639" s="491"/>
      <c r="M639" s="2355"/>
      <c r="N639" s="2354"/>
      <c r="O639" s="491"/>
      <c r="P639" s="491"/>
      <c r="Q639" s="49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355"/>
      <c r="D640" s="2354"/>
      <c r="E640" s="491"/>
      <c r="F640" s="491"/>
      <c r="G640" s="491"/>
      <c r="H640" s="2355"/>
      <c r="I640" s="2354"/>
      <c r="J640" s="491"/>
      <c r="K640" s="491"/>
      <c r="L640" s="491"/>
      <c r="M640" s="2355"/>
      <c r="N640" s="2354"/>
      <c r="O640" s="491"/>
      <c r="P640" s="491"/>
      <c r="Q640" s="49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355"/>
      <c r="D641" s="2354"/>
      <c r="E641" s="491"/>
      <c r="F641" s="491"/>
      <c r="G641" s="491"/>
      <c r="H641" s="2355"/>
      <c r="I641" s="2354"/>
      <c r="J641" s="491"/>
      <c r="K641" s="491"/>
      <c r="L641" s="491"/>
      <c r="M641" s="2355"/>
      <c r="N641" s="2354"/>
      <c r="O641" s="491"/>
      <c r="P641" s="491"/>
      <c r="Q641" s="49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355"/>
      <c r="D642" s="2354"/>
      <c r="E642" s="491"/>
      <c r="F642" s="491"/>
      <c r="G642" s="491"/>
      <c r="H642" s="2355"/>
      <c r="I642" s="2354"/>
      <c r="J642" s="491"/>
      <c r="K642" s="491"/>
      <c r="L642" s="491"/>
      <c r="M642" s="2355"/>
      <c r="N642" s="2354"/>
      <c r="O642" s="491"/>
      <c r="P642" s="491"/>
      <c r="Q642" s="49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355"/>
      <c r="D643" s="2354"/>
      <c r="E643" s="491"/>
      <c r="F643" s="491"/>
      <c r="G643" s="491"/>
      <c r="H643" s="2355"/>
      <c r="I643" s="2354"/>
      <c r="J643" s="491"/>
      <c r="K643" s="491"/>
      <c r="L643" s="491"/>
      <c r="M643" s="2355"/>
      <c r="N643" s="2354"/>
      <c r="O643" s="491"/>
      <c r="P643" s="491"/>
      <c r="Q643" s="49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355"/>
      <c r="D644" s="2354"/>
      <c r="E644" s="491"/>
      <c r="F644" s="491"/>
      <c r="G644" s="491"/>
      <c r="H644" s="2355"/>
      <c r="I644" s="2354"/>
      <c r="J644" s="491"/>
      <c r="K644" s="491"/>
      <c r="L644" s="491"/>
      <c r="M644" s="2355"/>
      <c r="N644" s="2354"/>
      <c r="O644" s="491"/>
      <c r="P644" s="491"/>
      <c r="Q644" s="49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355"/>
      <c r="D645" s="2354"/>
      <c r="E645" s="491"/>
      <c r="F645" s="491"/>
      <c r="G645" s="491"/>
      <c r="H645" s="2355"/>
      <c r="I645" s="2354"/>
      <c r="J645" s="491"/>
      <c r="K645" s="491"/>
      <c r="L645" s="491"/>
      <c r="M645" s="2355"/>
      <c r="N645" s="2354"/>
      <c r="O645" s="491"/>
      <c r="P645" s="491"/>
      <c r="Q645" s="49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355"/>
      <c r="D646" s="2354"/>
      <c r="E646" s="491"/>
      <c r="F646" s="491"/>
      <c r="G646" s="491"/>
      <c r="H646" s="2355"/>
      <c r="I646" s="2354"/>
      <c r="J646" s="491"/>
      <c r="K646" s="491"/>
      <c r="L646" s="491"/>
      <c r="M646" s="2355"/>
      <c r="N646" s="2354"/>
      <c r="O646" s="491"/>
      <c r="P646" s="491"/>
      <c r="Q646" s="49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355"/>
      <c r="D647" s="2354"/>
      <c r="E647" s="491"/>
      <c r="F647" s="491"/>
      <c r="G647" s="491"/>
      <c r="H647" s="2355"/>
      <c r="I647" s="2354"/>
      <c r="J647" s="491"/>
      <c r="K647" s="491"/>
      <c r="L647" s="491"/>
      <c r="M647" s="2355"/>
      <c r="N647" s="2354"/>
      <c r="O647" s="491"/>
      <c r="P647" s="491"/>
      <c r="Q647" s="49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355"/>
      <c r="D648" s="2354"/>
      <c r="E648" s="491"/>
      <c r="F648" s="491"/>
      <c r="G648" s="491"/>
      <c r="H648" s="2355"/>
      <c r="I648" s="2354"/>
      <c r="J648" s="491"/>
      <c r="K648" s="491"/>
      <c r="L648" s="491"/>
      <c r="M648" s="2355"/>
      <c r="N648" s="2354"/>
      <c r="O648" s="491"/>
      <c r="P648" s="491"/>
      <c r="Q648" s="49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355"/>
      <c r="D649" s="2354"/>
      <c r="E649" s="491"/>
      <c r="F649" s="491"/>
      <c r="G649" s="491"/>
      <c r="H649" s="2355"/>
      <c r="I649" s="2354"/>
      <c r="J649" s="491"/>
      <c r="K649" s="491"/>
      <c r="L649" s="491"/>
      <c r="M649" s="2355"/>
      <c r="N649" s="2354"/>
      <c r="O649" s="491"/>
      <c r="P649" s="491"/>
      <c r="Q649" s="49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355"/>
      <c r="D650" s="2354"/>
      <c r="E650" s="491"/>
      <c r="F650" s="491"/>
      <c r="G650" s="491"/>
      <c r="H650" s="2355"/>
      <c r="I650" s="2354"/>
      <c r="J650" s="491"/>
      <c r="K650" s="491"/>
      <c r="L650" s="491"/>
      <c r="M650" s="2355"/>
      <c r="N650" s="2354"/>
      <c r="O650" s="491"/>
      <c r="P650" s="491"/>
      <c r="Q650" s="49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355"/>
      <c r="D651" s="2354"/>
      <c r="E651" s="491"/>
      <c r="F651" s="491"/>
      <c r="G651" s="491"/>
      <c r="H651" s="2355"/>
      <c r="I651" s="2354"/>
      <c r="J651" s="491"/>
      <c r="K651" s="491"/>
      <c r="L651" s="491"/>
      <c r="M651" s="2355"/>
      <c r="N651" s="2354"/>
      <c r="O651" s="491"/>
      <c r="P651" s="491"/>
      <c r="Q651" s="49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355"/>
      <c r="D652" s="2354"/>
      <c r="E652" s="491"/>
      <c r="F652" s="491"/>
      <c r="G652" s="491"/>
      <c r="H652" s="2355"/>
      <c r="I652" s="2354"/>
      <c r="J652" s="491"/>
      <c r="K652" s="491"/>
      <c r="L652" s="491"/>
      <c r="M652" s="2355"/>
      <c r="N652" s="2354"/>
      <c r="O652" s="491"/>
      <c r="P652" s="491"/>
      <c r="Q652" s="49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355"/>
      <c r="D653" s="2354"/>
      <c r="E653" s="491"/>
      <c r="F653" s="491"/>
      <c r="G653" s="491"/>
      <c r="H653" s="2355"/>
      <c r="I653" s="2354"/>
      <c r="J653" s="491"/>
      <c r="K653" s="491"/>
      <c r="L653" s="491"/>
      <c r="M653" s="2355"/>
      <c r="N653" s="2354"/>
      <c r="O653" s="491"/>
      <c r="P653" s="491"/>
      <c r="Q653" s="49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355"/>
      <c r="D654" s="2354"/>
      <c r="E654" s="491"/>
      <c r="F654" s="491"/>
      <c r="G654" s="491"/>
      <c r="H654" s="2355"/>
      <c r="I654" s="2354"/>
      <c r="J654" s="491"/>
      <c r="K654" s="491"/>
      <c r="L654" s="491"/>
      <c r="M654" s="2355"/>
      <c r="N654" s="2354"/>
      <c r="O654" s="491"/>
      <c r="P654" s="491"/>
      <c r="Q654" s="49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355"/>
      <c r="D655" s="2354"/>
      <c r="E655" s="491"/>
      <c r="F655" s="491"/>
      <c r="G655" s="491"/>
      <c r="H655" s="2355"/>
      <c r="I655" s="2354"/>
      <c r="J655" s="491"/>
      <c r="K655" s="491"/>
      <c r="L655" s="491"/>
      <c r="M655" s="2355"/>
      <c r="N655" s="2354"/>
      <c r="O655" s="491"/>
      <c r="P655" s="491"/>
      <c r="Q655" s="49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355"/>
      <c r="D656" s="2354"/>
      <c r="E656" s="491"/>
      <c r="F656" s="491"/>
      <c r="G656" s="491"/>
      <c r="H656" s="2355"/>
      <c r="I656" s="2354"/>
      <c r="J656" s="491"/>
      <c r="K656" s="491"/>
      <c r="L656" s="491"/>
      <c r="M656" s="2355"/>
      <c r="N656" s="2354"/>
      <c r="O656" s="491"/>
      <c r="P656" s="491"/>
      <c r="Q656" s="49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355"/>
      <c r="D657" s="2354"/>
      <c r="E657" s="491"/>
      <c r="F657" s="491"/>
      <c r="G657" s="491"/>
      <c r="H657" s="2355"/>
      <c r="I657" s="2354"/>
      <c r="J657" s="491"/>
      <c r="K657" s="491"/>
      <c r="L657" s="491"/>
      <c r="M657" s="2355"/>
      <c r="N657" s="2354"/>
      <c r="O657" s="491"/>
      <c r="P657" s="491"/>
      <c r="Q657" s="49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355"/>
      <c r="D658" s="2354"/>
      <c r="E658" s="491"/>
      <c r="F658" s="491"/>
      <c r="G658" s="491"/>
      <c r="H658" s="2355"/>
      <c r="I658" s="2354"/>
      <c r="J658" s="491"/>
      <c r="K658" s="491"/>
      <c r="L658" s="491"/>
      <c r="M658" s="2355"/>
      <c r="N658" s="2354"/>
      <c r="O658" s="491"/>
      <c r="P658" s="491"/>
      <c r="Q658" s="49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355"/>
      <c r="D659" s="2354"/>
      <c r="E659" s="491"/>
      <c r="F659" s="491"/>
      <c r="G659" s="491"/>
      <c r="H659" s="2355"/>
      <c r="I659" s="2354"/>
      <c r="J659" s="491"/>
      <c r="K659" s="491"/>
      <c r="L659" s="491"/>
      <c r="M659" s="2355"/>
      <c r="N659" s="2354"/>
      <c r="O659" s="491"/>
      <c r="P659" s="491"/>
      <c r="Q659" s="49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355"/>
      <c r="D660" s="2354"/>
      <c r="E660" s="491"/>
      <c r="F660" s="491"/>
      <c r="G660" s="491"/>
      <c r="H660" s="2355"/>
      <c r="I660" s="2354"/>
      <c r="J660" s="491"/>
      <c r="K660" s="491"/>
      <c r="L660" s="491"/>
      <c r="M660" s="2355"/>
      <c r="N660" s="2354"/>
      <c r="O660" s="491"/>
      <c r="P660" s="491"/>
      <c r="Q660" s="49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355"/>
      <c r="D661" s="2354"/>
      <c r="E661" s="491"/>
      <c r="F661" s="491"/>
      <c r="G661" s="491"/>
      <c r="H661" s="2355"/>
      <c r="I661" s="2354"/>
      <c r="J661" s="491"/>
      <c r="K661" s="491"/>
      <c r="L661" s="491"/>
      <c r="M661" s="2355"/>
      <c r="N661" s="2354"/>
      <c r="O661" s="491"/>
      <c r="P661" s="491"/>
      <c r="Q661" s="49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355"/>
      <c r="D662" s="2354"/>
      <c r="E662" s="491"/>
      <c r="F662" s="491"/>
      <c r="G662" s="491"/>
      <c r="H662" s="2355"/>
      <c r="I662" s="2354"/>
      <c r="J662" s="491"/>
      <c r="K662" s="491"/>
      <c r="L662" s="491"/>
      <c r="M662" s="2355"/>
      <c r="N662" s="2354"/>
      <c r="O662" s="491"/>
      <c r="P662" s="491"/>
      <c r="Q662" s="49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355"/>
      <c r="D663" s="2354"/>
      <c r="E663" s="491"/>
      <c r="F663" s="491"/>
      <c r="G663" s="491"/>
      <c r="H663" s="2355"/>
      <c r="I663" s="2354"/>
      <c r="J663" s="491"/>
      <c r="K663" s="491"/>
      <c r="L663" s="491"/>
      <c r="M663" s="2355"/>
      <c r="N663" s="2354"/>
      <c r="O663" s="491"/>
      <c r="P663" s="491"/>
      <c r="Q663" s="49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355"/>
      <c r="D664" s="2354"/>
      <c r="E664" s="491"/>
      <c r="F664" s="491"/>
      <c r="G664" s="491"/>
      <c r="H664" s="2355"/>
      <c r="I664" s="2354"/>
      <c r="J664" s="491"/>
      <c r="K664" s="491"/>
      <c r="L664" s="491"/>
      <c r="M664" s="2355"/>
      <c r="N664" s="2354"/>
      <c r="O664" s="491"/>
      <c r="P664" s="491"/>
      <c r="Q664" s="49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355"/>
      <c r="D665" s="2354"/>
      <c r="E665" s="491"/>
      <c r="F665" s="491"/>
      <c r="G665" s="491"/>
      <c r="H665" s="2355"/>
      <c r="I665" s="2354"/>
      <c r="J665" s="491"/>
      <c r="K665" s="491"/>
      <c r="L665" s="491"/>
      <c r="M665" s="2355"/>
      <c r="N665" s="2354"/>
      <c r="O665" s="491"/>
      <c r="P665" s="491"/>
      <c r="Q665" s="49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355"/>
      <c r="D666" s="2354"/>
      <c r="E666" s="491"/>
      <c r="F666" s="491"/>
      <c r="G666" s="491"/>
      <c r="H666" s="2355"/>
      <c r="I666" s="2354"/>
      <c r="J666" s="491"/>
      <c r="K666" s="491"/>
      <c r="L666" s="491"/>
      <c r="M666" s="2355"/>
      <c r="N666" s="2354"/>
      <c r="O666" s="491"/>
      <c r="P666" s="491"/>
      <c r="Q666" s="49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355"/>
      <c r="D667" s="2354"/>
      <c r="E667" s="491"/>
      <c r="F667" s="491"/>
      <c r="G667" s="491"/>
      <c r="H667" s="2355"/>
      <c r="I667" s="2354"/>
      <c r="J667" s="491"/>
      <c r="K667" s="491"/>
      <c r="L667" s="491"/>
      <c r="M667" s="2355"/>
      <c r="N667" s="2354"/>
      <c r="O667" s="491"/>
      <c r="P667" s="491"/>
      <c r="Q667" s="49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355"/>
      <c r="D668" s="2354"/>
      <c r="E668" s="491"/>
      <c r="F668" s="491"/>
      <c r="G668" s="491"/>
      <c r="H668" s="2355"/>
      <c r="I668" s="2354"/>
      <c r="J668" s="491"/>
      <c r="K668" s="491"/>
      <c r="L668" s="491"/>
      <c r="M668" s="2355"/>
      <c r="N668" s="2354"/>
      <c r="O668" s="491"/>
      <c r="P668" s="491"/>
      <c r="Q668" s="49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355"/>
      <c r="D669" s="2354"/>
      <c r="E669" s="491"/>
      <c r="F669" s="491"/>
      <c r="G669" s="491"/>
      <c r="H669" s="2355"/>
      <c r="I669" s="2354"/>
      <c r="J669" s="491"/>
      <c r="K669" s="491"/>
      <c r="L669" s="491"/>
      <c r="M669" s="2355"/>
      <c r="N669" s="2354"/>
      <c r="O669" s="491"/>
      <c r="P669" s="491"/>
      <c r="Q669" s="49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355"/>
      <c r="D670" s="2354"/>
      <c r="E670" s="491"/>
      <c r="F670" s="491"/>
      <c r="G670" s="491"/>
      <c r="H670" s="2355"/>
      <c r="I670" s="2354"/>
      <c r="J670" s="491"/>
      <c r="K670" s="491"/>
      <c r="L670" s="491"/>
      <c r="M670" s="2355"/>
      <c r="N670" s="2354"/>
      <c r="O670" s="491"/>
      <c r="P670" s="491"/>
      <c r="Q670" s="49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355"/>
      <c r="D671" s="2354"/>
      <c r="E671" s="491"/>
      <c r="F671" s="491"/>
      <c r="G671" s="491"/>
      <c r="H671" s="2355"/>
      <c r="I671" s="2354"/>
      <c r="J671" s="491"/>
      <c r="K671" s="491"/>
      <c r="L671" s="491"/>
      <c r="M671" s="2355"/>
      <c r="N671" s="2354"/>
      <c r="O671" s="491"/>
      <c r="P671" s="491"/>
      <c r="Q671" s="49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355"/>
      <c r="D672" s="2354"/>
      <c r="E672" s="491"/>
      <c r="F672" s="491"/>
      <c r="G672" s="491"/>
      <c r="H672" s="2355"/>
      <c r="I672" s="2354"/>
      <c r="J672" s="491"/>
      <c r="K672" s="491"/>
      <c r="L672" s="491"/>
      <c r="M672" s="2355"/>
      <c r="N672" s="2354"/>
      <c r="O672" s="491"/>
      <c r="P672" s="491"/>
      <c r="Q672" s="49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355"/>
      <c r="D673" s="2354"/>
      <c r="E673" s="491"/>
      <c r="F673" s="491"/>
      <c r="G673" s="491"/>
      <c r="H673" s="2355"/>
      <c r="I673" s="2354"/>
      <c r="J673" s="491"/>
      <c r="K673" s="491"/>
      <c r="L673" s="491"/>
      <c r="M673" s="2355"/>
      <c r="N673" s="2354"/>
      <c r="O673" s="491"/>
      <c r="P673" s="491"/>
      <c r="Q673" s="49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355"/>
      <c r="D674" s="2354"/>
      <c r="E674" s="491"/>
      <c r="F674" s="491"/>
      <c r="G674" s="491"/>
      <c r="H674" s="2355"/>
      <c r="I674" s="2354"/>
      <c r="J674" s="491"/>
      <c r="K674" s="491"/>
      <c r="L674" s="491"/>
      <c r="M674" s="2355"/>
      <c r="N674" s="2354"/>
      <c r="O674" s="491"/>
      <c r="P674" s="491"/>
      <c r="Q674" s="49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355"/>
      <c r="D675" s="2354"/>
      <c r="E675" s="491"/>
      <c r="F675" s="491"/>
      <c r="G675" s="491"/>
      <c r="H675" s="2355"/>
      <c r="I675" s="2354"/>
      <c r="J675" s="491"/>
      <c r="K675" s="491"/>
      <c r="L675" s="491"/>
      <c r="M675" s="2355"/>
      <c r="N675" s="2354"/>
      <c r="O675" s="491"/>
      <c r="P675" s="491"/>
      <c r="Q675" s="49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355"/>
      <c r="D676" s="2354"/>
      <c r="E676" s="491"/>
      <c r="F676" s="491"/>
      <c r="G676" s="491"/>
      <c r="H676" s="2355"/>
      <c r="I676" s="2354"/>
      <c r="J676" s="491"/>
      <c r="K676" s="491"/>
      <c r="L676" s="491"/>
      <c r="M676" s="2355"/>
      <c r="N676" s="2354"/>
      <c r="O676" s="491"/>
      <c r="P676" s="491"/>
      <c r="Q676" s="49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355"/>
      <c r="D677" s="2354"/>
      <c r="E677" s="491"/>
      <c r="F677" s="491"/>
      <c r="G677" s="491"/>
      <c r="H677" s="2355"/>
      <c r="I677" s="2354"/>
      <c r="J677" s="491"/>
      <c r="K677" s="491"/>
      <c r="L677" s="491"/>
      <c r="M677" s="2355"/>
      <c r="N677" s="2354"/>
      <c r="O677" s="491"/>
      <c r="P677" s="491"/>
      <c r="Q677" s="49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355"/>
      <c r="D678" s="2354"/>
      <c r="E678" s="491"/>
      <c r="F678" s="491"/>
      <c r="G678" s="491"/>
      <c r="H678" s="2355"/>
      <c r="I678" s="2354"/>
      <c r="J678" s="491"/>
      <c r="K678" s="491"/>
      <c r="L678" s="491"/>
      <c r="M678" s="2355"/>
      <c r="N678" s="2354"/>
      <c r="O678" s="491"/>
      <c r="P678" s="491"/>
      <c r="Q678" s="49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355"/>
      <c r="D679" s="2354"/>
      <c r="E679" s="491"/>
      <c r="F679" s="491"/>
      <c r="G679" s="491"/>
      <c r="H679" s="2355"/>
      <c r="I679" s="2354"/>
      <c r="J679" s="491"/>
      <c r="K679" s="491"/>
      <c r="L679" s="491"/>
      <c r="M679" s="2355"/>
      <c r="N679" s="2354"/>
      <c r="O679" s="491"/>
      <c r="P679" s="491"/>
      <c r="Q679" s="49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355"/>
      <c r="D680" s="2354"/>
      <c r="E680" s="491"/>
      <c r="F680" s="491"/>
      <c r="G680" s="491"/>
      <c r="H680" s="2355"/>
      <c r="I680" s="2354"/>
      <c r="J680" s="491"/>
      <c r="K680" s="491"/>
      <c r="L680" s="491"/>
      <c r="M680" s="2355"/>
      <c r="N680" s="2354"/>
      <c r="O680" s="491"/>
      <c r="P680" s="491"/>
      <c r="Q680" s="49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355"/>
      <c r="D681" s="2354"/>
      <c r="E681" s="491"/>
      <c r="F681" s="491"/>
      <c r="G681" s="491"/>
      <c r="H681" s="2355"/>
      <c r="I681" s="2354"/>
      <c r="J681" s="491"/>
      <c r="K681" s="491"/>
      <c r="L681" s="491"/>
      <c r="M681" s="2355"/>
      <c r="N681" s="2354"/>
      <c r="O681" s="491"/>
      <c r="P681" s="491"/>
      <c r="Q681" s="49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355"/>
      <c r="D682" s="2354"/>
      <c r="E682" s="491"/>
      <c r="F682" s="491"/>
      <c r="G682" s="491"/>
      <c r="H682" s="2355"/>
      <c r="I682" s="2354"/>
      <c r="J682" s="491"/>
      <c r="K682" s="491"/>
      <c r="L682" s="491"/>
      <c r="M682" s="2355"/>
      <c r="N682" s="2354"/>
      <c r="O682" s="491"/>
      <c r="P682" s="491"/>
      <c r="Q682" s="49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355"/>
      <c r="D683" s="2354"/>
      <c r="E683" s="491"/>
      <c r="F683" s="491"/>
      <c r="G683" s="491"/>
      <c r="H683" s="2355"/>
      <c r="I683" s="2354"/>
      <c r="J683" s="491"/>
      <c r="K683" s="491"/>
      <c r="L683" s="491"/>
      <c r="M683" s="2355"/>
      <c r="N683" s="2354"/>
      <c r="O683" s="491"/>
      <c r="P683" s="491"/>
      <c r="Q683" s="49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355"/>
      <c r="D684" s="2354"/>
      <c r="E684" s="491"/>
      <c r="F684" s="491"/>
      <c r="G684" s="491"/>
      <c r="H684" s="2355"/>
      <c r="I684" s="2354"/>
      <c r="J684" s="491"/>
      <c r="K684" s="491"/>
      <c r="L684" s="491"/>
      <c r="M684" s="2355"/>
      <c r="N684" s="2354"/>
      <c r="O684" s="491"/>
      <c r="P684" s="491"/>
      <c r="Q684" s="49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355"/>
      <c r="D685" s="2354"/>
      <c r="E685" s="491"/>
      <c r="F685" s="491"/>
      <c r="G685" s="491"/>
      <c r="H685" s="2355"/>
      <c r="I685" s="2354"/>
      <c r="J685" s="491"/>
      <c r="K685" s="491"/>
      <c r="L685" s="491"/>
      <c r="M685" s="2355"/>
      <c r="N685" s="2354"/>
      <c r="O685" s="491"/>
      <c r="P685" s="491"/>
      <c r="Q685" s="49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355"/>
      <c r="D686" s="2354"/>
      <c r="E686" s="491"/>
      <c r="F686" s="491"/>
      <c r="G686" s="491"/>
      <c r="H686" s="2355"/>
      <c r="I686" s="2354"/>
      <c r="J686" s="491"/>
      <c r="K686" s="491"/>
      <c r="L686" s="491"/>
      <c r="M686" s="2355"/>
      <c r="N686" s="2354"/>
      <c r="O686" s="491"/>
      <c r="P686" s="491"/>
      <c r="Q686" s="49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355"/>
      <c r="D687" s="2354"/>
      <c r="E687" s="491"/>
      <c r="F687" s="491"/>
      <c r="G687" s="491"/>
      <c r="H687" s="2355"/>
      <c r="I687" s="2354"/>
      <c r="J687" s="491"/>
      <c r="K687" s="491"/>
      <c r="L687" s="491"/>
      <c r="M687" s="2355"/>
      <c r="N687" s="2354"/>
      <c r="O687" s="491"/>
      <c r="P687" s="491"/>
      <c r="Q687" s="49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355"/>
      <c r="D688" s="2354"/>
      <c r="E688" s="491"/>
      <c r="F688" s="491"/>
      <c r="G688" s="491"/>
      <c r="H688" s="2355"/>
      <c r="I688" s="2354"/>
      <c r="J688" s="491"/>
      <c r="K688" s="491"/>
      <c r="L688" s="491"/>
      <c r="M688" s="2355"/>
      <c r="N688" s="2354"/>
      <c r="O688" s="491"/>
      <c r="P688" s="491"/>
      <c r="Q688" s="49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355"/>
      <c r="D689" s="2354"/>
      <c r="E689" s="491"/>
      <c r="F689" s="491"/>
      <c r="G689" s="491"/>
      <c r="H689" s="2355"/>
      <c r="I689" s="2354"/>
      <c r="J689" s="491"/>
      <c r="K689" s="491"/>
      <c r="L689" s="491"/>
      <c r="M689" s="2355"/>
      <c r="N689" s="2354"/>
      <c r="O689" s="491"/>
      <c r="P689" s="491"/>
      <c r="Q689" s="49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355"/>
      <c r="D690" s="2354"/>
      <c r="E690" s="491"/>
      <c r="F690" s="491"/>
      <c r="G690" s="491"/>
      <c r="H690" s="2355"/>
      <c r="I690" s="2354"/>
      <c r="J690" s="491"/>
      <c r="K690" s="491"/>
      <c r="L690" s="491"/>
      <c r="M690" s="2355"/>
      <c r="N690" s="2354"/>
      <c r="O690" s="491"/>
      <c r="P690" s="491"/>
      <c r="Q690" s="49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355"/>
      <c r="D691" s="2354"/>
      <c r="E691" s="491"/>
      <c r="F691" s="491"/>
      <c r="G691" s="491"/>
      <c r="H691" s="2355"/>
      <c r="I691" s="2354"/>
      <c r="J691" s="491"/>
      <c r="K691" s="491"/>
      <c r="L691" s="491"/>
      <c r="M691" s="2355"/>
      <c r="N691" s="2354"/>
      <c r="O691" s="491"/>
      <c r="P691" s="491"/>
      <c r="Q691" s="49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355"/>
      <c r="D692" s="2354"/>
      <c r="E692" s="491"/>
      <c r="F692" s="491"/>
      <c r="G692" s="491"/>
      <c r="H692" s="2355"/>
      <c r="I692" s="2354"/>
      <c r="J692" s="491"/>
      <c r="K692" s="491"/>
      <c r="L692" s="491"/>
      <c r="M692" s="2355"/>
      <c r="N692" s="2354"/>
      <c r="O692" s="491"/>
      <c r="P692" s="491"/>
      <c r="Q692" s="49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491"/>
      <c r="D693" s="491"/>
      <c r="E693" s="491"/>
      <c r="F693" s="491"/>
      <c r="G693" s="491"/>
      <c r="H693" s="491"/>
      <c r="I693" s="491"/>
      <c r="J693" s="491"/>
      <c r="K693" s="491"/>
      <c r="L693" s="491"/>
      <c r="M693" s="491"/>
      <c r="N693" s="491"/>
      <c r="O693" s="491"/>
      <c r="P693" s="491"/>
      <c r="Q693" s="49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491"/>
      <c r="D694" s="491"/>
      <c r="E694" s="491"/>
      <c r="F694" s="491"/>
      <c r="G694" s="491"/>
      <c r="H694" s="491"/>
      <c r="I694" s="491"/>
      <c r="J694" s="491"/>
      <c r="K694" s="491"/>
      <c r="L694" s="491"/>
      <c r="M694" s="491"/>
      <c r="N694" s="491"/>
      <c r="O694" s="491"/>
      <c r="P694" s="491"/>
      <c r="Q694" s="49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491"/>
      <c r="D695" s="491"/>
      <c r="E695" s="491"/>
      <c r="F695" s="491"/>
      <c r="G695" s="491"/>
      <c r="H695" s="491"/>
      <c r="I695" s="491"/>
      <c r="J695" s="491"/>
      <c r="K695" s="491"/>
      <c r="L695" s="491"/>
      <c r="M695" s="491"/>
      <c r="N695" s="491"/>
      <c r="O695" s="491"/>
      <c r="P695" s="491"/>
      <c r="Q695" s="49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491"/>
      <c r="D696" s="491"/>
      <c r="E696" s="491"/>
      <c r="F696" s="491"/>
      <c r="G696" s="491"/>
      <c r="H696" s="491"/>
      <c r="I696" s="491"/>
      <c r="J696" s="491"/>
      <c r="K696" s="491"/>
      <c r="L696" s="491"/>
      <c r="M696" s="491"/>
      <c r="N696" s="491"/>
      <c r="O696" s="491"/>
      <c r="P696" s="491"/>
      <c r="Q696" s="49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491"/>
      <c r="D697" s="491"/>
      <c r="E697" s="491"/>
      <c r="F697" s="491"/>
      <c r="G697" s="491"/>
      <c r="H697" s="491"/>
      <c r="I697" s="491"/>
      <c r="J697" s="491"/>
      <c r="K697" s="491"/>
      <c r="L697" s="491"/>
      <c r="M697" s="491"/>
      <c r="N697" s="491"/>
      <c r="O697" s="491"/>
      <c r="P697" s="491"/>
      <c r="Q697" s="49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491"/>
      <c r="D698" s="491"/>
      <c r="E698" s="491"/>
      <c r="F698" s="491"/>
      <c r="G698" s="491"/>
      <c r="H698" s="491"/>
      <c r="I698" s="491"/>
      <c r="J698" s="491"/>
      <c r="K698" s="491"/>
      <c r="L698" s="491"/>
      <c r="M698" s="491"/>
      <c r="N698" s="491"/>
      <c r="O698" s="491"/>
      <c r="P698" s="491"/>
      <c r="Q698" s="49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491"/>
      <c r="D699" s="491"/>
      <c r="E699" s="491"/>
      <c r="F699" s="491"/>
      <c r="G699" s="491"/>
      <c r="H699" s="491"/>
      <c r="I699" s="491"/>
      <c r="J699" s="491"/>
      <c r="K699" s="491"/>
      <c r="L699" s="491"/>
      <c r="M699" s="491"/>
      <c r="N699" s="491"/>
      <c r="O699" s="491"/>
      <c r="P699" s="491"/>
      <c r="Q699" s="49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91"/>
      <c r="D700" s="491"/>
      <c r="E700" s="491"/>
      <c r="F700" s="491"/>
      <c r="G700" s="491"/>
      <c r="H700" s="491"/>
      <c r="I700" s="491"/>
      <c r="J700" s="491"/>
      <c r="K700" s="491"/>
      <c r="L700" s="491"/>
      <c r="M700" s="491"/>
      <c r="N700" s="491"/>
      <c r="O700" s="491"/>
      <c r="P700" s="491"/>
      <c r="Q700" s="49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92"/>
      <c r="D701" s="492"/>
      <c r="E701" s="492"/>
      <c r="F701" s="492"/>
      <c r="G701" s="492"/>
      <c r="H701" s="492"/>
      <c r="I701" s="492"/>
      <c r="J701" s="492"/>
      <c r="K701" s="492"/>
      <c r="L701" s="492"/>
      <c r="M701" s="492"/>
      <c r="N701" s="492"/>
      <c r="O701" s="492"/>
      <c r="P701" s="492"/>
      <c r="Q701" s="492"/>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92"/>
      <c r="D702" s="492"/>
      <c r="E702" s="492"/>
      <c r="F702" s="492"/>
      <c r="G702" s="492"/>
      <c r="H702" s="492"/>
      <c r="I702" s="492"/>
      <c r="J702" s="492"/>
      <c r="K702" s="492"/>
      <c r="L702" s="492"/>
      <c r="M702" s="492"/>
      <c r="N702" s="492"/>
      <c r="O702" s="492"/>
      <c r="P702" s="492"/>
      <c r="Q702" s="492"/>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92"/>
      <c r="D703" s="492"/>
      <c r="E703" s="492"/>
      <c r="F703" s="492"/>
      <c r="G703" s="492"/>
      <c r="H703" s="492"/>
      <c r="I703" s="492"/>
      <c r="J703" s="492"/>
      <c r="K703" s="492"/>
      <c r="L703" s="492"/>
      <c r="M703" s="492"/>
      <c r="N703" s="492"/>
      <c r="O703" s="492"/>
      <c r="P703" s="492"/>
      <c r="Q703" s="492"/>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92"/>
      <c r="D704" s="492"/>
      <c r="E704" s="492"/>
      <c r="F704" s="492"/>
      <c r="G704" s="492"/>
      <c r="H704" s="492"/>
      <c r="I704" s="492"/>
      <c r="J704" s="492"/>
      <c r="K704" s="492"/>
      <c r="L704" s="492"/>
      <c r="M704" s="492"/>
      <c r="N704" s="492"/>
      <c r="O704" s="492"/>
      <c r="P704" s="492"/>
      <c r="Q704" s="492"/>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92"/>
      <c r="D705" s="492"/>
      <c r="E705" s="492"/>
      <c r="F705" s="492"/>
      <c r="G705" s="492"/>
      <c r="H705" s="492"/>
      <c r="I705" s="492"/>
      <c r="J705" s="492"/>
      <c r="K705" s="492"/>
      <c r="L705" s="492"/>
      <c r="M705" s="492"/>
      <c r="N705" s="492"/>
      <c r="O705" s="492"/>
      <c r="P705" s="492"/>
      <c r="Q705" s="492"/>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92"/>
      <c r="D706" s="492"/>
      <c r="E706" s="492"/>
      <c r="F706" s="492"/>
      <c r="G706" s="492"/>
      <c r="H706" s="492"/>
      <c r="I706" s="492"/>
      <c r="J706" s="492"/>
      <c r="K706" s="492"/>
      <c r="L706" s="492"/>
      <c r="M706" s="492"/>
      <c r="N706" s="492"/>
      <c r="O706" s="492"/>
      <c r="P706" s="492"/>
      <c r="Q706" s="492"/>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92"/>
      <c r="D707" s="492"/>
      <c r="E707" s="492"/>
      <c r="F707" s="492"/>
      <c r="G707" s="492"/>
      <c r="H707" s="492"/>
      <c r="I707" s="492"/>
      <c r="J707" s="492"/>
      <c r="K707" s="492"/>
      <c r="L707" s="492"/>
      <c r="M707" s="492"/>
      <c r="N707" s="492"/>
      <c r="O707" s="492"/>
      <c r="P707" s="492"/>
      <c r="Q707" s="492"/>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92"/>
      <c r="D708" s="492"/>
      <c r="E708" s="492"/>
      <c r="F708" s="492"/>
      <c r="G708" s="492"/>
      <c r="H708" s="492"/>
      <c r="I708" s="492"/>
      <c r="J708" s="492"/>
      <c r="K708" s="492"/>
      <c r="L708" s="492"/>
      <c r="M708" s="492"/>
      <c r="N708" s="492"/>
      <c r="O708" s="492"/>
      <c r="P708" s="492"/>
      <c r="Q708" s="492"/>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92"/>
      <c r="D709" s="492"/>
      <c r="E709" s="492"/>
      <c r="F709" s="492"/>
      <c r="G709" s="492"/>
      <c r="H709" s="492"/>
      <c r="I709" s="492"/>
      <c r="J709" s="492"/>
      <c r="K709" s="492"/>
      <c r="L709" s="492"/>
      <c r="M709" s="492"/>
      <c r="N709" s="492"/>
      <c r="O709" s="492"/>
      <c r="P709" s="492"/>
      <c r="Q709" s="492"/>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92"/>
      <c r="D710" s="492"/>
      <c r="E710" s="492"/>
      <c r="F710" s="492"/>
      <c r="G710" s="492"/>
      <c r="H710" s="492"/>
      <c r="I710" s="492"/>
      <c r="J710" s="492"/>
      <c r="K710" s="492"/>
      <c r="L710" s="492"/>
      <c r="M710" s="492"/>
      <c r="N710" s="492"/>
      <c r="O710" s="492"/>
      <c r="P710" s="492"/>
      <c r="Q710" s="492"/>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92"/>
      <c r="D711" s="492"/>
      <c r="E711" s="492"/>
      <c r="F711" s="492"/>
      <c r="G711" s="492"/>
      <c r="H711" s="492"/>
      <c r="I711" s="492"/>
      <c r="J711" s="492"/>
      <c r="K711" s="492"/>
      <c r="L711" s="492"/>
      <c r="M711" s="492"/>
      <c r="N711" s="492"/>
      <c r="O711" s="492"/>
      <c r="P711" s="492"/>
      <c r="Q711" s="492"/>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92"/>
      <c r="D712" s="492"/>
      <c r="E712" s="492"/>
      <c r="F712" s="492"/>
      <c r="G712" s="492"/>
      <c r="H712" s="492"/>
      <c r="I712" s="492"/>
      <c r="J712" s="492"/>
      <c r="K712" s="492"/>
      <c r="L712" s="492"/>
      <c r="M712" s="492"/>
      <c r="N712" s="492"/>
      <c r="O712" s="492"/>
      <c r="P712" s="492"/>
      <c r="Q712" s="492"/>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92"/>
      <c r="D713" s="492"/>
      <c r="E713" s="492"/>
      <c r="F713" s="492"/>
      <c r="G713" s="492"/>
      <c r="H713" s="492"/>
      <c r="I713" s="492"/>
      <c r="J713" s="492"/>
      <c r="K713" s="492"/>
      <c r="L713" s="492"/>
      <c r="M713" s="492"/>
      <c r="N713" s="492"/>
      <c r="O713" s="492"/>
      <c r="P713" s="492"/>
      <c r="Q713" s="492"/>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92"/>
      <c r="D714" s="492"/>
      <c r="E714" s="492"/>
      <c r="F714" s="492"/>
      <c r="G714" s="492"/>
      <c r="H714" s="492"/>
      <c r="I714" s="492"/>
      <c r="J714" s="492"/>
      <c r="K714" s="492"/>
      <c r="L714" s="492"/>
      <c r="M714" s="492"/>
      <c r="N714" s="492"/>
      <c r="O714" s="492"/>
      <c r="P714" s="492"/>
      <c r="Q714" s="492"/>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92"/>
      <c r="D715" s="492"/>
      <c r="E715" s="492"/>
      <c r="F715" s="492"/>
      <c r="G715" s="492"/>
      <c r="H715" s="492"/>
      <c r="I715" s="492"/>
      <c r="J715" s="492"/>
      <c r="K715" s="492"/>
      <c r="L715" s="492"/>
      <c r="M715" s="492"/>
      <c r="N715" s="492"/>
      <c r="O715" s="492"/>
      <c r="P715" s="492"/>
      <c r="Q715" s="492"/>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92"/>
      <c r="D716" s="492"/>
      <c r="E716" s="492"/>
      <c r="F716" s="492"/>
      <c r="G716" s="492"/>
      <c r="H716" s="492"/>
      <c r="I716" s="492"/>
      <c r="J716" s="492"/>
      <c r="K716" s="492"/>
      <c r="L716" s="492"/>
      <c r="M716" s="492"/>
      <c r="N716" s="492"/>
      <c r="O716" s="492"/>
      <c r="P716" s="492"/>
      <c r="Q716" s="492"/>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92"/>
      <c r="D717" s="492"/>
      <c r="E717" s="492"/>
      <c r="F717" s="492"/>
      <c r="G717" s="492"/>
      <c r="H717" s="492"/>
      <c r="I717" s="492"/>
      <c r="J717" s="492"/>
      <c r="K717" s="492"/>
      <c r="L717" s="492"/>
      <c r="M717" s="492"/>
      <c r="N717" s="492"/>
      <c r="O717" s="492"/>
      <c r="P717" s="492"/>
      <c r="Q717" s="492"/>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92"/>
      <c r="D718" s="492"/>
      <c r="E718" s="492"/>
      <c r="F718" s="492"/>
      <c r="G718" s="492"/>
      <c r="H718" s="492"/>
      <c r="I718" s="492"/>
      <c r="J718" s="492"/>
      <c r="K718" s="492"/>
      <c r="L718" s="492"/>
      <c r="M718" s="492"/>
      <c r="N718" s="492"/>
      <c r="O718" s="492"/>
      <c r="P718" s="492"/>
      <c r="Q718" s="492"/>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92"/>
      <c r="D719" s="492"/>
      <c r="E719" s="492"/>
      <c r="F719" s="492"/>
      <c r="G719" s="492"/>
      <c r="H719" s="492"/>
      <c r="I719" s="492"/>
      <c r="J719" s="492"/>
      <c r="K719" s="492"/>
      <c r="L719" s="492"/>
      <c r="M719" s="492"/>
      <c r="N719" s="492"/>
      <c r="O719" s="492"/>
      <c r="P719" s="492"/>
      <c r="Q719" s="492"/>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92"/>
      <c r="D720" s="492"/>
      <c r="E720" s="492"/>
      <c r="F720" s="492"/>
      <c r="G720" s="492"/>
      <c r="H720" s="492"/>
      <c r="I720" s="492"/>
      <c r="J720" s="492"/>
      <c r="K720" s="492"/>
      <c r="L720" s="492"/>
      <c r="M720" s="492"/>
      <c r="N720" s="492"/>
      <c r="O720" s="492"/>
      <c r="P720" s="492"/>
      <c r="Q720" s="492"/>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92"/>
      <c r="D721" s="492"/>
      <c r="E721" s="492"/>
      <c r="F721" s="492"/>
      <c r="G721" s="492"/>
      <c r="H721" s="492"/>
      <c r="I721" s="492"/>
      <c r="J721" s="492"/>
      <c r="K721" s="492"/>
      <c r="L721" s="492"/>
      <c r="M721" s="492"/>
      <c r="N721" s="492"/>
      <c r="O721" s="492"/>
      <c r="P721" s="492"/>
      <c r="Q721" s="492"/>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92"/>
      <c r="D722" s="492"/>
      <c r="E722" s="492"/>
      <c r="F722" s="492"/>
      <c r="G722" s="492"/>
      <c r="H722" s="492"/>
      <c r="I722" s="492"/>
      <c r="J722" s="492"/>
      <c r="K722" s="492"/>
      <c r="L722" s="492"/>
      <c r="M722" s="492"/>
      <c r="N722" s="492"/>
      <c r="O722" s="492"/>
      <c r="P722" s="492"/>
      <c r="Q722" s="492"/>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92"/>
      <c r="D723" s="492"/>
      <c r="E723" s="492"/>
      <c r="F723" s="492"/>
      <c r="G723" s="492"/>
      <c r="H723" s="492"/>
      <c r="I723" s="492"/>
      <c r="J723" s="492"/>
      <c r="K723" s="492"/>
      <c r="L723" s="492"/>
      <c r="M723" s="492"/>
      <c r="N723" s="492"/>
      <c r="O723" s="492"/>
      <c r="P723" s="492"/>
      <c r="Q723" s="492"/>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92"/>
      <c r="D724" s="492"/>
      <c r="E724" s="492"/>
      <c r="F724" s="492"/>
      <c r="G724" s="492"/>
      <c r="H724" s="492"/>
      <c r="I724" s="492"/>
      <c r="J724" s="492"/>
      <c r="K724" s="492"/>
      <c r="L724" s="492"/>
      <c r="M724" s="492"/>
      <c r="N724" s="492"/>
      <c r="O724" s="492"/>
      <c r="P724" s="492"/>
      <c r="Q724" s="492"/>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92"/>
      <c r="D725" s="492"/>
      <c r="E725" s="492"/>
      <c r="F725" s="492"/>
      <c r="G725" s="492"/>
      <c r="H725" s="492"/>
      <c r="I725" s="492"/>
      <c r="J725" s="492"/>
      <c r="K725" s="492"/>
      <c r="L725" s="492"/>
      <c r="M725" s="492"/>
      <c r="N725" s="492"/>
      <c r="O725" s="492"/>
      <c r="P725" s="492"/>
      <c r="Q725" s="492"/>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92"/>
      <c r="D726" s="492"/>
      <c r="E726" s="492"/>
      <c r="F726" s="492"/>
      <c r="G726" s="492"/>
      <c r="H726" s="492"/>
      <c r="I726" s="492"/>
      <c r="J726" s="492"/>
      <c r="K726" s="492"/>
      <c r="L726" s="492"/>
      <c r="M726" s="492"/>
      <c r="N726" s="492"/>
      <c r="O726" s="492"/>
      <c r="P726" s="492"/>
      <c r="Q726" s="492"/>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92"/>
      <c r="D727" s="492"/>
      <c r="E727" s="492"/>
      <c r="F727" s="492"/>
      <c r="G727" s="492"/>
      <c r="H727" s="492"/>
      <c r="I727" s="492"/>
      <c r="J727" s="492"/>
      <c r="K727" s="492"/>
      <c r="L727" s="492"/>
      <c r="M727" s="492"/>
      <c r="N727" s="492"/>
      <c r="O727" s="492"/>
      <c r="P727" s="492"/>
      <c r="Q727" s="492"/>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92"/>
      <c r="D728" s="492"/>
      <c r="E728" s="492"/>
      <c r="F728" s="492"/>
      <c r="G728" s="492"/>
      <c r="H728" s="492"/>
      <c r="I728" s="492"/>
      <c r="J728" s="492"/>
      <c r="K728" s="492"/>
      <c r="L728" s="492"/>
      <c r="M728" s="492"/>
      <c r="N728" s="492"/>
      <c r="O728" s="492"/>
      <c r="P728" s="492"/>
      <c r="Q728" s="492"/>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92"/>
      <c r="D729" s="492"/>
      <c r="E729" s="492"/>
      <c r="F729" s="492"/>
      <c r="G729" s="492"/>
      <c r="H729" s="492"/>
      <c r="I729" s="492"/>
      <c r="J729" s="492"/>
      <c r="K729" s="492"/>
      <c r="L729" s="492"/>
      <c r="M729" s="492"/>
      <c r="N729" s="492"/>
      <c r="O729" s="492"/>
      <c r="P729" s="492"/>
      <c r="Q729" s="492"/>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92"/>
      <c r="D730" s="492"/>
      <c r="E730" s="492"/>
      <c r="F730" s="492"/>
      <c r="G730" s="492"/>
      <c r="H730" s="492"/>
      <c r="I730" s="492"/>
      <c r="J730" s="492"/>
      <c r="K730" s="492"/>
      <c r="L730" s="492"/>
      <c r="M730" s="492"/>
      <c r="N730" s="492"/>
      <c r="O730" s="492"/>
      <c r="P730" s="492"/>
      <c r="Q730" s="492"/>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92"/>
      <c r="D731" s="492"/>
      <c r="E731" s="492"/>
      <c r="F731" s="492"/>
      <c r="G731" s="492"/>
      <c r="H731" s="492"/>
      <c r="I731" s="492"/>
      <c r="J731" s="492"/>
      <c r="K731" s="492"/>
      <c r="L731" s="492"/>
      <c r="M731" s="492"/>
      <c r="N731" s="492"/>
      <c r="O731" s="492"/>
      <c r="P731" s="492"/>
      <c r="Q731" s="492"/>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92"/>
      <c r="D732" s="492"/>
      <c r="E732" s="492"/>
      <c r="F732" s="492"/>
      <c r="G732" s="492"/>
      <c r="H732" s="492"/>
      <c r="I732" s="492"/>
      <c r="J732" s="492"/>
      <c r="K732" s="492"/>
      <c r="L732" s="492"/>
      <c r="M732" s="492"/>
      <c r="N732" s="492"/>
      <c r="O732" s="492"/>
      <c r="P732" s="492"/>
      <c r="Q732" s="492"/>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92"/>
      <c r="D733" s="492"/>
      <c r="E733" s="492"/>
      <c r="F733" s="492"/>
      <c r="G733" s="492"/>
      <c r="H733" s="492"/>
      <c r="I733" s="492"/>
      <c r="J733" s="492"/>
      <c r="K733" s="492"/>
      <c r="L733" s="492"/>
      <c r="M733" s="492"/>
      <c r="N733" s="492"/>
      <c r="O733" s="492"/>
      <c r="P733" s="492"/>
      <c r="Q733" s="492"/>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92"/>
      <c r="D734" s="492"/>
      <c r="E734" s="492"/>
      <c r="F734" s="492"/>
      <c r="G734" s="492"/>
      <c r="H734" s="492"/>
      <c r="I734" s="492"/>
      <c r="J734" s="492"/>
      <c r="K734" s="492"/>
      <c r="L734" s="492"/>
      <c r="M734" s="492"/>
      <c r="N734" s="492"/>
      <c r="O734" s="492"/>
      <c r="P734" s="492"/>
      <c r="Q734" s="492"/>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92"/>
      <c r="D735" s="492"/>
      <c r="E735" s="492"/>
      <c r="F735" s="492"/>
      <c r="G735" s="492"/>
      <c r="H735" s="492"/>
      <c r="I735" s="492"/>
      <c r="J735" s="492"/>
      <c r="K735" s="492"/>
      <c r="L735" s="492"/>
      <c r="M735" s="492"/>
      <c r="N735" s="492"/>
      <c r="O735" s="492"/>
      <c r="P735" s="492"/>
      <c r="Q735" s="492"/>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92"/>
      <c r="D736" s="492"/>
      <c r="E736" s="492"/>
      <c r="F736" s="492"/>
      <c r="G736" s="492"/>
      <c r="H736" s="492"/>
      <c r="I736" s="492"/>
      <c r="J736" s="492"/>
      <c r="K736" s="492"/>
      <c r="L736" s="492"/>
      <c r="M736" s="492"/>
      <c r="N736" s="492"/>
      <c r="O736" s="492"/>
      <c r="P736" s="492"/>
      <c r="Q736" s="492"/>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92"/>
      <c r="D737" s="492"/>
      <c r="E737" s="492"/>
      <c r="F737" s="492"/>
      <c r="G737" s="492"/>
      <c r="H737" s="492"/>
      <c r="I737" s="492"/>
      <c r="J737" s="492"/>
      <c r="K737" s="492"/>
      <c r="L737" s="492"/>
      <c r="M737" s="492"/>
      <c r="N737" s="492"/>
      <c r="O737" s="492"/>
      <c r="P737" s="492"/>
      <c r="Q737" s="492"/>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92"/>
      <c r="D738" s="492"/>
      <c r="E738" s="492"/>
      <c r="F738" s="492"/>
      <c r="G738" s="492"/>
      <c r="H738" s="492"/>
      <c r="I738" s="492"/>
      <c r="J738" s="492"/>
      <c r="K738" s="492"/>
      <c r="L738" s="492"/>
      <c r="M738" s="492"/>
      <c r="N738" s="492"/>
      <c r="O738" s="492"/>
      <c r="P738" s="492"/>
      <c r="Q738" s="492"/>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92"/>
      <c r="D739" s="492"/>
      <c r="E739" s="492"/>
      <c r="F739" s="492"/>
      <c r="G739" s="492"/>
      <c r="H739" s="492"/>
      <c r="I739" s="492"/>
      <c r="J739" s="492"/>
      <c r="K739" s="492"/>
      <c r="L739" s="492"/>
      <c r="M739" s="492"/>
      <c r="N739" s="492"/>
      <c r="O739" s="492"/>
      <c r="P739" s="492"/>
      <c r="Q739" s="492"/>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92"/>
      <c r="D740" s="492"/>
      <c r="E740" s="492"/>
      <c r="F740" s="492"/>
      <c r="G740" s="492"/>
      <c r="H740" s="492"/>
      <c r="I740" s="492"/>
      <c r="J740" s="492"/>
      <c r="K740" s="492"/>
      <c r="L740" s="492"/>
      <c r="M740" s="492"/>
      <c r="N740" s="492"/>
      <c r="O740" s="492"/>
      <c r="P740" s="492"/>
      <c r="Q740" s="492"/>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92"/>
      <c r="D741" s="492"/>
      <c r="E741" s="492"/>
      <c r="F741" s="492"/>
      <c r="G741" s="492"/>
      <c r="H741" s="492"/>
      <c r="I741" s="492"/>
      <c r="J741" s="492"/>
      <c r="K741" s="492"/>
      <c r="L741" s="492"/>
      <c r="M741" s="492"/>
      <c r="N741" s="492"/>
      <c r="O741" s="492"/>
      <c r="P741" s="492"/>
      <c r="Q741" s="492"/>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92"/>
      <c r="D742" s="492"/>
      <c r="E742" s="492"/>
      <c r="F742" s="492"/>
      <c r="G742" s="492"/>
      <c r="H742" s="492"/>
      <c r="I742" s="492"/>
      <c r="J742" s="492"/>
      <c r="K742" s="492"/>
      <c r="L742" s="492"/>
      <c r="M742" s="492"/>
      <c r="N742" s="492"/>
      <c r="O742" s="492"/>
      <c r="P742" s="492"/>
      <c r="Q742" s="492"/>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92"/>
      <c r="D743" s="492"/>
      <c r="E743" s="492"/>
      <c r="F743" s="492"/>
      <c r="G743" s="492"/>
      <c r="H743" s="492"/>
      <c r="I743" s="492"/>
      <c r="J743" s="492"/>
      <c r="K743" s="492"/>
      <c r="L743" s="492"/>
      <c r="M743" s="492"/>
      <c r="N743" s="492"/>
      <c r="O743" s="492"/>
      <c r="P743" s="492"/>
      <c r="Q743" s="492"/>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92"/>
      <c r="D744" s="492"/>
      <c r="E744" s="492"/>
      <c r="F744" s="492"/>
      <c r="G744" s="492"/>
      <c r="H744" s="492"/>
      <c r="I744" s="492"/>
      <c r="J744" s="492"/>
      <c r="K744" s="492"/>
      <c r="L744" s="492"/>
      <c r="M744" s="492"/>
      <c r="N744" s="492"/>
      <c r="O744" s="492"/>
      <c r="P744" s="492"/>
      <c r="Q744" s="492"/>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92"/>
      <c r="D745" s="492"/>
      <c r="E745" s="492"/>
      <c r="F745" s="492"/>
      <c r="G745" s="492"/>
      <c r="H745" s="492"/>
      <c r="I745" s="492"/>
      <c r="J745" s="492"/>
      <c r="K745" s="492"/>
      <c r="L745" s="492"/>
      <c r="M745" s="492"/>
      <c r="N745" s="492"/>
      <c r="O745" s="492"/>
      <c r="P745" s="492"/>
      <c r="Q745" s="492"/>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92"/>
      <c r="D746" s="492"/>
      <c r="E746" s="492"/>
      <c r="F746" s="492"/>
      <c r="G746" s="492"/>
      <c r="H746" s="492"/>
      <c r="I746" s="492"/>
      <c r="J746" s="492"/>
      <c r="K746" s="492"/>
      <c r="L746" s="492"/>
      <c r="M746" s="492"/>
      <c r="N746" s="492"/>
      <c r="O746" s="492"/>
      <c r="P746" s="492"/>
      <c r="Q746" s="492"/>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92"/>
      <c r="D747" s="492"/>
      <c r="E747" s="492"/>
      <c r="F747" s="492"/>
      <c r="G747" s="492"/>
      <c r="H747" s="492"/>
      <c r="I747" s="492"/>
      <c r="J747" s="492"/>
      <c r="K747" s="492"/>
      <c r="L747" s="492"/>
      <c r="M747" s="492"/>
      <c r="N747" s="492"/>
      <c r="O747" s="492"/>
      <c r="P747" s="492"/>
      <c r="Q747" s="492"/>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92"/>
      <c r="D748" s="492"/>
      <c r="E748" s="492"/>
      <c r="F748" s="492"/>
      <c r="G748" s="492"/>
      <c r="H748" s="492"/>
      <c r="I748" s="492"/>
      <c r="J748" s="492"/>
      <c r="K748" s="492"/>
      <c r="L748" s="492"/>
      <c r="M748" s="492"/>
      <c r="N748" s="492"/>
      <c r="O748" s="492"/>
      <c r="P748" s="492"/>
      <c r="Q748" s="492"/>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92"/>
      <c r="D749" s="492"/>
      <c r="E749" s="492"/>
      <c r="F749" s="492"/>
      <c r="G749" s="492"/>
      <c r="H749" s="492"/>
      <c r="I749" s="492"/>
      <c r="J749" s="492"/>
      <c r="K749" s="492"/>
      <c r="L749" s="492"/>
      <c r="M749" s="492"/>
      <c r="N749" s="492"/>
      <c r="O749" s="492"/>
      <c r="P749" s="492"/>
      <c r="Q749" s="492"/>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92"/>
      <c r="D750" s="492"/>
      <c r="E750" s="492"/>
      <c r="F750" s="492"/>
      <c r="G750" s="492"/>
      <c r="H750" s="492"/>
      <c r="I750" s="492"/>
      <c r="J750" s="492"/>
      <c r="K750" s="492"/>
      <c r="L750" s="492"/>
      <c r="M750" s="492"/>
      <c r="N750" s="492"/>
      <c r="O750" s="492"/>
      <c r="P750" s="492"/>
      <c r="Q750" s="492"/>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92"/>
      <c r="D751" s="492"/>
      <c r="E751" s="492"/>
      <c r="F751" s="492"/>
      <c r="G751" s="492"/>
      <c r="H751" s="492"/>
      <c r="I751" s="492"/>
      <c r="J751" s="492"/>
      <c r="K751" s="492"/>
      <c r="L751" s="492"/>
      <c r="M751" s="492"/>
      <c r="N751" s="492"/>
      <c r="O751" s="492"/>
      <c r="P751" s="492"/>
      <c r="Q751" s="492"/>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92"/>
      <c r="D752" s="492"/>
      <c r="E752" s="492"/>
      <c r="F752" s="492"/>
      <c r="G752" s="492"/>
      <c r="H752" s="492"/>
      <c r="I752" s="492"/>
      <c r="J752" s="492"/>
      <c r="K752" s="492"/>
      <c r="L752" s="492"/>
      <c r="M752" s="492"/>
      <c r="N752" s="492"/>
      <c r="O752" s="492"/>
      <c r="P752" s="492"/>
      <c r="Q752" s="492"/>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92"/>
      <c r="D753" s="492"/>
      <c r="E753" s="492"/>
      <c r="F753" s="492"/>
      <c r="G753" s="492"/>
      <c r="H753" s="492"/>
      <c r="I753" s="492"/>
      <c r="J753" s="492"/>
      <c r="K753" s="492"/>
      <c r="L753" s="492"/>
      <c r="M753" s="492"/>
      <c r="N753" s="492"/>
      <c r="O753" s="492"/>
      <c r="P753" s="492"/>
      <c r="Q753" s="492"/>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92"/>
      <c r="D754" s="492"/>
      <c r="E754" s="492"/>
      <c r="F754" s="492"/>
      <c r="G754" s="492"/>
      <c r="H754" s="492"/>
      <c r="I754" s="492"/>
      <c r="J754" s="492"/>
      <c r="K754" s="492"/>
      <c r="L754" s="492"/>
      <c r="M754" s="492"/>
      <c r="N754" s="492"/>
      <c r="O754" s="492"/>
      <c r="P754" s="492"/>
      <c r="Q754" s="492"/>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92"/>
      <c r="D755" s="492"/>
      <c r="E755" s="492"/>
      <c r="F755" s="492"/>
      <c r="G755" s="492"/>
      <c r="H755" s="492"/>
      <c r="I755" s="492"/>
      <c r="J755" s="492"/>
      <c r="K755" s="492"/>
      <c r="L755" s="492"/>
      <c r="M755" s="492"/>
      <c r="N755" s="492"/>
      <c r="O755" s="492"/>
      <c r="P755" s="492"/>
      <c r="Q755" s="492"/>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92"/>
      <c r="D756" s="492"/>
      <c r="E756" s="492"/>
      <c r="F756" s="492"/>
      <c r="G756" s="492"/>
      <c r="H756" s="492"/>
      <c r="I756" s="492"/>
      <c r="J756" s="492"/>
      <c r="K756" s="492"/>
      <c r="L756" s="492"/>
      <c r="M756" s="492"/>
      <c r="N756" s="492"/>
      <c r="O756" s="492"/>
      <c r="P756" s="492"/>
      <c r="Q756" s="492"/>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92"/>
      <c r="D757" s="492"/>
      <c r="E757" s="492"/>
      <c r="F757" s="492"/>
      <c r="G757" s="492"/>
      <c r="H757" s="492"/>
      <c r="I757" s="492"/>
      <c r="J757" s="492"/>
      <c r="K757" s="492"/>
      <c r="L757" s="492"/>
      <c r="M757" s="492"/>
      <c r="N757" s="492"/>
      <c r="O757" s="492"/>
      <c r="P757" s="492"/>
      <c r="Q757" s="492"/>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92"/>
      <c r="D758" s="492"/>
      <c r="E758" s="492"/>
      <c r="F758" s="492"/>
      <c r="G758" s="492"/>
      <c r="H758" s="492"/>
      <c r="I758" s="492"/>
      <c r="J758" s="492"/>
      <c r="K758" s="492"/>
      <c r="L758" s="492"/>
      <c r="M758" s="492"/>
      <c r="N758" s="492"/>
      <c r="O758" s="492"/>
      <c r="P758" s="492"/>
      <c r="Q758" s="492"/>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92"/>
      <c r="D759" s="492"/>
      <c r="E759" s="492"/>
      <c r="F759" s="492"/>
      <c r="G759" s="492"/>
      <c r="H759" s="492"/>
      <c r="I759" s="492"/>
      <c r="J759" s="492"/>
      <c r="K759" s="492"/>
      <c r="L759" s="492"/>
      <c r="M759" s="492"/>
      <c r="N759" s="492"/>
      <c r="O759" s="492"/>
      <c r="P759" s="492"/>
      <c r="Q759" s="492"/>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92"/>
      <c r="D760" s="492"/>
      <c r="E760" s="492"/>
      <c r="F760" s="492"/>
      <c r="G760" s="492"/>
      <c r="H760" s="492"/>
      <c r="I760" s="492"/>
      <c r="J760" s="492"/>
      <c r="K760" s="492"/>
      <c r="L760" s="492"/>
      <c r="M760" s="492"/>
      <c r="N760" s="492"/>
      <c r="O760" s="492"/>
      <c r="P760" s="492"/>
      <c r="Q760" s="492"/>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92"/>
      <c r="D761" s="492"/>
      <c r="E761" s="492"/>
      <c r="F761" s="492"/>
      <c r="G761" s="492"/>
      <c r="H761" s="492"/>
      <c r="I761" s="492"/>
      <c r="J761" s="492"/>
      <c r="K761" s="492"/>
      <c r="L761" s="492"/>
      <c r="M761" s="492"/>
      <c r="N761" s="492"/>
      <c r="O761" s="492"/>
      <c r="P761" s="492"/>
      <c r="Q761" s="492"/>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92"/>
      <c r="D762" s="492"/>
      <c r="E762" s="492"/>
      <c r="F762" s="492"/>
      <c r="G762" s="492"/>
      <c r="H762" s="492"/>
      <c r="I762" s="492"/>
      <c r="J762" s="492"/>
      <c r="K762" s="492"/>
      <c r="L762" s="492"/>
      <c r="M762" s="492"/>
      <c r="N762" s="492"/>
      <c r="O762" s="492"/>
      <c r="P762" s="492"/>
      <c r="Q762" s="492"/>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92"/>
      <c r="D763" s="492"/>
      <c r="E763" s="492"/>
      <c r="F763" s="492"/>
      <c r="G763" s="492"/>
      <c r="H763" s="492"/>
      <c r="I763" s="492"/>
      <c r="J763" s="492"/>
      <c r="K763" s="492"/>
      <c r="L763" s="492"/>
      <c r="M763" s="492"/>
      <c r="N763" s="492"/>
      <c r="O763" s="492"/>
      <c r="P763" s="492"/>
      <c r="Q763" s="492"/>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92"/>
      <c r="D764" s="492"/>
      <c r="E764" s="492"/>
      <c r="F764" s="492"/>
      <c r="G764" s="492"/>
      <c r="H764" s="492"/>
      <c r="I764" s="492"/>
      <c r="J764" s="492"/>
      <c r="K764" s="492"/>
      <c r="L764" s="492"/>
      <c r="M764" s="492"/>
      <c r="N764" s="492"/>
      <c r="O764" s="492"/>
      <c r="P764" s="492"/>
      <c r="Q764" s="492"/>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92"/>
      <c r="D765" s="492"/>
      <c r="E765" s="492"/>
      <c r="F765" s="492"/>
      <c r="G765" s="492"/>
      <c r="H765" s="492"/>
      <c r="I765" s="492"/>
      <c r="J765" s="492"/>
      <c r="K765" s="492"/>
      <c r="L765" s="492"/>
      <c r="M765" s="492"/>
      <c r="N765" s="492"/>
      <c r="O765" s="492"/>
      <c r="P765" s="492"/>
      <c r="Q765" s="492"/>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92"/>
      <c r="D766" s="492"/>
      <c r="E766" s="492"/>
      <c r="F766" s="492"/>
      <c r="G766" s="492"/>
      <c r="H766" s="492"/>
      <c r="I766" s="492"/>
      <c r="J766" s="492"/>
      <c r="K766" s="492"/>
      <c r="L766" s="492"/>
      <c r="M766" s="492"/>
      <c r="N766" s="492"/>
      <c r="O766" s="492"/>
      <c r="P766" s="492"/>
      <c r="Q766" s="492"/>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92"/>
      <c r="D767" s="492"/>
      <c r="E767" s="492"/>
      <c r="F767" s="492"/>
      <c r="G767" s="492"/>
      <c r="H767" s="492"/>
      <c r="I767" s="492"/>
      <c r="J767" s="492"/>
      <c r="K767" s="492"/>
      <c r="L767" s="492"/>
      <c r="M767" s="492"/>
      <c r="N767" s="492"/>
      <c r="O767" s="492"/>
      <c r="P767" s="492"/>
      <c r="Q767" s="492"/>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92"/>
      <c r="D768" s="492"/>
      <c r="E768" s="492"/>
      <c r="F768" s="492"/>
      <c r="G768" s="492"/>
      <c r="H768" s="492"/>
      <c r="I768" s="492"/>
      <c r="J768" s="492"/>
      <c r="K768" s="492"/>
      <c r="L768" s="492"/>
      <c r="M768" s="492"/>
      <c r="N768" s="492"/>
      <c r="O768" s="492"/>
      <c r="P768" s="492"/>
      <c r="Q768" s="492"/>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92"/>
      <c r="D769" s="492"/>
      <c r="E769" s="492"/>
      <c r="F769" s="492"/>
      <c r="G769" s="492"/>
      <c r="H769" s="492"/>
      <c r="I769" s="492"/>
      <c r="J769" s="492"/>
      <c r="K769" s="492"/>
      <c r="L769" s="492"/>
      <c r="M769" s="492"/>
      <c r="N769" s="492"/>
      <c r="O769" s="492"/>
      <c r="P769" s="492"/>
      <c r="Q769" s="492"/>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92"/>
      <c r="D770" s="492"/>
      <c r="E770" s="492"/>
      <c r="F770" s="492"/>
      <c r="G770" s="492"/>
      <c r="H770" s="492"/>
      <c r="I770" s="492"/>
      <c r="J770" s="492"/>
      <c r="K770" s="492"/>
      <c r="L770" s="492"/>
      <c r="M770" s="492"/>
      <c r="N770" s="492"/>
      <c r="O770" s="492"/>
      <c r="P770" s="492"/>
      <c r="Q770" s="492"/>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92"/>
      <c r="D771" s="492"/>
      <c r="E771" s="492"/>
      <c r="F771" s="492"/>
      <c r="G771" s="492"/>
      <c r="H771" s="492"/>
      <c r="I771" s="492"/>
      <c r="J771" s="492"/>
      <c r="K771" s="492"/>
      <c r="L771" s="492"/>
      <c r="M771" s="492"/>
      <c r="N771" s="492"/>
      <c r="O771" s="492"/>
      <c r="P771" s="492"/>
      <c r="Q771" s="492"/>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92"/>
      <c r="D772" s="492"/>
      <c r="E772" s="492"/>
      <c r="F772" s="492"/>
      <c r="G772" s="492"/>
      <c r="H772" s="492"/>
      <c r="I772" s="492"/>
      <c r="J772" s="492"/>
      <c r="K772" s="492"/>
      <c r="L772" s="492"/>
      <c r="M772" s="492"/>
      <c r="N772" s="492"/>
      <c r="O772" s="492"/>
      <c r="P772" s="492"/>
      <c r="Q772" s="492"/>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92"/>
      <c r="D773" s="492"/>
      <c r="E773" s="492"/>
      <c r="F773" s="492"/>
      <c r="G773" s="492"/>
      <c r="H773" s="492"/>
      <c r="I773" s="492"/>
      <c r="J773" s="492"/>
      <c r="K773" s="492"/>
      <c r="L773" s="492"/>
      <c r="M773" s="492"/>
      <c r="N773" s="492"/>
      <c r="O773" s="492"/>
      <c r="P773" s="492"/>
      <c r="Q773" s="492"/>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92"/>
      <c r="D774" s="492"/>
      <c r="E774" s="492"/>
      <c r="F774" s="492"/>
      <c r="G774" s="492"/>
      <c r="H774" s="492"/>
      <c r="I774" s="492"/>
      <c r="J774" s="492"/>
      <c r="K774" s="492"/>
      <c r="L774" s="492"/>
      <c r="M774" s="492"/>
      <c r="N774" s="492"/>
      <c r="O774" s="492"/>
      <c r="P774" s="492"/>
      <c r="Q774" s="492"/>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92"/>
      <c r="D775" s="492"/>
      <c r="E775" s="492"/>
      <c r="F775" s="492"/>
      <c r="G775" s="492"/>
      <c r="H775" s="492"/>
      <c r="I775" s="492"/>
      <c r="J775" s="492"/>
      <c r="K775" s="492"/>
      <c r="L775" s="492"/>
      <c r="M775" s="492"/>
      <c r="N775" s="492"/>
      <c r="O775" s="492"/>
      <c r="P775" s="492"/>
      <c r="Q775" s="492"/>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92"/>
      <c r="D776" s="492"/>
      <c r="E776" s="492"/>
      <c r="F776" s="492"/>
      <c r="G776" s="492"/>
      <c r="H776" s="492"/>
      <c r="I776" s="492"/>
      <c r="J776" s="492"/>
      <c r="K776" s="492"/>
      <c r="L776" s="492"/>
      <c r="M776" s="492"/>
      <c r="N776" s="492"/>
      <c r="O776" s="492"/>
      <c r="P776" s="492"/>
      <c r="Q776" s="492"/>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92"/>
      <c r="D777" s="492"/>
      <c r="E777" s="492"/>
      <c r="F777" s="492"/>
      <c r="G777" s="492"/>
      <c r="H777" s="492"/>
      <c r="I777" s="492"/>
      <c r="J777" s="492"/>
      <c r="K777" s="492"/>
      <c r="L777" s="492"/>
      <c r="M777" s="492"/>
      <c r="N777" s="492"/>
      <c r="O777" s="492"/>
      <c r="P777" s="492"/>
      <c r="Q777" s="492"/>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92"/>
      <c r="D778" s="492"/>
      <c r="E778" s="492"/>
      <c r="F778" s="492"/>
      <c r="G778" s="492"/>
      <c r="H778" s="492"/>
      <c r="I778" s="492"/>
      <c r="J778" s="492"/>
      <c r="K778" s="492"/>
      <c r="L778" s="492"/>
      <c r="M778" s="492"/>
      <c r="N778" s="492"/>
      <c r="O778" s="492"/>
      <c r="P778" s="492"/>
      <c r="Q778" s="492"/>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92"/>
      <c r="D779" s="492"/>
      <c r="E779" s="492"/>
      <c r="F779" s="492"/>
      <c r="G779" s="492"/>
      <c r="H779" s="492"/>
      <c r="I779" s="492"/>
      <c r="J779" s="492"/>
      <c r="K779" s="492"/>
      <c r="L779" s="492"/>
      <c r="M779" s="492"/>
      <c r="N779" s="492"/>
      <c r="O779" s="492"/>
      <c r="P779" s="492"/>
      <c r="Q779" s="492"/>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92"/>
      <c r="D780" s="492"/>
      <c r="E780" s="492"/>
      <c r="F780" s="492"/>
      <c r="G780" s="492"/>
      <c r="H780" s="492"/>
      <c r="I780" s="492"/>
      <c r="J780" s="492"/>
      <c r="K780" s="492"/>
      <c r="L780" s="492"/>
      <c r="M780" s="492"/>
      <c r="N780" s="492"/>
      <c r="O780" s="492"/>
      <c r="P780" s="492"/>
      <c r="Q780" s="492"/>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92"/>
      <c r="D781" s="492"/>
      <c r="E781" s="492"/>
      <c r="F781" s="492"/>
      <c r="G781" s="492"/>
      <c r="H781" s="492"/>
      <c r="I781" s="492"/>
      <c r="J781" s="492"/>
      <c r="K781" s="492"/>
      <c r="L781" s="492"/>
      <c r="M781" s="492"/>
      <c r="N781" s="492"/>
      <c r="O781" s="492"/>
      <c r="P781" s="492"/>
      <c r="Q781" s="492"/>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92"/>
      <c r="D782" s="492"/>
      <c r="E782" s="492"/>
      <c r="F782" s="492"/>
      <c r="G782" s="492"/>
      <c r="H782" s="492"/>
      <c r="I782" s="492"/>
      <c r="J782" s="492"/>
      <c r="K782" s="492"/>
      <c r="L782" s="492"/>
      <c r="M782" s="492"/>
      <c r="N782" s="492"/>
      <c r="O782" s="492"/>
      <c r="P782" s="492"/>
      <c r="Q782" s="492"/>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92"/>
      <c r="D783" s="492"/>
      <c r="E783" s="492"/>
      <c r="F783" s="492"/>
      <c r="G783" s="492"/>
      <c r="H783" s="492"/>
      <c r="I783" s="492"/>
      <c r="J783" s="492"/>
      <c r="K783" s="492"/>
      <c r="L783" s="492"/>
      <c r="M783" s="492"/>
      <c r="N783" s="492"/>
      <c r="O783" s="492"/>
      <c r="P783" s="492"/>
      <c r="Q783" s="492"/>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92"/>
      <c r="D784" s="492"/>
      <c r="E784" s="492"/>
      <c r="F784" s="492"/>
      <c r="G784" s="492"/>
      <c r="H784" s="492"/>
      <c r="I784" s="492"/>
      <c r="J784" s="492"/>
      <c r="K784" s="492"/>
      <c r="L784" s="492"/>
      <c r="M784" s="492"/>
      <c r="N784" s="492"/>
      <c r="O784" s="492"/>
      <c r="P784" s="492"/>
      <c r="Q784" s="492"/>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92"/>
      <c r="D785" s="492"/>
      <c r="E785" s="492"/>
      <c r="F785" s="492"/>
      <c r="G785" s="492"/>
      <c r="H785" s="492"/>
      <c r="I785" s="492"/>
      <c r="J785" s="492"/>
      <c r="K785" s="492"/>
      <c r="L785" s="492"/>
      <c r="M785" s="492"/>
      <c r="N785" s="492"/>
      <c r="O785" s="492"/>
      <c r="P785" s="492"/>
      <c r="Q785" s="492"/>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92"/>
      <c r="D786" s="492"/>
      <c r="E786" s="492"/>
      <c r="F786" s="492"/>
      <c r="G786" s="492"/>
      <c r="H786" s="492"/>
      <c r="I786" s="492"/>
      <c r="J786" s="492"/>
      <c r="K786" s="492"/>
      <c r="L786" s="492"/>
      <c r="M786" s="492"/>
      <c r="N786" s="492"/>
      <c r="O786" s="492"/>
      <c r="P786" s="492"/>
      <c r="Q786" s="492"/>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92"/>
      <c r="D787" s="492"/>
      <c r="E787" s="492"/>
      <c r="F787" s="492"/>
      <c r="G787" s="492"/>
      <c r="H787" s="492"/>
      <c r="I787" s="492"/>
      <c r="J787" s="492"/>
      <c r="K787" s="492"/>
      <c r="L787" s="492"/>
      <c r="M787" s="492"/>
      <c r="N787" s="492"/>
      <c r="O787" s="492"/>
      <c r="P787" s="492"/>
      <c r="Q787" s="492"/>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92"/>
      <c r="D788" s="492"/>
      <c r="E788" s="492"/>
      <c r="F788" s="492"/>
      <c r="G788" s="492"/>
      <c r="H788" s="492"/>
      <c r="I788" s="492"/>
      <c r="J788" s="492"/>
      <c r="K788" s="492"/>
      <c r="L788" s="492"/>
      <c r="M788" s="492"/>
      <c r="N788" s="492"/>
      <c r="O788" s="492"/>
      <c r="P788" s="492"/>
      <c r="Q788" s="492"/>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92"/>
      <c r="D789" s="492"/>
      <c r="E789" s="492"/>
      <c r="F789" s="492"/>
      <c r="G789" s="492"/>
      <c r="H789" s="492"/>
      <c r="I789" s="492"/>
      <c r="J789" s="492"/>
      <c r="K789" s="492"/>
      <c r="L789" s="492"/>
      <c r="M789" s="492"/>
      <c r="N789" s="492"/>
      <c r="O789" s="492"/>
      <c r="P789" s="492"/>
      <c r="Q789" s="492"/>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92"/>
      <c r="D790" s="492"/>
      <c r="E790" s="492"/>
      <c r="F790" s="492"/>
      <c r="G790" s="492"/>
      <c r="H790" s="492"/>
      <c r="I790" s="492"/>
      <c r="J790" s="492"/>
      <c r="K790" s="492"/>
      <c r="L790" s="492"/>
      <c r="M790" s="492"/>
      <c r="N790" s="492"/>
      <c r="O790" s="492"/>
      <c r="P790" s="492"/>
      <c r="Q790" s="492"/>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92"/>
      <c r="D791" s="492"/>
      <c r="E791" s="492"/>
      <c r="F791" s="492"/>
      <c r="G791" s="492"/>
      <c r="H791" s="492"/>
      <c r="I791" s="492"/>
      <c r="J791" s="492"/>
      <c r="K791" s="492"/>
      <c r="L791" s="492"/>
      <c r="M791" s="492"/>
      <c r="N791" s="492"/>
      <c r="O791" s="492"/>
      <c r="P791" s="492"/>
      <c r="Q791" s="492"/>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92"/>
      <c r="D792" s="492"/>
      <c r="E792" s="492"/>
      <c r="F792" s="492"/>
      <c r="G792" s="492"/>
      <c r="H792" s="492"/>
      <c r="I792" s="492"/>
      <c r="J792" s="492"/>
      <c r="K792" s="492"/>
      <c r="L792" s="492"/>
      <c r="M792" s="492"/>
      <c r="N792" s="492"/>
      <c r="O792" s="492"/>
      <c r="P792" s="492"/>
      <c r="Q792" s="492"/>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92"/>
      <c r="D793" s="492"/>
      <c r="E793" s="492"/>
      <c r="F793" s="492"/>
      <c r="G793" s="492"/>
      <c r="H793" s="492"/>
      <c r="I793" s="492"/>
      <c r="J793" s="492"/>
      <c r="K793" s="492"/>
      <c r="L793" s="492"/>
      <c r="M793" s="492"/>
      <c r="N793" s="492"/>
      <c r="O793" s="492"/>
      <c r="P793" s="492"/>
      <c r="Q793" s="492"/>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92"/>
      <c r="D794" s="492"/>
      <c r="E794" s="492"/>
      <c r="F794" s="492"/>
      <c r="G794" s="492"/>
      <c r="H794" s="492"/>
      <c r="I794" s="492"/>
      <c r="J794" s="492"/>
      <c r="K794" s="492"/>
      <c r="L794" s="492"/>
      <c r="M794" s="492"/>
      <c r="N794" s="492"/>
      <c r="O794" s="492"/>
      <c r="P794" s="492"/>
      <c r="Q794" s="492"/>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92"/>
      <c r="D795" s="492"/>
      <c r="E795" s="492"/>
      <c r="F795" s="492"/>
      <c r="G795" s="492"/>
      <c r="H795" s="492"/>
      <c r="I795" s="492"/>
      <c r="J795" s="492"/>
      <c r="K795" s="492"/>
      <c r="L795" s="492"/>
      <c r="M795" s="492"/>
      <c r="N795" s="492"/>
      <c r="O795" s="492"/>
      <c r="P795" s="492"/>
      <c r="Q795" s="492"/>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92"/>
      <c r="D796" s="492"/>
      <c r="E796" s="492"/>
      <c r="F796" s="492"/>
      <c r="G796" s="492"/>
      <c r="H796" s="492"/>
      <c r="I796" s="492"/>
      <c r="J796" s="492"/>
      <c r="K796" s="492"/>
      <c r="L796" s="492"/>
      <c r="M796" s="492"/>
      <c r="N796" s="492"/>
      <c r="O796" s="492"/>
      <c r="P796" s="492"/>
      <c r="Q796" s="492"/>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92"/>
      <c r="D797" s="492"/>
      <c r="E797" s="492"/>
      <c r="F797" s="492"/>
      <c r="G797" s="492"/>
      <c r="H797" s="492"/>
      <c r="I797" s="492"/>
      <c r="J797" s="492"/>
      <c r="K797" s="492"/>
      <c r="L797" s="492"/>
      <c r="M797" s="492"/>
      <c r="N797" s="492"/>
      <c r="O797" s="492"/>
      <c r="P797" s="492"/>
      <c r="Q797" s="492"/>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92"/>
      <c r="D798" s="492"/>
      <c r="E798" s="492"/>
      <c r="F798" s="492"/>
      <c r="G798" s="492"/>
      <c r="H798" s="492"/>
      <c r="I798" s="492"/>
      <c r="J798" s="492"/>
      <c r="K798" s="492"/>
      <c r="L798" s="492"/>
      <c r="M798" s="492"/>
      <c r="N798" s="492"/>
      <c r="O798" s="492"/>
      <c r="P798" s="492"/>
      <c r="Q798" s="492"/>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92"/>
      <c r="D799" s="492"/>
      <c r="E799" s="492"/>
      <c r="F799" s="492"/>
      <c r="G799" s="492"/>
      <c r="H799" s="492"/>
      <c r="I799" s="492"/>
      <c r="J799" s="492"/>
      <c r="K799" s="492"/>
      <c r="L799" s="492"/>
      <c r="M799" s="492"/>
      <c r="N799" s="492"/>
      <c r="O799" s="492"/>
      <c r="P799" s="492"/>
      <c r="Q799" s="492"/>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92"/>
      <c r="D800" s="492"/>
      <c r="E800" s="492"/>
      <c r="F800" s="492"/>
      <c r="G800" s="492"/>
      <c r="H800" s="492"/>
      <c r="I800" s="492"/>
      <c r="J800" s="492"/>
      <c r="K800" s="492"/>
      <c r="L800" s="492"/>
      <c r="M800" s="492"/>
      <c r="N800" s="492"/>
      <c r="O800" s="492"/>
      <c r="P800" s="492"/>
      <c r="Q800" s="492"/>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92"/>
      <c r="D801" s="492"/>
      <c r="E801" s="492"/>
      <c r="F801" s="492"/>
      <c r="G801" s="492"/>
      <c r="H801" s="492"/>
      <c r="I801" s="492"/>
      <c r="J801" s="492"/>
      <c r="K801" s="492"/>
      <c r="L801" s="492"/>
      <c r="M801" s="492"/>
      <c r="N801" s="492"/>
      <c r="O801" s="492"/>
      <c r="P801" s="492"/>
      <c r="Q801" s="492"/>
    </row>
    <row r="802" ht="25.15" customHeight="true" x14ac:dyDescent="0.2">
      <c r="C802" s="492"/>
      <c r="D802" s="492"/>
      <c r="E802" s="492"/>
      <c r="F802" s="492"/>
      <c r="G802" s="492"/>
      <c r="H802" s="492"/>
      <c r="I802" s="492"/>
      <c r="J802" s="492"/>
      <c r="K802" s="492"/>
      <c r="L802" s="492"/>
      <c r="M802" s="492"/>
      <c r="N802" s="492"/>
      <c r="O802" s="492"/>
      <c r="P802" s="492"/>
      <c r="Q802" s="492"/>
    </row>
    <row r="803" ht="25.15" customHeight="true" x14ac:dyDescent="0.2">
      <c r="C803" s="492"/>
      <c r="D803" s="492"/>
      <c r="E803" s="492"/>
      <c r="F803" s="492"/>
      <c r="G803" s="492"/>
      <c r="H803" s="492"/>
      <c r="I803" s="492"/>
      <c r="J803" s="492"/>
      <c r="K803" s="492"/>
      <c r="L803" s="492"/>
      <c r="M803" s="492"/>
      <c r="N803" s="492"/>
      <c r="O803" s="492"/>
      <c r="P803" s="492"/>
      <c r="Q803" s="492"/>
    </row>
    <row r="804" ht="25.15" customHeight="true" x14ac:dyDescent="0.2">
      <c r="C804" s="492"/>
      <c r="D804" s="492"/>
      <c r="E804" s="492"/>
      <c r="F804" s="492"/>
      <c r="G804" s="492"/>
      <c r="H804" s="492"/>
      <c r="I804" s="492"/>
      <c r="J804" s="492"/>
      <c r="K804" s="492"/>
      <c r="L804" s="492"/>
      <c r="M804" s="492"/>
      <c r="N804" s="492"/>
      <c r="O804" s="492"/>
      <c r="P804" s="492"/>
      <c r="Q804" s="492"/>
    </row>
    <row r="805" ht="25.15" customHeight="true" x14ac:dyDescent="0.2">
      <c r="C805" s="492"/>
      <c r="D805" s="492"/>
      <c r="E805" s="492"/>
      <c r="F805" s="492"/>
      <c r="G805" s="492"/>
      <c r="H805" s="492"/>
      <c r="I805" s="492"/>
      <c r="J805" s="492"/>
      <c r="K805" s="492"/>
      <c r="L805" s="492"/>
      <c r="M805" s="492"/>
      <c r="N805" s="492"/>
      <c r="O805" s="492"/>
      <c r="P805" s="492"/>
      <c r="Q805" s="492"/>
    </row>
    <row r="806" ht="25.15" customHeight="true" x14ac:dyDescent="0.2">
      <c r="C806" s="492"/>
      <c r="D806" s="492"/>
      <c r="E806" s="492"/>
      <c r="F806" s="492"/>
      <c r="G806" s="492"/>
      <c r="H806" s="492"/>
      <c r="I806" s="492"/>
      <c r="J806" s="492"/>
      <c r="K806" s="492"/>
      <c r="L806" s="492"/>
      <c r="M806" s="492"/>
      <c r="N806" s="492"/>
      <c r="O806" s="492"/>
      <c r="P806" s="492"/>
      <c r="Q806" s="492"/>
    </row>
    <row r="807" ht="25.15" customHeight="true" x14ac:dyDescent="0.2">
      <c r="C807" s="492"/>
      <c r="D807" s="492"/>
      <c r="E807" s="492"/>
      <c r="F807" s="492"/>
      <c r="G807" s="492"/>
      <c r="H807" s="492"/>
      <c r="I807" s="492"/>
      <c r="J807" s="492"/>
      <c r="K807" s="492"/>
      <c r="L807" s="492"/>
      <c r="M807" s="492"/>
      <c r="N807" s="492"/>
      <c r="O807" s="492"/>
      <c r="P807" s="492"/>
      <c r="Q807" s="492"/>
    </row>
    <row r="808" ht="25.15" customHeight="true" x14ac:dyDescent="0.2">
      <c r="C808" s="492"/>
      <c r="D808" s="492"/>
      <c r="E808" s="492"/>
      <c r="F808" s="492"/>
      <c r="G808" s="492"/>
      <c r="H808" s="492"/>
      <c r="I808" s="492"/>
      <c r="J808" s="492"/>
      <c r="K808" s="492"/>
      <c r="L808" s="492"/>
      <c r="M808" s="492"/>
      <c r="N808" s="492"/>
      <c r="O808" s="492"/>
      <c r="P808" s="492"/>
      <c r="Q808" s="492"/>
    </row>
    <row r="809" ht="25.15" customHeight="true" x14ac:dyDescent="0.2">
      <c r="C809" s="492"/>
      <c r="D809" s="492"/>
      <c r="E809" s="492"/>
      <c r="F809" s="492"/>
      <c r="G809" s="492"/>
      <c r="H809" s="492"/>
      <c r="I809" s="492"/>
      <c r="J809" s="492"/>
      <c r="K809" s="492"/>
      <c r="L809" s="492"/>
      <c r="M809" s="492"/>
      <c r="N809" s="492"/>
      <c r="O809" s="492"/>
      <c r="P809" s="492"/>
      <c r="Q809" s="492"/>
    </row>
    <row r="810" ht="25.15" customHeight="true" x14ac:dyDescent="0.2">
      <c r="C810" s="492"/>
      <c r="D810" s="492"/>
      <c r="E810" s="492"/>
      <c r="F810" s="492"/>
      <c r="G810" s="492"/>
      <c r="H810" s="492"/>
      <c r="I810" s="492"/>
      <c r="J810" s="492"/>
      <c r="K810" s="492"/>
      <c r="L810" s="492"/>
      <c r="M810" s="492"/>
      <c r="N810" s="492"/>
      <c r="O810" s="492"/>
      <c r="P810" s="492"/>
      <c r="Q810" s="492"/>
    </row>
    <row r="811" ht="25.15" customHeight="true" x14ac:dyDescent="0.2">
      <c r="C811" s="492"/>
      <c r="D811" s="492"/>
      <c r="E811" s="492"/>
      <c r="F811" s="492"/>
      <c r="G811" s="492"/>
      <c r="H811" s="492"/>
      <c r="I811" s="492"/>
      <c r="J811" s="492"/>
      <c r="K811" s="492"/>
      <c r="L811" s="492"/>
      <c r="M811" s="492"/>
      <c r="N811" s="492"/>
      <c r="O811" s="492"/>
      <c r="P811" s="492"/>
      <c r="Q811" s="492"/>
    </row>
    <row r="812" ht="25.15" customHeight="true" x14ac:dyDescent="0.2">
      <c r="C812" s="492"/>
      <c r="D812" s="492"/>
      <c r="E812" s="492"/>
      <c r="F812" s="492"/>
      <c r="G812" s="492"/>
      <c r="H812" s="492"/>
      <c r="I812" s="492"/>
      <c r="J812" s="492"/>
      <c r="K812" s="492"/>
      <c r="L812" s="492"/>
      <c r="M812" s="492"/>
      <c r="N812" s="492"/>
      <c r="O812" s="492"/>
      <c r="P812" s="492"/>
      <c r="Q812" s="492"/>
    </row>
    <row r="813" ht="25.15" customHeight="true" x14ac:dyDescent="0.2">
      <c r="C813" s="492"/>
      <c r="D813" s="492"/>
      <c r="E813" s="492"/>
      <c r="F813" s="492"/>
      <c r="G813" s="492"/>
      <c r="H813" s="492"/>
      <c r="I813" s="492"/>
      <c r="J813" s="492"/>
      <c r="K813" s="492"/>
      <c r="L813" s="492"/>
      <c r="M813" s="492"/>
      <c r="N813" s="492"/>
      <c r="O813" s="492"/>
      <c r="P813" s="492"/>
      <c r="Q813" s="492"/>
    </row>
    <row r="814" ht="25.15" customHeight="true" x14ac:dyDescent="0.2">
      <c r="C814" s="492"/>
      <c r="D814" s="492"/>
      <c r="E814" s="492"/>
      <c r="F814" s="492"/>
      <c r="G814" s="492"/>
      <c r="H814" s="492"/>
      <c r="I814" s="492"/>
      <c r="J814" s="492"/>
      <c r="K814" s="492"/>
      <c r="L814" s="492"/>
      <c r="M814" s="492"/>
      <c r="N814" s="492"/>
      <c r="O814" s="492"/>
      <c r="P814" s="492"/>
      <c r="Q814" s="492"/>
    </row>
    <row r="815" ht="25.15" customHeight="true" x14ac:dyDescent="0.2">
      <c r="C815" s="492"/>
      <c r="D815" s="492"/>
      <c r="E815" s="492"/>
      <c r="F815" s="492"/>
      <c r="G815" s="492"/>
      <c r="H815" s="492"/>
      <c r="I815" s="492"/>
      <c r="J815" s="492"/>
      <c r="K815" s="492"/>
      <c r="L815" s="492"/>
      <c r="M815" s="492"/>
      <c r="N815" s="492"/>
      <c r="O815" s="492"/>
      <c r="P815" s="492"/>
      <c r="Q815" s="492"/>
    </row>
    <row r="816" ht="25.15" customHeight="true" x14ac:dyDescent="0.2">
      <c r="C816" s="492"/>
      <c r="D816" s="492"/>
      <c r="E816" s="492"/>
      <c r="F816" s="492"/>
      <c r="G816" s="492"/>
      <c r="H816" s="492"/>
      <c r="I816" s="492"/>
      <c r="J816" s="492"/>
      <c r="K816" s="492"/>
      <c r="L816" s="492"/>
      <c r="M816" s="492"/>
      <c r="N816" s="492"/>
      <c r="O816" s="492"/>
      <c r="P816" s="492"/>
      <c r="Q816" s="492"/>
    </row>
    <row r="817" ht="25.15" customHeight="true" x14ac:dyDescent="0.2">
      <c r="C817" s="492"/>
      <c r="D817" s="492"/>
      <c r="E817" s="492"/>
      <c r="F817" s="492"/>
      <c r="G817" s="492"/>
      <c r="H817" s="492"/>
      <c r="I817" s="492"/>
      <c r="J817" s="492"/>
      <c r="K817" s="492"/>
      <c r="L817" s="492"/>
      <c r="M817" s="492"/>
      <c r="N817" s="492"/>
      <c r="O817" s="492"/>
      <c r="P817" s="492"/>
      <c r="Q817" s="492"/>
    </row>
    <row r="818" ht="25.15" customHeight="true" x14ac:dyDescent="0.2">
      <c r="C818" s="492"/>
      <c r="D818" s="492"/>
      <c r="E818" s="492"/>
      <c r="F818" s="492"/>
      <c r="G818" s="492"/>
      <c r="H818" s="492"/>
      <c r="I818" s="492"/>
      <c r="J818" s="492"/>
      <c r="K818" s="492"/>
      <c r="L818" s="492"/>
      <c r="M818" s="492"/>
      <c r="N818" s="492"/>
      <c r="O818" s="492"/>
      <c r="P818" s="492"/>
      <c r="Q818" s="492"/>
    </row>
    <row r="819" ht="25.15" customHeight="true" x14ac:dyDescent="0.2">
      <c r="C819" s="492"/>
      <c r="D819" s="492"/>
      <c r="E819" s="492"/>
      <c r="F819" s="492"/>
      <c r="G819" s="492"/>
      <c r="H819" s="492"/>
      <c r="I819" s="492"/>
      <c r="J819" s="492"/>
      <c r="K819" s="492"/>
      <c r="L819" s="492"/>
      <c r="M819" s="492"/>
      <c r="N819" s="492"/>
      <c r="O819" s="492"/>
      <c r="P819" s="492"/>
      <c r="Q819" s="492"/>
    </row>
    <row r="820" ht="25.15" customHeight="true" x14ac:dyDescent="0.2">
      <c r="C820" s="492"/>
      <c r="D820" s="492"/>
      <c r="E820" s="492"/>
      <c r="F820" s="492"/>
      <c r="G820" s="492"/>
      <c r="H820" s="492"/>
      <c r="I820" s="492"/>
      <c r="J820" s="492"/>
      <c r="K820" s="492"/>
      <c r="L820" s="492"/>
      <c r="M820" s="492"/>
      <c r="N820" s="492"/>
      <c r="O820" s="492"/>
      <c r="P820" s="492"/>
      <c r="Q820" s="492"/>
    </row>
    <row r="821" ht="25.15" customHeight="true" x14ac:dyDescent="0.2">
      <c r="C821" s="492"/>
      <c r="D821" s="492"/>
      <c r="E821" s="492"/>
      <c r="F821" s="492"/>
      <c r="G821" s="492"/>
      <c r="H821" s="492"/>
      <c r="I821" s="492"/>
      <c r="J821" s="492"/>
      <c r="K821" s="492"/>
      <c r="L821" s="492"/>
      <c r="M821" s="492"/>
      <c r="N821" s="492"/>
      <c r="O821" s="492"/>
      <c r="P821" s="492"/>
      <c r="Q821" s="492"/>
    </row>
    <row r="822" ht="25.15" customHeight="true" x14ac:dyDescent="0.2">
      <c r="C822" s="492"/>
      <c r="D822" s="492"/>
      <c r="E822" s="492"/>
      <c r="F822" s="492"/>
      <c r="G822" s="492"/>
      <c r="H822" s="492"/>
      <c r="I822" s="492"/>
      <c r="J822" s="492"/>
      <c r="K822" s="492"/>
      <c r="L822" s="492"/>
      <c r="M822" s="492"/>
      <c r="N822" s="492"/>
      <c r="O822" s="492"/>
      <c r="P822" s="492"/>
      <c r="Q822" s="492"/>
    </row>
    <row r="823" ht="25.15" customHeight="true" x14ac:dyDescent="0.2">
      <c r="C823" s="492"/>
      <c r="D823" s="492"/>
      <c r="E823" s="492"/>
      <c r="F823" s="492"/>
      <c r="G823" s="492"/>
      <c r="H823" s="492"/>
      <c r="I823" s="492"/>
      <c r="J823" s="492"/>
      <c r="K823" s="492"/>
      <c r="L823" s="492"/>
      <c r="M823" s="492"/>
      <c r="N823" s="492"/>
      <c r="O823" s="492"/>
      <c r="P823" s="492"/>
      <c r="Q823" s="492"/>
    </row>
    <row r="824" ht="25.15" customHeight="true" x14ac:dyDescent="0.2">
      <c r="C824" s="492"/>
      <c r="D824" s="492"/>
      <c r="E824" s="492"/>
      <c r="F824" s="492"/>
      <c r="G824" s="492"/>
      <c r="H824" s="492"/>
      <c r="I824" s="492"/>
      <c r="J824" s="492"/>
      <c r="K824" s="492"/>
      <c r="L824" s="492"/>
      <c r="M824" s="492"/>
      <c r="N824" s="492"/>
      <c r="O824" s="492"/>
      <c r="P824" s="492"/>
      <c r="Q824" s="492"/>
    </row>
    <row r="825" ht="25.15" customHeight="true" x14ac:dyDescent="0.2">
      <c r="C825" s="492"/>
      <c r="D825" s="492"/>
      <c r="E825" s="492"/>
      <c r="F825" s="492"/>
      <c r="G825" s="492"/>
      <c r="H825" s="492"/>
      <c r="I825" s="492"/>
      <c r="J825" s="492"/>
      <c r="K825" s="492"/>
      <c r="L825" s="492"/>
      <c r="M825" s="492"/>
      <c r="N825" s="492"/>
      <c r="O825" s="492"/>
      <c r="P825" s="492"/>
      <c r="Q825" s="492"/>
    </row>
    <row r="826" ht="25.15" customHeight="true" x14ac:dyDescent="0.2">
      <c r="C826" s="492"/>
      <c r="D826" s="492"/>
      <c r="E826" s="492"/>
      <c r="F826" s="492"/>
      <c r="G826" s="492"/>
      <c r="H826" s="492"/>
      <c r="I826" s="492"/>
      <c r="J826" s="492"/>
      <c r="K826" s="492"/>
      <c r="L826" s="492"/>
      <c r="M826" s="492"/>
      <c r="N826" s="492"/>
      <c r="O826" s="492"/>
      <c r="P826" s="492"/>
      <c r="Q826" s="492"/>
    </row>
    <row r="827" ht="25.15" customHeight="true" x14ac:dyDescent="0.2">
      <c r="C827" s="492"/>
      <c r="D827" s="492"/>
      <c r="E827" s="492"/>
      <c r="F827" s="492"/>
      <c r="G827" s="492"/>
      <c r="H827" s="492"/>
      <c r="I827" s="492"/>
      <c r="J827" s="492"/>
      <c r="K827" s="492"/>
      <c r="L827" s="492"/>
      <c r="M827" s="492"/>
      <c r="N827" s="492"/>
      <c r="O827" s="492"/>
      <c r="P827" s="492"/>
      <c r="Q827" s="492"/>
    </row>
    <row r="828" ht="25.15" customHeight="true" x14ac:dyDescent="0.2">
      <c r="C828" s="492"/>
      <c r="D828" s="492"/>
      <c r="E828" s="492"/>
      <c r="F828" s="492"/>
      <c r="G828" s="492"/>
      <c r="H828" s="492"/>
      <c r="I828" s="492"/>
      <c r="J828" s="492"/>
      <c r="K828" s="492"/>
      <c r="L828" s="492"/>
      <c r="M828" s="492"/>
      <c r="N828" s="492"/>
      <c r="O828" s="492"/>
      <c r="P828" s="492"/>
      <c r="Q828" s="492"/>
    </row>
    <row r="829" ht="25.15" customHeight="true" x14ac:dyDescent="0.2">
      <c r="C829" s="492"/>
      <c r="D829" s="492"/>
      <c r="E829" s="492"/>
      <c r="F829" s="492"/>
      <c r="G829" s="492"/>
      <c r="H829" s="492"/>
      <c r="I829" s="492"/>
      <c r="J829" s="492"/>
      <c r="K829" s="492"/>
      <c r="L829" s="492"/>
      <c r="M829" s="492"/>
      <c r="N829" s="492"/>
      <c r="O829" s="492"/>
      <c r="P829" s="492"/>
      <c r="Q829" s="492"/>
    </row>
    <row r="830" ht="25.15" customHeight="true" x14ac:dyDescent="0.2">
      <c r="C830" s="492"/>
      <c r="D830" s="492"/>
      <c r="E830" s="492"/>
      <c r="F830" s="492"/>
      <c r="G830" s="492"/>
      <c r="H830" s="492"/>
      <c r="I830" s="492"/>
      <c r="J830" s="492"/>
      <c r="K830" s="492"/>
      <c r="L830" s="492"/>
      <c r="M830" s="492"/>
      <c r="N830" s="492"/>
      <c r="O830" s="492"/>
      <c r="P830" s="492"/>
      <c r="Q830" s="492"/>
    </row>
    <row r="831" ht="25.15" customHeight="true" x14ac:dyDescent="0.2">
      <c r="C831" s="492"/>
      <c r="D831" s="492"/>
      <c r="E831" s="492"/>
      <c r="F831" s="492"/>
      <c r="G831" s="492"/>
      <c r="H831" s="492"/>
      <c r="I831" s="492"/>
      <c r="J831" s="492"/>
      <c r="K831" s="492"/>
      <c r="L831" s="492"/>
      <c r="M831" s="492"/>
      <c r="N831" s="492"/>
      <c r="O831" s="492"/>
      <c r="P831" s="492"/>
      <c r="Q831" s="492"/>
    </row>
    <row r="832" ht="25.15" customHeight="true" x14ac:dyDescent="0.2">
      <c r="C832" s="492"/>
      <c r="D832" s="492"/>
      <c r="E832" s="492"/>
      <c r="F832" s="492"/>
      <c r="G832" s="492"/>
      <c r="H832" s="492"/>
      <c r="I832" s="492"/>
      <c r="J832" s="492"/>
      <c r="K832" s="492"/>
      <c r="L832" s="492"/>
      <c r="M832" s="492"/>
      <c r="N832" s="492"/>
      <c r="O832" s="492"/>
      <c r="P832" s="492"/>
      <c r="Q832" s="492"/>
    </row>
    <row r="833" ht="25.15" customHeight="true" x14ac:dyDescent="0.2">
      <c r="C833" s="492"/>
      <c r="D833" s="492"/>
      <c r="E833" s="492"/>
      <c r="F833" s="492"/>
      <c r="G833" s="492"/>
      <c r="H833" s="492"/>
      <c r="I833" s="492"/>
      <c r="J833" s="492"/>
      <c r="K833" s="492"/>
      <c r="L833" s="492"/>
      <c r="M833" s="492"/>
      <c r="N833" s="492"/>
      <c r="O833" s="492"/>
      <c r="P833" s="492"/>
      <c r="Q833" s="492"/>
    </row>
    <row r="834" ht="25.15" customHeight="true" x14ac:dyDescent="0.2">
      <c r="C834" s="492"/>
      <c r="D834" s="492"/>
      <c r="E834" s="492"/>
      <c r="F834" s="492"/>
      <c r="G834" s="492"/>
      <c r="H834" s="492"/>
      <c r="I834" s="492"/>
      <c r="J834" s="492"/>
      <c r="K834" s="492"/>
      <c r="L834" s="492"/>
      <c r="M834" s="492"/>
      <c r="N834" s="492"/>
      <c r="O834" s="492"/>
      <c r="P834" s="492"/>
      <c r="Q834" s="492"/>
    </row>
    <row r="835" ht="25.15" customHeight="true" x14ac:dyDescent="0.2">
      <c r="C835" s="492"/>
      <c r="D835" s="492"/>
      <c r="E835" s="492"/>
      <c r="F835" s="492"/>
      <c r="G835" s="492"/>
      <c r="H835" s="492"/>
      <c r="I835" s="492"/>
      <c r="J835" s="492"/>
      <c r="K835" s="492"/>
      <c r="L835" s="492"/>
      <c r="M835" s="492"/>
      <c r="N835" s="492"/>
      <c r="O835" s="492"/>
      <c r="P835" s="492"/>
      <c r="Q835" s="492"/>
    </row>
    <row r="836" ht="25.15" customHeight="true" x14ac:dyDescent="0.2">
      <c r="C836" s="492"/>
      <c r="D836" s="492"/>
      <c r="E836" s="492"/>
      <c r="F836" s="492"/>
      <c r="G836" s="492"/>
      <c r="H836" s="492"/>
      <c r="I836" s="492"/>
      <c r="J836" s="492"/>
      <c r="K836" s="492"/>
      <c r="L836" s="492"/>
      <c r="M836" s="492"/>
      <c r="N836" s="492"/>
      <c r="O836" s="492"/>
      <c r="P836" s="492"/>
      <c r="Q836" s="492"/>
    </row>
    <row r="837" ht="25.15" customHeight="true" x14ac:dyDescent="0.2">
      <c r="C837" s="492"/>
      <c r="D837" s="492"/>
      <c r="E837" s="492"/>
      <c r="F837" s="492"/>
      <c r="G837" s="492"/>
      <c r="H837" s="492"/>
      <c r="I837" s="492"/>
      <c r="J837" s="492"/>
      <c r="K837" s="492"/>
      <c r="L837" s="492"/>
      <c r="M837" s="492"/>
      <c r="N837" s="492"/>
      <c r="O837" s="492"/>
      <c r="P837" s="492"/>
      <c r="Q837" s="492"/>
    </row>
    <row r="838" ht="25.15" customHeight="true" x14ac:dyDescent="0.2">
      <c r="C838" s="492"/>
      <c r="D838" s="492"/>
      <c r="E838" s="492"/>
      <c r="F838" s="492"/>
      <c r="G838" s="492"/>
      <c r="H838" s="492"/>
      <c r="I838" s="492"/>
      <c r="J838" s="492"/>
      <c r="K838" s="492"/>
      <c r="L838" s="492"/>
      <c r="M838" s="492"/>
      <c r="N838" s="492"/>
      <c r="O838" s="492"/>
      <c r="P838" s="492"/>
      <c r="Q838" s="492"/>
    </row>
    <row r="839" ht="25.15" customHeight="true" x14ac:dyDescent="0.2">
      <c r="C839" s="492"/>
      <c r="D839" s="492"/>
      <c r="E839" s="492"/>
      <c r="F839" s="492"/>
      <c r="G839" s="492"/>
      <c r="H839" s="492"/>
      <c r="I839" s="492"/>
      <c r="J839" s="492"/>
      <c r="K839" s="492"/>
      <c r="L839" s="492"/>
      <c r="M839" s="492"/>
      <c r="N839" s="492"/>
      <c r="O839" s="492"/>
      <c r="P839" s="492"/>
      <c r="Q839" s="492"/>
    </row>
    <row r="840" ht="25.15" customHeight="true" x14ac:dyDescent="0.2">
      <c r="C840" s="492"/>
      <c r="D840" s="492"/>
      <c r="E840" s="492"/>
      <c r="F840" s="492"/>
      <c r="G840" s="492"/>
      <c r="H840" s="492"/>
      <c r="I840" s="492"/>
      <c r="J840" s="492"/>
      <c r="K840" s="492"/>
      <c r="L840" s="492"/>
      <c r="M840" s="492"/>
      <c r="N840" s="492"/>
      <c r="O840" s="492"/>
      <c r="P840" s="492"/>
      <c r="Q840" s="492"/>
    </row>
    <row r="841" ht="25.15" customHeight="true" x14ac:dyDescent="0.2">
      <c r="C841" s="492"/>
      <c r="D841" s="492"/>
      <c r="E841" s="492"/>
      <c r="F841" s="492"/>
      <c r="G841" s="492"/>
      <c r="H841" s="492"/>
      <c r="I841" s="492"/>
      <c r="J841" s="492"/>
      <c r="K841" s="492"/>
      <c r="L841" s="492"/>
      <c r="M841" s="492"/>
      <c r="N841" s="492"/>
      <c r="O841" s="492"/>
      <c r="P841" s="492"/>
      <c r="Q841" s="492"/>
    </row>
    <row r="842" ht="25.15" customHeight="true" x14ac:dyDescent="0.2">
      <c r="C842" s="492"/>
      <c r="D842" s="492"/>
      <c r="E842" s="492"/>
      <c r="F842" s="492"/>
      <c r="G842" s="492"/>
      <c r="H842" s="492"/>
      <c r="I842" s="492"/>
      <c r="J842" s="492"/>
      <c r="K842" s="492"/>
      <c r="L842" s="492"/>
      <c r="M842" s="492"/>
      <c r="N842" s="492"/>
      <c r="O842" s="492"/>
      <c r="P842" s="492"/>
      <c r="Q842" s="492"/>
    </row>
    <row r="843" ht="25.15" customHeight="true" x14ac:dyDescent="0.2">
      <c r="C843" s="492"/>
      <c r="D843" s="492"/>
      <c r="E843" s="492"/>
      <c r="F843" s="492"/>
      <c r="G843" s="492"/>
      <c r="H843" s="492"/>
      <c r="I843" s="492"/>
      <c r="J843" s="492"/>
      <c r="K843" s="492"/>
      <c r="L843" s="492"/>
      <c r="M843" s="492"/>
      <c r="N843" s="492"/>
      <c r="O843" s="492"/>
      <c r="P843" s="492"/>
      <c r="Q843" s="492"/>
    </row>
    <row r="844" ht="25.15" customHeight="true" x14ac:dyDescent="0.2">
      <c r="C844" s="492"/>
      <c r="D844" s="492"/>
      <c r="E844" s="492"/>
      <c r="F844" s="492"/>
      <c r="G844" s="492"/>
      <c r="H844" s="492"/>
      <c r="I844" s="492"/>
      <c r="J844" s="492"/>
      <c r="K844" s="492"/>
      <c r="L844" s="492"/>
      <c r="M844" s="492"/>
      <c r="N844" s="492"/>
      <c r="O844" s="492"/>
      <c r="P844" s="492"/>
      <c r="Q844" s="492"/>
    </row>
    <row r="845" ht="25.15" customHeight="true" x14ac:dyDescent="0.2">
      <c r="C845" s="492"/>
      <c r="D845" s="492"/>
      <c r="E845" s="492"/>
      <c r="F845" s="492"/>
      <c r="G845" s="492"/>
      <c r="H845" s="492"/>
      <c r="I845" s="492"/>
      <c r="J845" s="492"/>
      <c r="K845" s="492"/>
      <c r="L845" s="492"/>
      <c r="M845" s="492"/>
      <c r="N845" s="492"/>
      <c r="O845" s="492"/>
      <c r="P845" s="492"/>
      <c r="Q845" s="492"/>
    </row>
    <row r="846" ht="25.15" customHeight="true" x14ac:dyDescent="0.2">
      <c r="C846" s="492"/>
      <c r="D846" s="492"/>
      <c r="E846" s="492"/>
      <c r="F846" s="492"/>
      <c r="G846" s="492"/>
      <c r="H846" s="492"/>
      <c r="I846" s="492"/>
      <c r="J846" s="492"/>
      <c r="K846" s="492"/>
      <c r="L846" s="492"/>
      <c r="M846" s="492"/>
      <c r="N846" s="492"/>
      <c r="O846" s="492"/>
      <c r="P846" s="492"/>
      <c r="Q846" s="492"/>
    </row>
    <row r="847" ht="25.15" customHeight="true" x14ac:dyDescent="0.2">
      <c r="C847" s="492"/>
      <c r="D847" s="492"/>
      <c r="E847" s="492"/>
      <c r="F847" s="492"/>
      <c r="G847" s="492"/>
      <c r="H847" s="492"/>
      <c r="I847" s="492"/>
      <c r="J847" s="492"/>
      <c r="K847" s="492"/>
      <c r="L847" s="492"/>
      <c r="M847" s="492"/>
      <c r="N847" s="492"/>
      <c r="O847" s="492"/>
      <c r="P847" s="492"/>
      <c r="Q847" s="492"/>
    </row>
    <row r="848" ht="25.15" customHeight="true" x14ac:dyDescent="0.2">
      <c r="C848" s="492"/>
      <c r="D848" s="492"/>
      <c r="E848" s="492"/>
      <c r="F848" s="492"/>
      <c r="G848" s="492"/>
      <c r="H848" s="492"/>
      <c r="I848" s="492"/>
      <c r="J848" s="492"/>
      <c r="K848" s="492"/>
      <c r="L848" s="492"/>
      <c r="M848" s="492"/>
      <c r="N848" s="492"/>
      <c r="O848" s="492"/>
      <c r="P848" s="492"/>
      <c r="Q848" s="492"/>
    </row>
    <row r="849" ht="25.15" customHeight="true" x14ac:dyDescent="0.2">
      <c r="C849" s="492"/>
      <c r="D849" s="492"/>
      <c r="E849" s="492"/>
      <c r="F849" s="492"/>
      <c r="G849" s="492"/>
      <c r="H849" s="492"/>
      <c r="I849" s="492"/>
      <c r="J849" s="492"/>
      <c r="K849" s="492"/>
      <c r="L849" s="492"/>
      <c r="M849" s="492"/>
      <c r="N849" s="492"/>
      <c r="O849" s="492"/>
      <c r="P849" s="492"/>
      <c r="Q849" s="492"/>
    </row>
    <row r="850" ht="25.15" customHeight="true" x14ac:dyDescent="0.2">
      <c r="C850" s="492"/>
      <c r="D850" s="492"/>
      <c r="E850" s="492"/>
      <c r="F850" s="492"/>
      <c r="G850" s="492"/>
      <c r="H850" s="492"/>
      <c r="I850" s="492"/>
      <c r="J850" s="492"/>
      <c r="K850" s="492"/>
      <c r="L850" s="492"/>
      <c r="M850" s="492"/>
      <c r="N850" s="492"/>
      <c r="O850" s="492"/>
      <c r="P850" s="492"/>
      <c r="Q850" s="492"/>
    </row>
    <row r="851" ht="25.15" customHeight="true" x14ac:dyDescent="0.2">
      <c r="C851" s="492"/>
      <c r="D851" s="492"/>
      <c r="E851" s="492"/>
      <c r="F851" s="492"/>
      <c r="G851" s="492"/>
      <c r="H851" s="492"/>
      <c r="I851" s="492"/>
      <c r="J851" s="492"/>
      <c r="K851" s="492"/>
      <c r="L851" s="492"/>
      <c r="M851" s="492"/>
      <c r="N851" s="492"/>
      <c r="O851" s="492"/>
      <c r="P851" s="492"/>
      <c r="Q851" s="492"/>
    </row>
    <row r="852" ht="25.15" customHeight="true" x14ac:dyDescent="0.2">
      <c r="C852" s="492"/>
      <c r="D852" s="492"/>
      <c r="E852" s="492"/>
      <c r="F852" s="492"/>
      <c r="G852" s="492"/>
      <c r="H852" s="492"/>
      <c r="I852" s="492"/>
      <c r="J852" s="492"/>
      <c r="K852" s="492"/>
      <c r="L852" s="492"/>
      <c r="M852" s="492"/>
      <c r="N852" s="492"/>
      <c r="O852" s="492"/>
      <c r="P852" s="492"/>
      <c r="Q852" s="492"/>
    </row>
    <row r="853" ht="25.15" customHeight="true" x14ac:dyDescent="0.2">
      <c r="C853" s="492"/>
      <c r="D853" s="492"/>
      <c r="E853" s="492"/>
      <c r="F853" s="492"/>
      <c r="G853" s="492"/>
      <c r="H853" s="492"/>
      <c r="I853" s="492"/>
      <c r="J853" s="492"/>
      <c r="K853" s="492"/>
      <c r="L853" s="492"/>
      <c r="M853" s="492"/>
      <c r="N853" s="492"/>
      <c r="O853" s="492"/>
      <c r="P853" s="492"/>
      <c r="Q853" s="492"/>
    </row>
    <row r="854" ht="25.15" customHeight="true" x14ac:dyDescent="0.2">
      <c r="C854" s="492"/>
      <c r="D854" s="492"/>
      <c r="E854" s="492"/>
      <c r="F854" s="492"/>
      <c r="G854" s="492"/>
      <c r="H854" s="492"/>
      <c r="I854" s="492"/>
      <c r="J854" s="492"/>
      <c r="K854" s="492"/>
      <c r="L854" s="492"/>
      <c r="M854" s="492"/>
      <c r="N854" s="492"/>
      <c r="O854" s="492"/>
      <c r="P854" s="492"/>
      <c r="Q854" s="492"/>
    </row>
    <row r="855" ht="25.15" customHeight="true" x14ac:dyDescent="0.2">
      <c r="C855" s="492"/>
      <c r="D855" s="492"/>
      <c r="E855" s="492"/>
      <c r="F855" s="492"/>
      <c r="G855" s="492"/>
      <c r="H855" s="492"/>
      <c r="I855" s="492"/>
      <c r="J855" s="492"/>
      <c r="K855" s="492"/>
      <c r="L855" s="492"/>
      <c r="M855" s="492"/>
      <c r="N855" s="492"/>
      <c r="O855" s="492"/>
      <c r="P855" s="492"/>
      <c r="Q855" s="492"/>
    </row>
    <row r="856" ht="25.15" customHeight="true" x14ac:dyDescent="0.2">
      <c r="C856" s="492"/>
      <c r="D856" s="492"/>
      <c r="E856" s="492"/>
      <c r="F856" s="492"/>
      <c r="G856" s="492"/>
      <c r="H856" s="492"/>
      <c r="I856" s="492"/>
      <c r="J856" s="492"/>
      <c r="K856" s="492"/>
      <c r="L856" s="492"/>
      <c r="M856" s="492"/>
      <c r="N856" s="492"/>
      <c r="O856" s="492"/>
      <c r="P856" s="492"/>
      <c r="Q856" s="492"/>
    </row>
    <row r="857" ht="25.15" customHeight="true" x14ac:dyDescent="0.2">
      <c r="C857" s="492"/>
      <c r="D857" s="492"/>
      <c r="E857" s="492"/>
      <c r="F857" s="492"/>
      <c r="G857" s="492"/>
      <c r="H857" s="492"/>
      <c r="I857" s="492"/>
      <c r="J857" s="492"/>
      <c r="K857" s="492"/>
      <c r="L857" s="492"/>
      <c r="M857" s="492"/>
      <c r="N857" s="492"/>
      <c r="O857" s="492"/>
      <c r="P857" s="492"/>
      <c r="Q857" s="492"/>
    </row>
    <row r="858" ht="25.15" customHeight="true" x14ac:dyDescent="0.2">
      <c r="C858" s="492"/>
      <c r="D858" s="492"/>
      <c r="E858" s="492"/>
      <c r="F858" s="492"/>
      <c r="G858" s="492"/>
      <c r="H858" s="492"/>
      <c r="I858" s="492"/>
      <c r="J858" s="492"/>
      <c r="K858" s="492"/>
      <c r="L858" s="492"/>
      <c r="M858" s="492"/>
      <c r="N858" s="492"/>
      <c r="O858" s="492"/>
      <c r="P858" s="492"/>
      <c r="Q858" s="492"/>
    </row>
    <row r="859" ht="25.15" customHeight="true" x14ac:dyDescent="0.2">
      <c r="C859" s="492"/>
      <c r="D859" s="492"/>
      <c r="E859" s="492"/>
      <c r="F859" s="492"/>
      <c r="G859" s="492"/>
      <c r="H859" s="492"/>
      <c r="I859" s="492"/>
      <c r="J859" s="492"/>
      <c r="K859" s="492"/>
      <c r="L859" s="492"/>
      <c r="M859" s="492"/>
      <c r="N859" s="492"/>
      <c r="O859" s="492"/>
      <c r="P859" s="492"/>
      <c r="Q859" s="492"/>
    </row>
    <row r="860" ht="25.15" customHeight="true" x14ac:dyDescent="0.2">
      <c r="C860" s="492"/>
      <c r="D860" s="492"/>
      <c r="E860" s="492"/>
      <c r="F860" s="492"/>
      <c r="G860" s="492"/>
      <c r="H860" s="492"/>
      <c r="I860" s="492"/>
      <c r="J860" s="492"/>
      <c r="K860" s="492"/>
      <c r="L860" s="492"/>
      <c r="M860" s="492"/>
      <c r="N860" s="492"/>
      <c r="O860" s="492"/>
      <c r="P860" s="492"/>
      <c r="Q860" s="492"/>
    </row>
    <row r="861" ht="25.15" customHeight="true" x14ac:dyDescent="0.2">
      <c r="C861" s="492"/>
      <c r="D861" s="492"/>
      <c r="E861" s="492"/>
      <c r="F861" s="492"/>
      <c r="G861" s="492"/>
      <c r="H861" s="492"/>
      <c r="I861" s="492"/>
      <c r="J861" s="492"/>
      <c r="K861" s="492"/>
      <c r="L861" s="492"/>
      <c r="M861" s="492"/>
      <c r="N861" s="492"/>
      <c r="O861" s="492"/>
      <c r="P861" s="492"/>
      <c r="Q861" s="492"/>
    </row>
    <row r="862" ht="25.15" customHeight="true" x14ac:dyDescent="0.2">
      <c r="C862" s="492"/>
      <c r="D862" s="492"/>
      <c r="E862" s="492"/>
      <c r="F862" s="492"/>
      <c r="G862" s="492"/>
      <c r="H862" s="492"/>
      <c r="I862" s="492"/>
      <c r="J862" s="492"/>
      <c r="K862" s="492"/>
      <c r="L862" s="492"/>
      <c r="M862" s="492"/>
      <c r="N862" s="492"/>
      <c r="O862" s="492"/>
      <c r="P862" s="492"/>
      <c r="Q862" s="492"/>
    </row>
    <row r="863" ht="25.15" customHeight="true" x14ac:dyDescent="0.2">
      <c r="C863" s="492"/>
      <c r="D863" s="492"/>
      <c r="E863" s="492"/>
      <c r="F863" s="492"/>
      <c r="G863" s="492"/>
      <c r="H863" s="492"/>
      <c r="I863" s="492"/>
      <c r="J863" s="492"/>
      <c r="K863" s="492"/>
      <c r="L863" s="492"/>
      <c r="M863" s="492"/>
      <c r="N863" s="492"/>
      <c r="O863" s="492"/>
      <c r="P863" s="492"/>
      <c r="Q863" s="492"/>
    </row>
    <row r="864" ht="25.15" customHeight="true" x14ac:dyDescent="0.2">
      <c r="C864" s="492"/>
      <c r="D864" s="492"/>
      <c r="E864" s="492"/>
      <c r="F864" s="492"/>
      <c r="G864" s="492"/>
      <c r="H864" s="492"/>
      <c r="I864" s="492"/>
      <c r="J864" s="492"/>
      <c r="K864" s="492"/>
      <c r="L864" s="492"/>
      <c r="M864" s="492"/>
      <c r="N864" s="492"/>
      <c r="O864" s="492"/>
      <c r="P864" s="492"/>
      <c r="Q864" s="492"/>
    </row>
    <row r="865" ht="25.15" customHeight="true" x14ac:dyDescent="0.2">
      <c r="C865" s="492"/>
      <c r="D865" s="492"/>
      <c r="E865" s="492"/>
      <c r="F865" s="492"/>
      <c r="G865" s="492"/>
      <c r="H865" s="492"/>
      <c r="I865" s="492"/>
      <c r="J865" s="492"/>
      <c r="K865" s="492"/>
      <c r="L865" s="492"/>
      <c r="M865" s="492"/>
      <c r="N865" s="492"/>
      <c r="O865" s="492"/>
      <c r="P865" s="492"/>
      <c r="Q865" s="492"/>
    </row>
    <row r="866" ht="25.15" customHeight="true" x14ac:dyDescent="0.2">
      <c r="C866" s="492"/>
      <c r="D866" s="492"/>
      <c r="E866" s="492"/>
      <c r="F866" s="492"/>
      <c r="G866" s="492"/>
      <c r="H866" s="492"/>
      <c r="I866" s="492"/>
      <c r="J866" s="492"/>
      <c r="K866" s="492"/>
      <c r="L866" s="492"/>
      <c r="M866" s="492"/>
      <c r="N866" s="492"/>
      <c r="O866" s="492"/>
      <c r="P866" s="492"/>
      <c r="Q866" s="492"/>
    </row>
    <row r="867" ht="25.15" customHeight="true" x14ac:dyDescent="0.2">
      <c r="C867" s="492"/>
      <c r="D867" s="492"/>
      <c r="E867" s="492"/>
      <c r="F867" s="492"/>
      <c r="G867" s="492"/>
      <c r="H867" s="492"/>
      <c r="I867" s="492"/>
      <c r="J867" s="492"/>
      <c r="K867" s="492"/>
      <c r="L867" s="492"/>
      <c r="M867" s="492"/>
      <c r="N867" s="492"/>
      <c r="O867" s="492"/>
      <c r="P867" s="492"/>
      <c r="Q867" s="492"/>
    </row>
    <row r="868" ht="25.15" customHeight="true" x14ac:dyDescent="0.2">
      <c r="C868" s="492"/>
      <c r="D868" s="492"/>
      <c r="E868" s="492"/>
      <c r="F868" s="492"/>
      <c r="G868" s="492"/>
      <c r="H868" s="492"/>
      <c r="I868" s="492"/>
      <c r="J868" s="492"/>
      <c r="K868" s="492"/>
      <c r="L868" s="492"/>
      <c r="M868" s="492"/>
      <c r="N868" s="492"/>
      <c r="O868" s="492"/>
      <c r="P868" s="492"/>
      <c r="Q868" s="492"/>
    </row>
    <row r="869" ht="25.15" customHeight="true" x14ac:dyDescent="0.2">
      <c r="C869" s="492"/>
      <c r="D869" s="492"/>
      <c r="E869" s="492"/>
      <c r="F869" s="492"/>
      <c r="G869" s="492"/>
      <c r="H869" s="492"/>
      <c r="I869" s="492"/>
      <c r="J869" s="492"/>
      <c r="K869" s="492"/>
      <c r="L869" s="492"/>
      <c r="M869" s="492"/>
      <c r="N869" s="492"/>
      <c r="O869" s="492"/>
      <c r="P869" s="492"/>
      <c r="Q869" s="492"/>
    </row>
    <row r="870" ht="25.15" customHeight="true" x14ac:dyDescent="0.2">
      <c r="C870" s="492"/>
      <c r="D870" s="492"/>
      <c r="E870" s="492"/>
      <c r="F870" s="492"/>
      <c r="G870" s="492"/>
      <c r="H870" s="492"/>
      <c r="I870" s="492"/>
      <c r="J870" s="492"/>
      <c r="K870" s="492"/>
      <c r="L870" s="492"/>
      <c r="M870" s="492"/>
      <c r="N870" s="492"/>
      <c r="O870" s="492"/>
      <c r="P870" s="492"/>
      <c r="Q870" s="492"/>
    </row>
    <row r="871" ht="25.15" customHeight="true" x14ac:dyDescent="0.2">
      <c r="C871" s="492"/>
      <c r="D871" s="492"/>
      <c r="E871" s="492"/>
      <c r="F871" s="492"/>
      <c r="G871" s="492"/>
      <c r="H871" s="492"/>
      <c r="I871" s="492"/>
      <c r="J871" s="492"/>
      <c r="K871" s="492"/>
      <c r="L871" s="492"/>
      <c r="M871" s="492"/>
      <c r="N871" s="492"/>
      <c r="O871" s="492"/>
      <c r="P871" s="492"/>
      <c r="Q871" s="492"/>
    </row>
    <row r="872" ht="25.15" customHeight="true" x14ac:dyDescent="0.2">
      <c r="C872" s="492"/>
      <c r="D872" s="492"/>
      <c r="E872" s="492"/>
      <c r="F872" s="492"/>
      <c r="G872" s="492"/>
      <c r="H872" s="492"/>
      <c r="I872" s="492"/>
      <c r="J872" s="492"/>
      <c r="K872" s="492"/>
      <c r="L872" s="492"/>
      <c r="M872" s="492"/>
      <c r="N872" s="492"/>
      <c r="O872" s="492"/>
      <c r="P872" s="492"/>
      <c r="Q872" s="492"/>
    </row>
    <row r="873" ht="25.15" customHeight="true" x14ac:dyDescent="0.2">
      <c r="C873" s="492"/>
      <c r="D873" s="492"/>
      <c r="E873" s="492"/>
      <c r="F873" s="492"/>
      <c r="G873" s="492"/>
      <c r="H873" s="492"/>
      <c r="I873" s="492"/>
      <c r="J873" s="492"/>
      <c r="K873" s="492"/>
      <c r="L873" s="492"/>
      <c r="M873" s="492"/>
      <c r="N873" s="492"/>
      <c r="O873" s="492"/>
      <c r="P873" s="492"/>
      <c r="Q873" s="492"/>
    </row>
    <row r="874" ht="25.15" customHeight="true" x14ac:dyDescent="0.2">
      <c r="C874" s="492"/>
      <c r="D874" s="492"/>
      <c r="E874" s="492"/>
      <c r="F874" s="492"/>
      <c r="G874" s="492"/>
      <c r="H874" s="492"/>
      <c r="I874" s="492"/>
      <c r="J874" s="492"/>
      <c r="K874" s="492"/>
      <c r="L874" s="492"/>
      <c r="M874" s="492"/>
      <c r="N874" s="492"/>
      <c r="O874" s="492"/>
      <c r="P874" s="492"/>
      <c r="Q874" s="492"/>
    </row>
    <row r="875" ht="25.15" customHeight="true" x14ac:dyDescent="0.2">
      <c r="C875" s="492"/>
      <c r="D875" s="492"/>
      <c r="E875" s="492"/>
      <c r="F875" s="492"/>
      <c r="G875" s="492"/>
      <c r="H875" s="492"/>
      <c r="I875" s="492"/>
      <c r="J875" s="492"/>
      <c r="K875" s="492"/>
      <c r="L875" s="492"/>
      <c r="M875" s="492"/>
      <c r="N875" s="492"/>
      <c r="O875" s="492"/>
      <c r="P875" s="492"/>
      <c r="Q875" s="492"/>
    </row>
    <row r="876" ht="25.15" customHeight="true" x14ac:dyDescent="0.2">
      <c r="C876" s="492"/>
      <c r="D876" s="492"/>
      <c r="E876" s="492"/>
      <c r="F876" s="492"/>
      <c r="G876" s="492"/>
      <c r="H876" s="492"/>
      <c r="I876" s="492"/>
      <c r="J876" s="492"/>
      <c r="K876" s="492"/>
      <c r="L876" s="492"/>
      <c r="M876" s="492"/>
      <c r="N876" s="492"/>
      <c r="O876" s="492"/>
      <c r="P876" s="492"/>
      <c r="Q876" s="492"/>
    </row>
    <row r="877" ht="25.15" customHeight="true" x14ac:dyDescent="0.2">
      <c r="C877" s="492"/>
      <c r="D877" s="492"/>
      <c r="E877" s="492"/>
      <c r="F877" s="492"/>
      <c r="G877" s="492"/>
      <c r="H877" s="492"/>
      <c r="I877" s="492"/>
      <c r="J877" s="492"/>
      <c r="K877" s="492"/>
      <c r="L877" s="492"/>
      <c r="M877" s="492"/>
      <c r="N877" s="492"/>
      <c r="O877" s="492"/>
      <c r="P877" s="492"/>
      <c r="Q877" s="492"/>
    </row>
    <row r="878" ht="25.15" customHeight="true" x14ac:dyDescent="0.2">
      <c r="C878" s="492"/>
      <c r="D878" s="492"/>
      <c r="E878" s="492"/>
      <c r="F878" s="492"/>
      <c r="G878" s="492"/>
      <c r="H878" s="492"/>
      <c r="I878" s="492"/>
      <c r="J878" s="492"/>
      <c r="K878" s="492"/>
      <c r="L878" s="492"/>
      <c r="M878" s="492"/>
      <c r="N878" s="492"/>
      <c r="O878" s="492"/>
      <c r="P878" s="492"/>
      <c r="Q878" s="492"/>
    </row>
    <row r="879" ht="25.15" customHeight="true" x14ac:dyDescent="0.2">
      <c r="C879" s="492"/>
      <c r="D879" s="492"/>
      <c r="E879" s="492"/>
      <c r="F879" s="492"/>
      <c r="G879" s="492"/>
      <c r="H879" s="492"/>
      <c r="I879" s="492"/>
      <c r="J879" s="492"/>
      <c r="K879" s="492"/>
      <c r="L879" s="492"/>
      <c r="M879" s="492"/>
      <c r="N879" s="492"/>
      <c r="O879" s="492"/>
      <c r="P879" s="492"/>
      <c r="Q879" s="492"/>
    </row>
    <row r="880" ht="25.15" customHeight="true" x14ac:dyDescent="0.2">
      <c r="C880" s="492"/>
      <c r="D880" s="492"/>
      <c r="E880" s="492"/>
      <c r="F880" s="492"/>
      <c r="G880" s="492"/>
      <c r="H880" s="492"/>
      <c r="I880" s="492"/>
      <c r="J880" s="492"/>
      <c r="K880" s="492"/>
      <c r="L880" s="492"/>
      <c r="M880" s="492"/>
      <c r="N880" s="492"/>
      <c r="O880" s="492"/>
      <c r="P880" s="492"/>
      <c r="Q880" s="492"/>
    </row>
    <row r="881" ht="25.15" customHeight="true" x14ac:dyDescent="0.2">
      <c r="C881" s="492"/>
      <c r="D881" s="492"/>
      <c r="E881" s="492"/>
      <c r="F881" s="492"/>
      <c r="G881" s="492"/>
      <c r="H881" s="492"/>
      <c r="I881" s="492"/>
      <c r="J881" s="492"/>
      <c r="K881" s="492"/>
      <c r="L881" s="492"/>
      <c r="M881" s="492"/>
      <c r="N881" s="492"/>
      <c r="O881" s="492"/>
      <c r="P881" s="492"/>
      <c r="Q881" s="492"/>
    </row>
    <row r="882" ht="25.15" customHeight="true" x14ac:dyDescent="0.2">
      <c r="C882" s="492"/>
      <c r="D882" s="492"/>
      <c r="E882" s="492"/>
      <c r="F882" s="492"/>
      <c r="G882" s="492"/>
      <c r="H882" s="492"/>
      <c r="I882" s="492"/>
      <c r="J882" s="492"/>
      <c r="K882" s="492"/>
      <c r="L882" s="492"/>
      <c r="M882" s="492"/>
      <c r="N882" s="492"/>
      <c r="O882" s="492"/>
      <c r="P882" s="492"/>
      <c r="Q882" s="492"/>
    </row>
    <row r="883" ht="25.15" customHeight="true" x14ac:dyDescent="0.2">
      <c r="C883" s="492"/>
      <c r="D883" s="492"/>
      <c r="E883" s="492"/>
      <c r="F883" s="492"/>
      <c r="G883" s="492"/>
      <c r="H883" s="492"/>
      <c r="I883" s="492"/>
      <c r="J883" s="492"/>
      <c r="K883" s="492"/>
      <c r="L883" s="492"/>
      <c r="M883" s="492"/>
      <c r="N883" s="492"/>
      <c r="O883" s="492"/>
      <c r="P883" s="492"/>
      <c r="Q883" s="492"/>
    </row>
    <row r="884" ht="25.15" customHeight="true" x14ac:dyDescent="0.2">
      <c r="C884" s="492"/>
      <c r="D884" s="492"/>
      <c r="E884" s="492"/>
      <c r="F884" s="492"/>
      <c r="G884" s="492"/>
      <c r="H884" s="492"/>
      <c r="I884" s="492"/>
      <c r="J884" s="492"/>
      <c r="K884" s="492"/>
      <c r="L884" s="492"/>
      <c r="M884" s="492"/>
      <c r="N884" s="492"/>
      <c r="O884" s="492"/>
      <c r="P884" s="492"/>
      <c r="Q884" s="492"/>
    </row>
    <row r="885" ht="25.15" customHeight="true" x14ac:dyDescent="0.2">
      <c r="C885" s="492"/>
      <c r="D885" s="492"/>
      <c r="E885" s="492"/>
      <c r="F885" s="492"/>
      <c r="G885" s="492"/>
      <c r="H885" s="492"/>
      <c r="I885" s="492"/>
      <c r="J885" s="492"/>
      <c r="K885" s="492"/>
      <c r="L885" s="492"/>
      <c r="M885" s="492"/>
      <c r="N885" s="492"/>
      <c r="O885" s="492"/>
      <c r="P885" s="492"/>
      <c r="Q885" s="492"/>
    </row>
    <row r="886" ht="25.15" customHeight="true" x14ac:dyDescent="0.2">
      <c r="C886" s="492"/>
      <c r="D886" s="492"/>
      <c r="E886" s="492"/>
      <c r="F886" s="492"/>
      <c r="G886" s="492"/>
      <c r="H886" s="492"/>
      <c r="I886" s="492"/>
      <c r="J886" s="492"/>
      <c r="K886" s="492"/>
      <c r="L886" s="492"/>
      <c r="M886" s="492"/>
      <c r="N886" s="492"/>
      <c r="O886" s="492"/>
      <c r="P886" s="492"/>
      <c r="Q886" s="492"/>
    </row>
    <row r="887" ht="25.15" customHeight="true" x14ac:dyDescent="0.2">
      <c r="C887" s="492"/>
      <c r="D887" s="492"/>
      <c r="E887" s="492"/>
      <c r="F887" s="492"/>
      <c r="G887" s="492"/>
      <c r="H887" s="492"/>
      <c r="I887" s="492"/>
      <c r="J887" s="492"/>
      <c r="K887" s="492"/>
      <c r="L887" s="492"/>
      <c r="M887" s="492"/>
      <c r="N887" s="492"/>
      <c r="O887" s="492"/>
      <c r="P887" s="492"/>
      <c r="Q887" s="492"/>
    </row>
    <row r="888" ht="25.15" customHeight="true" x14ac:dyDescent="0.2">
      <c r="C888" s="492"/>
      <c r="D888" s="492"/>
      <c r="E888" s="492"/>
      <c r="F888" s="492"/>
      <c r="G888" s="492"/>
      <c r="H888" s="492"/>
      <c r="I888" s="492"/>
      <c r="J888" s="492"/>
      <c r="K888" s="492"/>
      <c r="L888" s="492"/>
      <c r="M888" s="492"/>
      <c r="N888" s="492"/>
      <c r="O888" s="492"/>
      <c r="P888" s="492"/>
      <c r="Q888" s="492"/>
    </row>
    <row r="889" ht="25.15" customHeight="true" x14ac:dyDescent="0.2">
      <c r="C889" s="492"/>
      <c r="D889" s="492"/>
      <c r="E889" s="492"/>
      <c r="F889" s="492"/>
      <c r="G889" s="492"/>
      <c r="H889" s="492"/>
      <c r="I889" s="492"/>
      <c r="J889" s="492"/>
      <c r="K889" s="492"/>
      <c r="L889" s="492"/>
      <c r="M889" s="492"/>
      <c r="N889" s="492"/>
      <c r="O889" s="492"/>
      <c r="P889" s="492"/>
      <c r="Q889" s="492"/>
    </row>
    <row r="890" ht="25.15" customHeight="true" x14ac:dyDescent="0.2">
      <c r="C890" s="492"/>
      <c r="D890" s="492"/>
      <c r="E890" s="492"/>
      <c r="F890" s="492"/>
      <c r="G890" s="492"/>
      <c r="H890" s="492"/>
      <c r="I890" s="492"/>
      <c r="J890" s="492"/>
      <c r="K890" s="492"/>
      <c r="L890" s="492"/>
      <c r="M890" s="492"/>
      <c r="N890" s="492"/>
      <c r="O890" s="492"/>
      <c r="P890" s="492"/>
      <c r="Q890" s="492"/>
    </row>
    <row r="891" ht="25.15" customHeight="true" x14ac:dyDescent="0.2">
      <c r="C891" s="492"/>
      <c r="D891" s="492"/>
      <c r="E891" s="492"/>
      <c r="F891" s="492"/>
      <c r="G891" s="492"/>
      <c r="H891" s="492"/>
      <c r="I891" s="492"/>
      <c r="J891" s="492"/>
      <c r="K891" s="492"/>
      <c r="L891" s="492"/>
      <c r="M891" s="492"/>
      <c r="N891" s="492"/>
      <c r="O891" s="492"/>
      <c r="P891" s="492"/>
      <c r="Q891" s="492"/>
    </row>
    <row r="892" ht="25.15" customHeight="true" x14ac:dyDescent="0.2">
      <c r="C892" s="492"/>
      <c r="D892" s="492"/>
      <c r="E892" s="492"/>
      <c r="F892" s="492"/>
      <c r="G892" s="492"/>
      <c r="H892" s="492"/>
      <c r="I892" s="492"/>
      <c r="J892" s="492"/>
      <c r="K892" s="492"/>
      <c r="L892" s="492"/>
      <c r="M892" s="492"/>
      <c r="N892" s="492"/>
      <c r="O892" s="492"/>
      <c r="P892" s="492"/>
      <c r="Q892" s="492"/>
    </row>
    <row r="893" ht="25.15" customHeight="true" x14ac:dyDescent="0.2">
      <c r="C893" s="492"/>
      <c r="D893" s="492"/>
      <c r="E893" s="492"/>
      <c r="F893" s="492"/>
      <c r="G893" s="492"/>
      <c r="H893" s="492"/>
      <c r="I893" s="492"/>
      <c r="J893" s="492"/>
      <c r="K893" s="492"/>
      <c r="L893" s="492"/>
      <c r="M893" s="492"/>
      <c r="N893" s="492"/>
      <c r="O893" s="492"/>
      <c r="P893" s="492"/>
      <c r="Q893" s="492"/>
    </row>
    <row r="894" ht="25.15" customHeight="true" x14ac:dyDescent="0.2">
      <c r="C894" s="492"/>
      <c r="D894" s="492"/>
      <c r="E894" s="492"/>
      <c r="F894" s="492"/>
      <c r="G894" s="492"/>
      <c r="H894" s="492"/>
      <c r="I894" s="492"/>
      <c r="J894" s="492"/>
      <c r="K894" s="492"/>
      <c r="L894" s="492"/>
      <c r="M894" s="492"/>
      <c r="N894" s="492"/>
      <c r="O894" s="492"/>
      <c r="P894" s="492"/>
      <c r="Q894" s="492"/>
    </row>
    <row r="895" ht="25.15" customHeight="true" x14ac:dyDescent="0.2">
      <c r="C895" s="492"/>
      <c r="D895" s="492"/>
      <c r="E895" s="492"/>
      <c r="F895" s="492"/>
      <c r="G895" s="492"/>
      <c r="H895" s="492"/>
      <c r="I895" s="492"/>
      <c r="J895" s="492"/>
      <c r="K895" s="492"/>
      <c r="L895" s="492"/>
      <c r="M895" s="492"/>
      <c r="N895" s="492"/>
      <c r="O895" s="492"/>
      <c r="P895" s="492"/>
      <c r="Q895" s="492"/>
    </row>
    <row r="896" ht="25.15" customHeight="true" x14ac:dyDescent="0.2">
      <c r="C896" s="492"/>
      <c r="D896" s="492"/>
      <c r="E896" s="492"/>
      <c r="F896" s="492"/>
      <c r="G896" s="492"/>
      <c r="H896" s="492"/>
      <c r="I896" s="492"/>
      <c r="J896" s="492"/>
      <c r="K896" s="492"/>
      <c r="L896" s="492"/>
      <c r="M896" s="492"/>
      <c r="N896" s="492"/>
      <c r="O896" s="492"/>
      <c r="P896" s="492"/>
      <c r="Q896" s="492"/>
    </row>
    <row r="897" ht="25.15" customHeight="true" x14ac:dyDescent="0.2">
      <c r="C897" s="492"/>
      <c r="D897" s="492"/>
      <c r="E897" s="492"/>
      <c r="F897" s="492"/>
      <c r="G897" s="492"/>
      <c r="H897" s="492"/>
      <c r="I897" s="492"/>
      <c r="J897" s="492"/>
      <c r="K897" s="492"/>
      <c r="L897" s="492"/>
      <c r="M897" s="492"/>
      <c r="N897" s="492"/>
      <c r="O897" s="492"/>
      <c r="P897" s="492"/>
      <c r="Q897" s="492"/>
    </row>
    <row r="898" ht="25.15" customHeight="true" x14ac:dyDescent="0.2">
      <c r="C898" s="492"/>
      <c r="D898" s="492"/>
      <c r="E898" s="492"/>
      <c r="F898" s="492"/>
      <c r="G898" s="492"/>
      <c r="H898" s="492"/>
      <c r="I898" s="492"/>
      <c r="J898" s="492"/>
      <c r="K898" s="492"/>
      <c r="L898" s="492"/>
      <c r="M898" s="492"/>
      <c r="N898" s="492"/>
      <c r="O898" s="492"/>
      <c r="P898" s="492"/>
      <c r="Q898" s="492"/>
    </row>
    <row r="899" ht="25.15" customHeight="true" x14ac:dyDescent="0.2">
      <c r="C899" s="492"/>
      <c r="D899" s="492"/>
      <c r="E899" s="492"/>
      <c r="F899" s="492"/>
      <c r="G899" s="492"/>
      <c r="H899" s="492"/>
      <c r="I899" s="492"/>
      <c r="J899" s="492"/>
      <c r="K899" s="492"/>
      <c r="L899" s="492"/>
      <c r="M899" s="492"/>
      <c r="N899" s="492"/>
      <c r="O899" s="492"/>
      <c r="P899" s="492"/>
      <c r="Q899" s="492"/>
    </row>
    <row r="900" ht="25.15" customHeight="true" x14ac:dyDescent="0.2">
      <c r="C900" s="492"/>
      <c r="D900" s="492"/>
      <c r="E900" s="492"/>
      <c r="F900" s="492"/>
      <c r="G900" s="492"/>
      <c r="H900" s="492"/>
      <c r="I900" s="492"/>
      <c r="J900" s="492"/>
      <c r="K900" s="492"/>
      <c r="L900" s="492"/>
      <c r="M900" s="492"/>
      <c r="N900" s="492"/>
      <c r="O900" s="492"/>
      <c r="P900" s="492"/>
      <c r="Q900" s="492"/>
    </row>
    <row r="901" ht="25.15" customHeight="true" x14ac:dyDescent="0.2">
      <c r="C901" s="492"/>
      <c r="D901" s="492"/>
      <c r="E901" s="492"/>
      <c r="F901" s="492"/>
      <c r="G901" s="492"/>
      <c r="H901" s="492"/>
      <c r="I901" s="492"/>
      <c r="J901" s="492"/>
      <c r="K901" s="492"/>
      <c r="L901" s="492"/>
      <c r="M901" s="492"/>
      <c r="N901" s="492"/>
      <c r="O901" s="492"/>
      <c r="P901" s="492"/>
      <c r="Q901" s="492"/>
    </row>
    <row r="902" ht="25.15" customHeight="true" x14ac:dyDescent="0.2">
      <c r="C902" s="492"/>
      <c r="D902" s="492"/>
      <c r="E902" s="492"/>
      <c r="F902" s="492"/>
      <c r="G902" s="492"/>
      <c r="H902" s="492"/>
      <c r="I902" s="492"/>
      <c r="J902" s="492"/>
      <c r="K902" s="492"/>
      <c r="L902" s="492"/>
      <c r="M902" s="492"/>
      <c r="N902" s="492"/>
      <c r="O902" s="492"/>
      <c r="P902" s="492"/>
      <c r="Q902" s="492"/>
    </row>
    <row r="903" ht="25.15" customHeight="true" x14ac:dyDescent="0.2">
      <c r="C903" s="492"/>
      <c r="D903" s="492"/>
      <c r="E903" s="492"/>
      <c r="F903" s="492"/>
      <c r="G903" s="492"/>
      <c r="H903" s="492"/>
      <c r="I903" s="492"/>
      <c r="J903" s="492"/>
      <c r="K903" s="492"/>
      <c r="L903" s="492"/>
      <c r="M903" s="492"/>
      <c r="N903" s="492"/>
      <c r="O903" s="492"/>
      <c r="P903" s="492"/>
      <c r="Q903" s="492"/>
    </row>
    <row r="904" ht="25.15" customHeight="true" x14ac:dyDescent="0.2">
      <c r="C904" s="492"/>
      <c r="D904" s="492"/>
      <c r="E904" s="492"/>
      <c r="F904" s="492"/>
      <c r="G904" s="492"/>
      <c r="H904" s="492"/>
      <c r="I904" s="492"/>
      <c r="J904" s="492"/>
      <c r="K904" s="492"/>
      <c r="L904" s="492"/>
      <c r="M904" s="492"/>
      <c r="N904" s="492"/>
      <c r="O904" s="492"/>
      <c r="P904" s="492"/>
      <c r="Q904" s="492"/>
    </row>
    <row r="905" ht="25.15" customHeight="true" x14ac:dyDescent="0.2">
      <c r="C905" s="492"/>
      <c r="D905" s="492"/>
      <c r="E905" s="492"/>
      <c r="F905" s="492"/>
      <c r="G905" s="492"/>
      <c r="H905" s="492"/>
      <c r="I905" s="492"/>
      <c r="J905" s="492"/>
      <c r="K905" s="492"/>
      <c r="L905" s="492"/>
      <c r="M905" s="492"/>
      <c r="N905" s="492"/>
      <c r="O905" s="492"/>
      <c r="P905" s="492"/>
      <c r="Q905" s="492"/>
    </row>
    <row r="906" ht="25.15" customHeight="true" x14ac:dyDescent="0.2">
      <c r="C906" s="492"/>
      <c r="D906" s="492"/>
      <c r="E906" s="492"/>
      <c r="F906" s="492"/>
      <c r="G906" s="492"/>
      <c r="H906" s="492"/>
      <c r="I906" s="492"/>
      <c r="J906" s="492"/>
      <c r="K906" s="492"/>
      <c r="L906" s="492"/>
      <c r="M906" s="492"/>
      <c r="N906" s="492"/>
      <c r="O906" s="492"/>
      <c r="P906" s="492"/>
      <c r="Q906" s="492"/>
    </row>
    <row r="907" ht="25.15" customHeight="true" x14ac:dyDescent="0.2">
      <c r="C907" s="492"/>
      <c r="D907" s="492"/>
      <c r="E907" s="492"/>
      <c r="F907" s="492"/>
      <c r="G907" s="492"/>
      <c r="H907" s="492"/>
      <c r="I907" s="492"/>
      <c r="J907" s="492"/>
      <c r="K907" s="492"/>
      <c r="L907" s="492"/>
      <c r="M907" s="492"/>
      <c r="N907" s="492"/>
      <c r="O907" s="492"/>
      <c r="P907" s="492"/>
      <c r="Q907" s="492"/>
    </row>
    <row r="908" ht="25.15" customHeight="true" x14ac:dyDescent="0.2">
      <c r="C908" s="492"/>
      <c r="D908" s="492"/>
      <c r="E908" s="492"/>
      <c r="F908" s="492"/>
      <c r="G908" s="492"/>
      <c r="H908" s="492"/>
      <c r="I908" s="492"/>
      <c r="J908" s="492"/>
      <c r="K908" s="492"/>
      <c r="L908" s="492"/>
      <c r="M908" s="492"/>
      <c r="N908" s="492"/>
      <c r="O908" s="492"/>
      <c r="P908" s="492"/>
      <c r="Q908" s="492"/>
    </row>
    <row r="909" ht="25.15" customHeight="true" x14ac:dyDescent="0.2">
      <c r="C909" s="492"/>
      <c r="D909" s="492"/>
      <c r="E909" s="492"/>
      <c r="F909" s="492"/>
      <c r="G909" s="492"/>
      <c r="H909" s="492"/>
      <c r="I909" s="492"/>
      <c r="J909" s="492"/>
      <c r="K909" s="492"/>
      <c r="L909" s="492"/>
      <c r="M909" s="492"/>
      <c r="N909" s="492"/>
      <c r="O909" s="492"/>
      <c r="P909" s="492"/>
      <c r="Q909" s="492"/>
    </row>
    <row r="910" ht="25.15" customHeight="true" x14ac:dyDescent="0.2">
      <c r="C910" s="492"/>
      <c r="D910" s="492"/>
      <c r="E910" s="492"/>
      <c r="F910" s="492"/>
      <c r="G910" s="492"/>
      <c r="H910" s="492"/>
      <c r="I910" s="492"/>
      <c r="J910" s="492"/>
      <c r="K910" s="492"/>
      <c r="L910" s="492"/>
      <c r="M910" s="492"/>
      <c r="N910" s="492"/>
      <c r="O910" s="492"/>
      <c r="P910" s="492"/>
      <c r="Q910" s="492"/>
    </row>
    <row r="911" ht="25.15" customHeight="true" x14ac:dyDescent="0.2">
      <c r="C911" s="492"/>
      <c r="D911" s="492"/>
      <c r="E911" s="492"/>
      <c r="F911" s="492"/>
      <c r="G911" s="492"/>
      <c r="H911" s="492"/>
      <c r="I911" s="492"/>
      <c r="J911" s="492"/>
      <c r="K911" s="492"/>
      <c r="L911" s="492"/>
      <c r="M911" s="492"/>
      <c r="N911" s="492"/>
      <c r="O911" s="492"/>
      <c r="P911" s="492"/>
      <c r="Q911" s="492"/>
    </row>
    <row r="912" ht="25.15" customHeight="true" x14ac:dyDescent="0.2">
      <c r="C912" s="492"/>
      <c r="D912" s="492"/>
      <c r="E912" s="492"/>
      <c r="F912" s="492"/>
      <c r="G912" s="492"/>
      <c r="H912" s="492"/>
      <c r="I912" s="492"/>
      <c r="J912" s="492"/>
      <c r="K912" s="492"/>
      <c r="L912" s="492"/>
      <c r="M912" s="492"/>
      <c r="N912" s="492"/>
      <c r="O912" s="492"/>
      <c r="P912" s="492"/>
      <c r="Q912" s="492"/>
    </row>
    <row r="913" ht="25.15" customHeight="true" x14ac:dyDescent="0.2">
      <c r="C913" s="492"/>
      <c r="D913" s="492"/>
      <c r="E913" s="492"/>
      <c r="F913" s="492"/>
      <c r="G913" s="492"/>
      <c r="H913" s="492"/>
      <c r="I913" s="492"/>
      <c r="J913" s="492"/>
      <c r="K913" s="492"/>
      <c r="L913" s="492"/>
      <c r="M913" s="492"/>
      <c r="N913" s="492"/>
      <c r="O913" s="492"/>
      <c r="P913" s="492"/>
      <c r="Q913" s="492"/>
    </row>
    <row r="914" ht="25.15" customHeight="true" x14ac:dyDescent="0.2">
      <c r="C914" s="492"/>
      <c r="D914" s="492"/>
      <c r="E914" s="492"/>
      <c r="F914" s="492"/>
      <c r="G914" s="492"/>
      <c r="H914" s="492"/>
      <c r="I914" s="492"/>
      <c r="J914" s="492"/>
      <c r="K914" s="492"/>
      <c r="L914" s="492"/>
      <c r="M914" s="492"/>
      <c r="N914" s="492"/>
      <c r="O914" s="492"/>
      <c r="P914" s="492"/>
      <c r="Q914" s="492"/>
    </row>
    <row r="915" ht="25.15" customHeight="true" x14ac:dyDescent="0.2">
      <c r="C915" s="492"/>
      <c r="D915" s="492"/>
      <c r="E915" s="492"/>
      <c r="F915" s="492"/>
      <c r="G915" s="492"/>
      <c r="H915" s="492"/>
      <c r="I915" s="492"/>
      <c r="J915" s="492"/>
      <c r="K915" s="492"/>
      <c r="L915" s="492"/>
      <c r="M915" s="492"/>
      <c r="N915" s="492"/>
      <c r="O915" s="492"/>
      <c r="P915" s="492"/>
      <c r="Q915" s="492"/>
    </row>
    <row r="916" ht="25.15" customHeight="true" x14ac:dyDescent="0.2">
      <c r="C916" s="492"/>
      <c r="D916" s="492"/>
      <c r="E916" s="492"/>
      <c r="F916" s="492"/>
      <c r="G916" s="492"/>
      <c r="H916" s="492"/>
      <c r="I916" s="492"/>
      <c r="J916" s="492"/>
      <c r="K916" s="492"/>
      <c r="L916" s="492"/>
      <c r="M916" s="492"/>
      <c r="N916" s="492"/>
      <c r="O916" s="492"/>
      <c r="P916" s="492"/>
      <c r="Q916" s="492"/>
    </row>
    <row r="917" ht="25.15" customHeight="true" x14ac:dyDescent="0.2">
      <c r="C917" s="492"/>
      <c r="D917" s="492"/>
      <c r="E917" s="492"/>
      <c r="F917" s="492"/>
      <c r="G917" s="492"/>
      <c r="H917" s="492"/>
      <c r="I917" s="492"/>
      <c r="J917" s="492"/>
      <c r="K917" s="492"/>
      <c r="L917" s="492"/>
      <c r="M917" s="492"/>
      <c r="N917" s="492"/>
      <c r="O917" s="492"/>
      <c r="P917" s="492"/>
      <c r="Q917" s="492"/>
    </row>
    <row r="918" ht="25.15" customHeight="true" x14ac:dyDescent="0.2">
      <c r="C918" s="492"/>
      <c r="D918" s="492"/>
      <c r="E918" s="492"/>
      <c r="F918" s="492"/>
      <c r="G918" s="492"/>
      <c r="H918" s="492"/>
      <c r="I918" s="492"/>
      <c r="J918" s="492"/>
      <c r="K918" s="492"/>
      <c r="L918" s="492"/>
      <c r="M918" s="492"/>
      <c r="N918" s="492"/>
      <c r="O918" s="492"/>
      <c r="P918" s="492"/>
      <c r="Q918" s="492"/>
    </row>
    <row r="919" ht="25.15" customHeight="true" x14ac:dyDescent="0.2">
      <c r="C919" s="492"/>
      <c r="D919" s="492"/>
      <c r="E919" s="492"/>
      <c r="F919" s="492"/>
      <c r="G919" s="492"/>
      <c r="H919" s="492"/>
      <c r="I919" s="492"/>
      <c r="J919" s="492"/>
      <c r="K919" s="492"/>
      <c r="L919" s="492"/>
      <c r="M919" s="492"/>
      <c r="N919" s="492"/>
      <c r="O919" s="492"/>
      <c r="P919" s="492"/>
      <c r="Q919" s="492"/>
    </row>
    <row r="920" ht="25.15" customHeight="true" x14ac:dyDescent="0.2">
      <c r="C920" s="492"/>
      <c r="D920" s="492"/>
      <c r="E920" s="492"/>
      <c r="F920" s="492"/>
      <c r="G920" s="492"/>
      <c r="H920" s="492"/>
      <c r="I920" s="492"/>
      <c r="J920" s="492"/>
      <c r="K920" s="492"/>
      <c r="L920" s="492"/>
      <c r="M920" s="492"/>
      <c r="N920" s="492"/>
      <c r="O920" s="492"/>
      <c r="P920" s="492"/>
      <c r="Q920" s="492"/>
    </row>
    <row r="921" ht="25.15" customHeight="true" x14ac:dyDescent="0.2">
      <c r="C921" s="492"/>
      <c r="D921" s="492"/>
      <c r="E921" s="492"/>
      <c r="F921" s="492"/>
      <c r="G921" s="492"/>
      <c r="H921" s="492"/>
      <c r="I921" s="492"/>
      <c r="J921" s="492"/>
      <c r="K921" s="492"/>
      <c r="L921" s="492"/>
      <c r="M921" s="492"/>
      <c r="N921" s="492"/>
      <c r="O921" s="492"/>
      <c r="P921" s="492"/>
      <c r="Q921" s="492"/>
    </row>
    <row r="922" ht="25.15" customHeight="true" x14ac:dyDescent="0.2">
      <c r="C922" s="492"/>
      <c r="D922" s="492"/>
      <c r="E922" s="492"/>
      <c r="F922" s="492"/>
      <c r="G922" s="492"/>
      <c r="H922" s="492"/>
      <c r="I922" s="492"/>
      <c r="J922" s="492"/>
      <c r="K922" s="492"/>
      <c r="L922" s="492"/>
      <c r="M922" s="492"/>
      <c r="N922" s="492"/>
      <c r="O922" s="492"/>
      <c r="P922" s="492"/>
      <c r="Q922" s="492"/>
    </row>
    <row r="923" ht="25.15" customHeight="true" x14ac:dyDescent="0.2">
      <c r="C923" s="492"/>
      <c r="D923" s="492"/>
      <c r="E923" s="492"/>
      <c r="F923" s="492"/>
      <c r="G923" s="492"/>
      <c r="H923" s="492"/>
      <c r="I923" s="492"/>
      <c r="J923" s="492"/>
      <c r="K923" s="492"/>
      <c r="L923" s="492"/>
      <c r="M923" s="492"/>
      <c r="N923" s="492"/>
      <c r="O923" s="492"/>
      <c r="P923" s="492"/>
      <c r="Q923" s="492"/>
    </row>
    <row r="924" ht="25.15" customHeight="true" x14ac:dyDescent="0.2">
      <c r="C924" s="492"/>
      <c r="D924" s="492"/>
      <c r="E924" s="492"/>
      <c r="F924" s="492"/>
      <c r="G924" s="492"/>
      <c r="H924" s="492"/>
      <c r="I924" s="492"/>
      <c r="J924" s="492"/>
      <c r="K924" s="492"/>
      <c r="L924" s="492"/>
      <c r="M924" s="492"/>
      <c r="N924" s="492"/>
      <c r="O924" s="492"/>
      <c r="P924" s="492"/>
      <c r="Q924" s="492"/>
    </row>
    <row r="925" ht="25.15" customHeight="true" x14ac:dyDescent="0.2">
      <c r="C925" s="492"/>
      <c r="D925" s="492"/>
      <c r="E925" s="492"/>
      <c r="F925" s="492"/>
      <c r="G925" s="492"/>
      <c r="H925" s="492"/>
      <c r="I925" s="492"/>
      <c r="J925" s="492"/>
      <c r="K925" s="492"/>
      <c r="L925" s="492"/>
      <c r="M925" s="492"/>
      <c r="N925" s="492"/>
      <c r="O925" s="492"/>
      <c r="P925" s="492"/>
      <c r="Q925" s="492"/>
    </row>
    <row r="926" ht="25.15" customHeight="true" x14ac:dyDescent="0.2">
      <c r="C926" s="492"/>
      <c r="D926" s="492"/>
      <c r="E926" s="492"/>
      <c r="F926" s="492"/>
      <c r="G926" s="492"/>
      <c r="H926" s="492"/>
      <c r="I926" s="492"/>
      <c r="J926" s="492"/>
      <c r="K926" s="492"/>
      <c r="L926" s="492"/>
      <c r="M926" s="492"/>
      <c r="N926" s="492"/>
      <c r="O926" s="492"/>
      <c r="P926" s="492"/>
      <c r="Q926" s="492"/>
    </row>
    <row r="927" ht="25.15" customHeight="true" x14ac:dyDescent="0.2">
      <c r="C927" s="492"/>
      <c r="D927" s="492"/>
      <c r="E927" s="492"/>
      <c r="F927" s="492"/>
      <c r="G927" s="492"/>
      <c r="H927" s="492"/>
      <c r="I927" s="492"/>
      <c r="J927" s="492"/>
      <c r="K927" s="492"/>
      <c r="L927" s="492"/>
      <c r="M927" s="492"/>
      <c r="N927" s="492"/>
      <c r="O927" s="492"/>
      <c r="P927" s="492"/>
      <c r="Q927" s="492"/>
    </row>
    <row r="928" ht="25.15" customHeight="true" x14ac:dyDescent="0.2">
      <c r="C928" s="492"/>
      <c r="D928" s="492"/>
      <c r="E928" s="492"/>
      <c r="F928" s="492"/>
      <c r="G928" s="492"/>
      <c r="H928" s="492"/>
      <c r="I928" s="492"/>
      <c r="J928" s="492"/>
      <c r="K928" s="492"/>
      <c r="L928" s="492"/>
      <c r="M928" s="492"/>
      <c r="N928" s="492"/>
      <c r="O928" s="492"/>
      <c r="P928" s="492"/>
      <c r="Q928" s="492"/>
    </row>
    <row r="929" ht="25.15" customHeight="true" x14ac:dyDescent="0.2">
      <c r="C929" s="492"/>
      <c r="D929" s="492"/>
      <c r="E929" s="492"/>
      <c r="F929" s="492"/>
      <c r="G929" s="492"/>
      <c r="H929" s="492"/>
      <c r="I929" s="492"/>
      <c r="J929" s="492"/>
      <c r="K929" s="492"/>
      <c r="L929" s="492"/>
      <c r="M929" s="492"/>
      <c r="N929" s="492"/>
      <c r="O929" s="492"/>
      <c r="P929" s="492"/>
      <c r="Q929" s="492"/>
    </row>
    <row r="930" ht="25.15" customHeight="true" x14ac:dyDescent="0.2">
      <c r="C930" s="492"/>
      <c r="D930" s="492"/>
      <c r="E930" s="492"/>
      <c r="F930" s="492"/>
      <c r="G930" s="492"/>
      <c r="H930" s="492"/>
      <c r="I930" s="492"/>
      <c r="J930" s="492"/>
      <c r="K930" s="492"/>
      <c r="L930" s="492"/>
      <c r="M930" s="492"/>
      <c r="N930" s="492"/>
      <c r="O930" s="492"/>
      <c r="P930" s="492"/>
      <c r="Q930" s="492"/>
    </row>
    <row r="931" ht="25.15" customHeight="true" x14ac:dyDescent="0.2">
      <c r="C931" s="492"/>
      <c r="D931" s="492"/>
      <c r="E931" s="492"/>
      <c r="F931" s="492"/>
      <c r="G931" s="492"/>
      <c r="H931" s="492"/>
      <c r="I931" s="492"/>
      <c r="J931" s="492"/>
      <c r="K931" s="492"/>
      <c r="L931" s="492"/>
      <c r="M931" s="492"/>
      <c r="N931" s="492"/>
      <c r="O931" s="492"/>
      <c r="P931" s="492"/>
      <c r="Q931" s="492"/>
    </row>
    <row r="932" ht="25.15" customHeight="true" x14ac:dyDescent="0.2">
      <c r="C932" s="492"/>
      <c r="D932" s="492"/>
      <c r="E932" s="492"/>
      <c r="F932" s="492"/>
      <c r="G932" s="492"/>
      <c r="H932" s="492"/>
      <c r="I932" s="492"/>
      <c r="J932" s="492"/>
      <c r="K932" s="492"/>
      <c r="L932" s="492"/>
      <c r="M932" s="492"/>
      <c r="N932" s="492"/>
      <c r="O932" s="492"/>
      <c r="P932" s="492"/>
      <c r="Q932" s="492"/>
    </row>
    <row r="933" ht="25.15" customHeight="true" x14ac:dyDescent="0.2">
      <c r="C933" s="492"/>
      <c r="D933" s="492"/>
      <c r="E933" s="492"/>
      <c r="F933" s="492"/>
      <c r="G933" s="492"/>
      <c r="H933" s="492"/>
      <c r="I933" s="492"/>
      <c r="J933" s="492"/>
      <c r="K933" s="492"/>
      <c r="L933" s="492"/>
      <c r="M933" s="492"/>
      <c r="N933" s="492"/>
      <c r="O933" s="492"/>
      <c r="P933" s="492"/>
      <c r="Q933" s="492"/>
    </row>
    <row r="934" ht="25.15" customHeight="true" x14ac:dyDescent="0.2">
      <c r="C934" s="492"/>
      <c r="D934" s="492"/>
      <c r="E934" s="492"/>
      <c r="F934" s="492"/>
      <c r="G934" s="492"/>
      <c r="H934" s="492"/>
      <c r="I934" s="492"/>
      <c r="J934" s="492"/>
      <c r="K934" s="492"/>
      <c r="L934" s="492"/>
      <c r="M934" s="492"/>
      <c r="N934" s="492"/>
      <c r="O934" s="492"/>
      <c r="P934" s="492"/>
      <c r="Q934" s="492"/>
    </row>
    <row r="935" ht="25.15" customHeight="true" x14ac:dyDescent="0.2">
      <c r="C935" s="492"/>
      <c r="D935" s="492"/>
      <c r="E935" s="492"/>
      <c r="F935" s="492"/>
      <c r="G935" s="492"/>
      <c r="H935" s="492"/>
      <c r="I935" s="492"/>
      <c r="J935" s="492"/>
      <c r="K935" s="492"/>
      <c r="L935" s="492"/>
      <c r="M935" s="492"/>
      <c r="N935" s="492"/>
      <c r="O935" s="492"/>
      <c r="P935" s="492"/>
      <c r="Q935" s="492"/>
    </row>
    <row r="936" ht="25.15" customHeight="true" x14ac:dyDescent="0.2">
      <c r="C936" s="492"/>
      <c r="D936" s="492"/>
      <c r="E936" s="492"/>
      <c r="F936" s="492"/>
      <c r="G936" s="492"/>
      <c r="H936" s="492"/>
      <c r="I936" s="492"/>
      <c r="J936" s="492"/>
      <c r="K936" s="492"/>
      <c r="L936" s="492"/>
      <c r="M936" s="492"/>
      <c r="N936" s="492"/>
      <c r="O936" s="492"/>
      <c r="P936" s="492"/>
      <c r="Q936" s="492"/>
    </row>
    <row r="937" ht="25.15" customHeight="true" x14ac:dyDescent="0.2">
      <c r="C937" s="492"/>
      <c r="D937" s="492"/>
      <c r="E937" s="492"/>
      <c r="F937" s="492"/>
      <c r="G937" s="492"/>
      <c r="H937" s="492"/>
      <c r="I937" s="492"/>
      <c r="J937" s="492"/>
      <c r="K937" s="492"/>
      <c r="L937" s="492"/>
      <c r="M937" s="492"/>
      <c r="N937" s="492"/>
      <c r="O937" s="492"/>
      <c r="P937" s="492"/>
      <c r="Q937" s="492"/>
    </row>
    <row r="938" ht="25.15" customHeight="true" x14ac:dyDescent="0.2">
      <c r="C938" s="492"/>
      <c r="D938" s="492"/>
      <c r="E938" s="492"/>
      <c r="F938" s="492"/>
      <c r="G938" s="492"/>
      <c r="H938" s="492"/>
      <c r="I938" s="492"/>
      <c r="J938" s="492"/>
      <c r="K938" s="492"/>
      <c r="L938" s="492"/>
      <c r="M938" s="492"/>
      <c r="N938" s="492"/>
      <c r="O938" s="492"/>
      <c r="P938" s="492"/>
      <c r="Q938" s="492"/>
    </row>
    <row r="939" ht="25.15" customHeight="true" x14ac:dyDescent="0.2">
      <c r="C939" s="492"/>
      <c r="D939" s="492"/>
      <c r="E939" s="492"/>
      <c r="F939" s="492"/>
      <c r="G939" s="492"/>
      <c r="H939" s="492"/>
      <c r="I939" s="492"/>
      <c r="J939" s="492"/>
      <c r="K939" s="492"/>
      <c r="L939" s="492"/>
      <c r="M939" s="492"/>
      <c r="N939" s="492"/>
      <c r="O939" s="492"/>
      <c r="P939" s="492"/>
      <c r="Q939" s="492"/>
    </row>
    <row r="940" ht="25.15" customHeight="true" x14ac:dyDescent="0.2">
      <c r="C940" s="492"/>
      <c r="D940" s="492"/>
      <c r="E940" s="492"/>
      <c r="F940" s="492"/>
      <c r="G940" s="492"/>
      <c r="H940" s="492"/>
      <c r="I940" s="492"/>
      <c r="J940" s="492"/>
      <c r="K940" s="492"/>
      <c r="L940" s="492"/>
      <c r="M940" s="492"/>
      <c r="N940" s="492"/>
      <c r="O940" s="492"/>
      <c r="P940" s="492"/>
      <c r="Q940" s="492"/>
    </row>
    <row r="941" ht="25.15" customHeight="true" x14ac:dyDescent="0.2">
      <c r="C941" s="492"/>
      <c r="D941" s="492"/>
      <c r="E941" s="492"/>
      <c r="F941" s="492"/>
      <c r="G941" s="492"/>
      <c r="H941" s="492"/>
      <c r="I941" s="492"/>
      <c r="J941" s="492"/>
      <c r="K941" s="492"/>
      <c r="L941" s="492"/>
      <c r="M941" s="492"/>
      <c r="N941" s="492"/>
      <c r="O941" s="492"/>
      <c r="P941" s="492"/>
      <c r="Q941" s="492"/>
    </row>
    <row r="942" ht="25.15" customHeight="true" x14ac:dyDescent="0.2">
      <c r="C942" s="492"/>
      <c r="D942" s="492"/>
      <c r="E942" s="492"/>
      <c r="F942" s="492"/>
      <c r="G942" s="492"/>
      <c r="H942" s="492"/>
      <c r="I942" s="492"/>
      <c r="J942" s="492"/>
      <c r="K942" s="492"/>
      <c r="L942" s="492"/>
      <c r="M942" s="492"/>
      <c r="N942" s="492"/>
      <c r="O942" s="492"/>
      <c r="P942" s="492"/>
      <c r="Q942" s="492"/>
    </row>
    <row r="943" ht="25.15" customHeight="true" x14ac:dyDescent="0.2">
      <c r="C943" s="492"/>
      <c r="D943" s="492"/>
      <c r="E943" s="492"/>
      <c r="F943" s="492"/>
      <c r="G943" s="492"/>
      <c r="H943" s="492"/>
      <c r="I943" s="492"/>
      <c r="J943" s="492"/>
      <c r="K943" s="492"/>
      <c r="L943" s="492"/>
      <c r="M943" s="492"/>
      <c r="N943" s="492"/>
      <c r="O943" s="492"/>
      <c r="P943" s="492"/>
      <c r="Q943" s="492"/>
    </row>
    <row r="944" ht="25.15" customHeight="true" x14ac:dyDescent="0.2">
      <c r="C944" s="492"/>
      <c r="D944" s="492"/>
      <c r="E944" s="492"/>
      <c r="F944" s="492"/>
      <c r="G944" s="492"/>
      <c r="H944" s="492"/>
      <c r="I944" s="492"/>
      <c r="J944" s="492"/>
      <c r="K944" s="492"/>
      <c r="L944" s="492"/>
      <c r="M944" s="492"/>
      <c r="N944" s="492"/>
      <c r="O944" s="492"/>
      <c r="P944" s="492"/>
      <c r="Q944" s="492"/>
    </row>
    <row r="945" ht="25.15" customHeight="true" x14ac:dyDescent="0.2">
      <c r="C945" s="492"/>
      <c r="D945" s="492"/>
      <c r="E945" s="492"/>
      <c r="F945" s="492"/>
      <c r="G945" s="492"/>
      <c r="H945" s="492"/>
      <c r="I945" s="492"/>
      <c r="J945" s="492"/>
      <c r="K945" s="492"/>
      <c r="L945" s="492"/>
      <c r="M945" s="492"/>
      <c r="N945" s="492"/>
      <c r="O945" s="492"/>
      <c r="P945" s="492"/>
      <c r="Q945" s="492"/>
    </row>
    <row r="946" ht="25.15" customHeight="true" x14ac:dyDescent="0.2">
      <c r="C946" s="492"/>
      <c r="D946" s="492"/>
      <c r="E946" s="492"/>
      <c r="F946" s="492"/>
      <c r="G946" s="492"/>
      <c r="H946" s="492"/>
      <c r="I946" s="492"/>
      <c r="J946" s="492"/>
      <c r="K946" s="492"/>
      <c r="L946" s="492"/>
      <c r="M946" s="492"/>
      <c r="N946" s="492"/>
      <c r="O946" s="492"/>
      <c r="P946" s="492"/>
      <c r="Q946" s="492"/>
    </row>
    <row r="947" ht="25.15" customHeight="true" x14ac:dyDescent="0.2">
      <c r="C947" s="492"/>
      <c r="D947" s="492"/>
      <c r="E947" s="492"/>
      <c r="F947" s="492"/>
      <c r="G947" s="492"/>
      <c r="H947" s="492"/>
      <c r="I947" s="492"/>
      <c r="J947" s="492"/>
      <c r="K947" s="492"/>
      <c r="L947" s="492"/>
      <c r="M947" s="492"/>
      <c r="N947" s="492"/>
      <c r="O947" s="492"/>
      <c r="P947" s="492"/>
      <c r="Q947" s="492"/>
    </row>
    <row r="948" ht="25.15" customHeight="true" x14ac:dyDescent="0.2">
      <c r="C948" s="492"/>
      <c r="D948" s="492"/>
      <c r="E948" s="492"/>
      <c r="F948" s="492"/>
      <c r="G948" s="492"/>
      <c r="H948" s="492"/>
      <c r="I948" s="492"/>
      <c r="J948" s="492"/>
      <c r="K948" s="492"/>
      <c r="L948" s="492"/>
      <c r="M948" s="492"/>
      <c r="N948" s="492"/>
      <c r="O948" s="492"/>
      <c r="P948" s="492"/>
      <c r="Q948" s="492"/>
    </row>
    <row r="949" ht="25.15" customHeight="true" x14ac:dyDescent="0.2">
      <c r="C949" s="492"/>
      <c r="D949" s="492"/>
      <c r="E949" s="492"/>
      <c r="F949" s="492"/>
      <c r="G949" s="492"/>
      <c r="H949" s="492"/>
      <c r="I949" s="492"/>
      <c r="J949" s="492"/>
      <c r="K949" s="492"/>
      <c r="L949" s="492"/>
      <c r="M949" s="492"/>
      <c r="N949" s="492"/>
      <c r="O949" s="492"/>
      <c r="P949" s="492"/>
      <c r="Q949" s="492"/>
    </row>
    <row r="950" ht="25.15" customHeight="true" x14ac:dyDescent="0.2">
      <c r="C950" s="492"/>
      <c r="D950" s="492"/>
      <c r="E950" s="492"/>
      <c r="F950" s="492"/>
      <c r="G950" s="492"/>
      <c r="H950" s="492"/>
      <c r="I950" s="492"/>
      <c r="J950" s="492"/>
      <c r="K950" s="492"/>
      <c r="L950" s="492"/>
      <c r="M950" s="492"/>
      <c r="N950" s="492"/>
      <c r="O950" s="492"/>
      <c r="P950" s="492"/>
      <c r="Q950" s="492"/>
    </row>
    <row r="951" ht="25.15" customHeight="true" x14ac:dyDescent="0.2">
      <c r="C951" s="492"/>
      <c r="D951" s="492"/>
      <c r="E951" s="492"/>
      <c r="F951" s="492"/>
      <c r="G951" s="492"/>
      <c r="H951" s="492"/>
      <c r="I951" s="492"/>
      <c r="J951" s="492"/>
      <c r="K951" s="492"/>
      <c r="L951" s="492"/>
      <c r="M951" s="492"/>
      <c r="N951" s="492"/>
      <c r="O951" s="492"/>
      <c r="P951" s="492"/>
      <c r="Q951" s="492"/>
    </row>
    <row r="952" ht="25.15" customHeight="true" x14ac:dyDescent="0.2">
      <c r="C952" s="492"/>
      <c r="D952" s="492"/>
      <c r="E952" s="492"/>
      <c r="F952" s="492"/>
      <c r="G952" s="492"/>
      <c r="H952" s="492"/>
      <c r="I952" s="492"/>
      <c r="J952" s="492"/>
      <c r="K952" s="492"/>
      <c r="L952" s="492"/>
      <c r="M952" s="492"/>
      <c r="N952" s="492"/>
      <c r="O952" s="492"/>
      <c r="P952" s="492"/>
      <c r="Q952" s="492"/>
    </row>
    <row r="953" ht="25.15" customHeight="true" x14ac:dyDescent="0.2">
      <c r="C953" s="492"/>
      <c r="D953" s="492"/>
      <c r="E953" s="492"/>
      <c r="F953" s="492"/>
      <c r="G953" s="492"/>
      <c r="H953" s="492"/>
      <c r="I953" s="492"/>
      <c r="J953" s="492"/>
      <c r="K953" s="492"/>
      <c r="L953" s="492"/>
      <c r="M953" s="492"/>
      <c r="N953" s="492"/>
      <c r="O953" s="492"/>
      <c r="P953" s="492"/>
      <c r="Q953" s="492"/>
    </row>
    <row r="954" ht="25.15" customHeight="true" x14ac:dyDescent="0.2">
      <c r="C954" s="492"/>
      <c r="D954" s="492"/>
      <c r="E954" s="492"/>
      <c r="F954" s="492"/>
      <c r="G954" s="492"/>
      <c r="H954" s="492"/>
      <c r="I954" s="492"/>
      <c r="J954" s="492"/>
      <c r="K954" s="492"/>
      <c r="L954" s="492"/>
      <c r="M954" s="492"/>
      <c r="N954" s="492"/>
      <c r="O954" s="492"/>
      <c r="P954" s="492"/>
      <c r="Q954" s="492"/>
    </row>
    <row r="955" ht="25.15" customHeight="true" x14ac:dyDescent="0.2">
      <c r="C955" s="492"/>
      <c r="D955" s="492"/>
      <c r="E955" s="492"/>
      <c r="F955" s="492"/>
      <c r="G955" s="492"/>
      <c r="H955" s="492"/>
      <c r="I955" s="492"/>
      <c r="J955" s="492"/>
      <c r="K955" s="492"/>
      <c r="L955" s="492"/>
      <c r="M955" s="492"/>
      <c r="N955" s="492"/>
      <c r="O955" s="492"/>
      <c r="P955" s="492"/>
      <c r="Q955" s="492"/>
    </row>
    <row r="956" ht="25.15" customHeight="true" x14ac:dyDescent="0.2">
      <c r="C956" s="492"/>
      <c r="D956" s="492"/>
      <c r="E956" s="492"/>
      <c r="F956" s="492"/>
      <c r="G956" s="492"/>
      <c r="H956" s="492"/>
      <c r="I956" s="492"/>
      <c r="J956" s="492"/>
      <c r="K956" s="492"/>
      <c r="L956" s="492"/>
      <c r="M956" s="492"/>
      <c r="N956" s="492"/>
      <c r="O956" s="492"/>
      <c r="P956" s="492"/>
      <c r="Q956" s="492"/>
    </row>
    <row r="957" ht="25.15" customHeight="true" x14ac:dyDescent="0.2">
      <c r="C957" s="492"/>
      <c r="D957" s="492"/>
      <c r="E957" s="492"/>
      <c r="F957" s="492"/>
      <c r="G957" s="492"/>
      <c r="H957" s="492"/>
      <c r="I957" s="492"/>
      <c r="J957" s="492"/>
      <c r="K957" s="492"/>
      <c r="L957" s="492"/>
      <c r="M957" s="492"/>
      <c r="N957" s="492"/>
      <c r="O957" s="492"/>
      <c r="P957" s="492"/>
      <c r="Q957" s="492"/>
    </row>
    <row r="958" ht="25.15" customHeight="true" x14ac:dyDescent="0.2">
      <c r="C958" s="492"/>
      <c r="D958" s="492"/>
      <c r="E958" s="492"/>
      <c r="F958" s="492"/>
      <c r="G958" s="492"/>
      <c r="H958" s="492"/>
      <c r="I958" s="492"/>
      <c r="J958" s="492"/>
      <c r="K958" s="492"/>
      <c r="L958" s="492"/>
      <c r="M958" s="492"/>
      <c r="N958" s="492"/>
      <c r="O958" s="492"/>
      <c r="P958" s="492"/>
      <c r="Q958" s="492"/>
    </row>
    <row r="959" ht="25.15" customHeight="true" x14ac:dyDescent="0.2">
      <c r="C959" s="492"/>
      <c r="D959" s="492"/>
      <c r="E959" s="492"/>
      <c r="F959" s="492"/>
      <c r="G959" s="492"/>
      <c r="H959" s="492"/>
      <c r="I959" s="492"/>
      <c r="J959" s="492"/>
      <c r="K959" s="492"/>
      <c r="L959" s="492"/>
      <c r="M959" s="492"/>
      <c r="N959" s="492"/>
      <c r="O959" s="492"/>
      <c r="P959" s="492"/>
      <c r="Q959" s="492"/>
    </row>
    <row r="960" ht="25.15" customHeight="true" x14ac:dyDescent="0.2">
      <c r="C960" s="492"/>
      <c r="D960" s="492"/>
      <c r="E960" s="492"/>
      <c r="F960" s="492"/>
      <c r="G960" s="492"/>
      <c r="H960" s="492"/>
      <c r="I960" s="492"/>
      <c r="J960" s="492"/>
      <c r="K960" s="492"/>
      <c r="L960" s="492"/>
      <c r="M960" s="492"/>
      <c r="N960" s="492"/>
      <c r="O960" s="492"/>
      <c r="P960" s="492"/>
      <c r="Q960" s="492"/>
    </row>
    <row r="961" ht="25.15" customHeight="true" x14ac:dyDescent="0.2">
      <c r="C961" s="492"/>
      <c r="D961" s="492"/>
      <c r="E961" s="492"/>
      <c r="F961" s="492"/>
      <c r="G961" s="492"/>
      <c r="H961" s="492"/>
      <c r="I961" s="492"/>
      <c r="J961" s="492"/>
      <c r="K961" s="492"/>
      <c r="L961" s="492"/>
      <c r="M961" s="492"/>
      <c r="N961" s="492"/>
      <c r="O961" s="492"/>
      <c r="P961" s="492"/>
      <c r="Q961" s="492"/>
    </row>
    <row r="962" ht="25.15" customHeight="true" x14ac:dyDescent="0.2">
      <c r="C962" s="492"/>
      <c r="D962" s="492"/>
      <c r="E962" s="492"/>
      <c r="F962" s="492"/>
      <c r="G962" s="492"/>
      <c r="H962" s="492"/>
      <c r="I962" s="492"/>
      <c r="J962" s="492"/>
      <c r="K962" s="492"/>
      <c r="L962" s="492"/>
      <c r="M962" s="492"/>
      <c r="N962" s="492"/>
      <c r="O962" s="492"/>
      <c r="P962" s="492"/>
      <c r="Q962" s="492"/>
    </row>
    <row r="963" ht="25.15" customHeight="true" x14ac:dyDescent="0.2">
      <c r="C963" s="492"/>
      <c r="D963" s="492"/>
      <c r="E963" s="492"/>
      <c r="F963" s="492"/>
      <c r="G963" s="492"/>
      <c r="H963" s="492"/>
      <c r="I963" s="492"/>
      <c r="J963" s="492"/>
      <c r="K963" s="492"/>
      <c r="L963" s="492"/>
      <c r="M963" s="492"/>
      <c r="N963" s="492"/>
      <c r="O963" s="492"/>
      <c r="P963" s="492"/>
      <c r="Q963" s="492"/>
    </row>
    <row r="964" ht="25.15" customHeight="true" x14ac:dyDescent="0.2">
      <c r="C964" s="492"/>
      <c r="D964" s="492"/>
      <c r="E964" s="492"/>
      <c r="F964" s="492"/>
      <c r="G964" s="492"/>
      <c r="H964" s="492"/>
      <c r="I964" s="492"/>
      <c r="J964" s="492"/>
      <c r="K964" s="492"/>
      <c r="L964" s="492"/>
      <c r="M964" s="492"/>
      <c r="N964" s="492"/>
      <c r="O964" s="492"/>
      <c r="P964" s="492"/>
      <c r="Q964" s="492"/>
    </row>
    <row r="965" ht="25.15" customHeight="true" x14ac:dyDescent="0.2">
      <c r="C965" s="492"/>
      <c r="D965" s="492"/>
      <c r="E965" s="492"/>
      <c r="F965" s="492"/>
      <c r="G965" s="492"/>
      <c r="H965" s="492"/>
      <c r="I965" s="492"/>
      <c r="J965" s="492"/>
      <c r="K965" s="492"/>
      <c r="L965" s="492"/>
      <c r="M965" s="492"/>
      <c r="N965" s="492"/>
      <c r="O965" s="492"/>
      <c r="P965" s="492"/>
      <c r="Q965" s="492"/>
    </row>
    <row r="966" ht="25.15" customHeight="true" x14ac:dyDescent="0.2">
      <c r="C966" s="492"/>
      <c r="D966" s="492"/>
      <c r="E966" s="492"/>
      <c r="F966" s="492"/>
      <c r="G966" s="492"/>
      <c r="H966" s="492"/>
      <c r="I966" s="492"/>
      <c r="J966" s="492"/>
      <c r="K966" s="492"/>
      <c r="L966" s="492"/>
      <c r="M966" s="492"/>
      <c r="N966" s="492"/>
      <c r="O966" s="492"/>
      <c r="P966" s="492"/>
      <c r="Q966" s="492"/>
    </row>
    <row r="967" ht="25.15" customHeight="true" x14ac:dyDescent="0.2">
      <c r="C967" s="492"/>
      <c r="D967" s="492"/>
      <c r="E967" s="492"/>
      <c r="F967" s="492"/>
      <c r="G967" s="492"/>
      <c r="H967" s="492"/>
      <c r="I967" s="492"/>
      <c r="J967" s="492"/>
      <c r="K967" s="492"/>
      <c r="L967" s="492"/>
      <c r="M967" s="492"/>
      <c r="N967" s="492"/>
      <c r="O967" s="492"/>
      <c r="P967" s="492"/>
      <c r="Q967" s="492"/>
    </row>
    <row r="968" ht="25.15" customHeight="true" x14ac:dyDescent="0.2">
      <c r="C968" s="492"/>
      <c r="D968" s="492"/>
      <c r="E968" s="492"/>
      <c r="F968" s="492"/>
      <c r="G968" s="492"/>
      <c r="H968" s="492"/>
      <c r="I968" s="492"/>
      <c r="J968" s="492"/>
      <c r="K968" s="492"/>
      <c r="L968" s="492"/>
      <c r="M968" s="492"/>
      <c r="N968" s="492"/>
      <c r="O968" s="492"/>
      <c r="P968" s="492"/>
      <c r="Q968" s="492"/>
    </row>
    <row r="969" ht="25.15" customHeight="true" x14ac:dyDescent="0.2">
      <c r="C969" s="492"/>
      <c r="D969" s="492"/>
      <c r="E969" s="492"/>
      <c r="F969" s="492"/>
      <c r="G969" s="492"/>
      <c r="H969" s="492"/>
      <c r="I969" s="492"/>
      <c r="J969" s="492"/>
      <c r="K969" s="492"/>
      <c r="L969" s="492"/>
      <c r="M969" s="492"/>
      <c r="N969" s="492"/>
      <c r="O969" s="492"/>
      <c r="P969" s="492"/>
      <c r="Q969" s="492"/>
    </row>
    <row r="970" ht="25.15" customHeight="true" x14ac:dyDescent="0.2">
      <c r="C970" s="492"/>
      <c r="D970" s="492"/>
      <c r="E970" s="492"/>
      <c r="F970" s="492"/>
      <c r="G970" s="492"/>
      <c r="H970" s="492"/>
      <c r="I970" s="492"/>
      <c r="J970" s="492"/>
      <c r="K970" s="492"/>
      <c r="L970" s="492"/>
      <c r="M970" s="492"/>
      <c r="N970" s="492"/>
      <c r="O970" s="492"/>
      <c r="P970" s="492"/>
      <c r="Q970" s="492"/>
    </row>
    <row r="971" ht="25.15" customHeight="true" x14ac:dyDescent="0.2">
      <c r="C971" s="492"/>
      <c r="D971" s="492"/>
      <c r="E971" s="492"/>
      <c r="F971" s="492"/>
      <c r="G971" s="492"/>
      <c r="H971" s="492"/>
      <c r="I971" s="492"/>
      <c r="J971" s="492"/>
      <c r="K971" s="492"/>
      <c r="L971" s="492"/>
      <c r="M971" s="492"/>
      <c r="N971" s="492"/>
      <c r="O971" s="492"/>
      <c r="P971" s="492"/>
      <c r="Q971" s="492"/>
    </row>
    <row r="972" ht="25.15" customHeight="true" x14ac:dyDescent="0.2">
      <c r="C972" s="492"/>
      <c r="D972" s="492"/>
      <c r="E972" s="492"/>
      <c r="F972" s="492"/>
      <c r="G972" s="492"/>
      <c r="H972" s="492"/>
      <c r="I972" s="492"/>
      <c r="J972" s="492"/>
      <c r="K972" s="492"/>
      <c r="L972" s="492"/>
      <c r="M972" s="492"/>
      <c r="N972" s="492"/>
      <c r="O972" s="492"/>
      <c r="P972" s="492"/>
      <c r="Q972" s="492"/>
    </row>
    <row r="973" ht="25.15" customHeight="true" x14ac:dyDescent="0.2">
      <c r="C973" s="492"/>
      <c r="D973" s="492"/>
      <c r="E973" s="492"/>
      <c r="F973" s="492"/>
      <c r="G973" s="492"/>
      <c r="H973" s="492"/>
      <c r="I973" s="492"/>
      <c r="J973" s="492"/>
      <c r="K973" s="492"/>
      <c r="L973" s="492"/>
      <c r="M973" s="492"/>
      <c r="N973" s="492"/>
      <c r="O973" s="492"/>
      <c r="P973" s="492"/>
      <c r="Q973" s="492"/>
    </row>
    <row r="974" ht="25.15" customHeight="true" x14ac:dyDescent="0.2">
      <c r="C974" s="492"/>
      <c r="D974" s="492"/>
      <c r="E974" s="492"/>
      <c r="F974" s="492"/>
      <c r="G974" s="492"/>
      <c r="H974" s="492"/>
      <c r="I974" s="492"/>
      <c r="J974" s="492"/>
      <c r="K974" s="492"/>
      <c r="L974" s="492"/>
      <c r="M974" s="492"/>
      <c r="N974" s="492"/>
      <c r="O974" s="492"/>
      <c r="P974" s="492"/>
      <c r="Q974" s="492"/>
    </row>
    <row r="975" ht="25.15" customHeight="true" x14ac:dyDescent="0.2">
      <c r="C975" s="492"/>
      <c r="D975" s="492"/>
      <c r="E975" s="492"/>
      <c r="F975" s="492"/>
      <c r="G975" s="492"/>
      <c r="H975" s="492"/>
      <c r="I975" s="492"/>
      <c r="J975" s="492"/>
      <c r="K975" s="492"/>
      <c r="L975" s="492"/>
      <c r="M975" s="492"/>
      <c r="N975" s="492"/>
      <c r="O975" s="492"/>
      <c r="P975" s="492"/>
      <c r="Q975" s="492"/>
    </row>
    <row r="976" ht="25.15" customHeight="true" x14ac:dyDescent="0.2">
      <c r="C976" s="492"/>
      <c r="D976" s="492"/>
      <c r="E976" s="492"/>
      <c r="F976" s="492"/>
      <c r="G976" s="492"/>
      <c r="H976" s="492"/>
      <c r="I976" s="492"/>
      <c r="J976" s="492"/>
      <c r="K976" s="492"/>
      <c r="L976" s="492"/>
      <c r="M976" s="492"/>
      <c r="N976" s="492"/>
      <c r="O976" s="492"/>
      <c r="P976" s="492"/>
      <c r="Q976" s="492"/>
    </row>
    <row r="977" ht="25.15" customHeight="true" x14ac:dyDescent="0.2">
      <c r="C977" s="492"/>
      <c r="D977" s="492"/>
      <c r="E977" s="492"/>
      <c r="F977" s="492"/>
      <c r="G977" s="492"/>
      <c r="H977" s="492"/>
      <c r="I977" s="492"/>
      <c r="J977" s="492"/>
      <c r="K977" s="492"/>
      <c r="L977" s="492"/>
      <c r="M977" s="492"/>
      <c r="N977" s="492"/>
      <c r="O977" s="492"/>
      <c r="P977" s="492"/>
      <c r="Q977" s="492"/>
    </row>
    <row r="978" ht="25.15" customHeight="true" x14ac:dyDescent="0.2">
      <c r="C978" s="492"/>
      <c r="D978" s="492"/>
      <c r="E978" s="492"/>
      <c r="F978" s="492"/>
      <c r="G978" s="492"/>
      <c r="H978" s="492"/>
      <c r="I978" s="492"/>
      <c r="J978" s="492"/>
      <c r="K978" s="492"/>
      <c r="L978" s="492"/>
      <c r="M978" s="492"/>
      <c r="N978" s="492"/>
      <c r="O978" s="492"/>
      <c r="P978" s="492"/>
      <c r="Q978" s="492"/>
    </row>
    <row r="979" ht="25.15" customHeight="true" x14ac:dyDescent="0.2">
      <c r="C979" s="492"/>
      <c r="D979" s="492"/>
      <c r="E979" s="492"/>
      <c r="F979" s="492"/>
      <c r="G979" s="492"/>
      <c r="H979" s="492"/>
      <c r="I979" s="492"/>
      <c r="J979" s="492"/>
      <c r="K979" s="492"/>
      <c r="L979" s="492"/>
      <c r="M979" s="492"/>
      <c r="N979" s="492"/>
      <c r="O979" s="492"/>
      <c r="P979" s="492"/>
      <c r="Q979" s="492"/>
    </row>
    <row r="980" ht="25.15" customHeight="true" x14ac:dyDescent="0.2">
      <c r="C980" s="492"/>
      <c r="D980" s="492"/>
      <c r="E980" s="492"/>
      <c r="F980" s="492"/>
      <c r="G980" s="492"/>
      <c r="H980" s="492"/>
      <c r="I980" s="492"/>
      <c r="J980" s="492"/>
      <c r="K980" s="492"/>
      <c r="L980" s="492"/>
      <c r="M980" s="492"/>
      <c r="N980" s="492"/>
      <c r="O980" s="492"/>
      <c r="P980" s="492"/>
      <c r="Q980" s="492"/>
    </row>
    <row r="981" ht="25.15" customHeight="true" x14ac:dyDescent="0.2">
      <c r="C981" s="492"/>
      <c r="D981" s="492"/>
      <c r="E981" s="492"/>
      <c r="F981" s="492"/>
      <c r="G981" s="492"/>
      <c r="H981" s="492"/>
      <c r="I981" s="492"/>
      <c r="J981" s="492"/>
      <c r="K981" s="492"/>
      <c r="L981" s="492"/>
      <c r="M981" s="492"/>
      <c r="N981" s="492"/>
      <c r="O981" s="492"/>
      <c r="P981" s="492"/>
      <c r="Q981" s="492"/>
    </row>
    <row r="982" ht="25.15" customHeight="true" x14ac:dyDescent="0.2">
      <c r="C982" s="492"/>
      <c r="D982" s="492"/>
      <c r="E982" s="492"/>
      <c r="F982" s="492"/>
      <c r="G982" s="492"/>
      <c r="H982" s="492"/>
      <c r="I982" s="492"/>
      <c r="J982" s="492"/>
      <c r="K982" s="492"/>
      <c r="L982" s="492"/>
      <c r="M982" s="492"/>
      <c r="N982" s="492"/>
      <c r="O982" s="492"/>
      <c r="P982" s="492"/>
      <c r="Q982" s="492"/>
    </row>
    <row r="983" ht="25.15" customHeight="true" x14ac:dyDescent="0.2">
      <c r="C983" s="492"/>
      <c r="D983" s="492"/>
      <c r="E983" s="492"/>
      <c r="F983" s="492"/>
      <c r="G983" s="492"/>
      <c r="H983" s="492"/>
      <c r="I983" s="492"/>
      <c r="J983" s="492"/>
      <c r="K983" s="492"/>
      <c r="L983" s="492"/>
      <c r="M983" s="492"/>
      <c r="N983" s="492"/>
      <c r="O983" s="492"/>
      <c r="P983" s="492"/>
      <c r="Q983" s="492"/>
    </row>
    <row r="984" ht="25.15" customHeight="true" x14ac:dyDescent="0.2">
      <c r="C984" s="492"/>
      <c r="D984" s="492"/>
      <c r="E984" s="492"/>
      <c r="F984" s="492"/>
      <c r="G984" s="492"/>
      <c r="H984" s="492"/>
      <c r="I984" s="492"/>
      <c r="J984" s="492"/>
      <c r="K984" s="492"/>
      <c r="L984" s="492"/>
      <c r="M984" s="492"/>
      <c r="N984" s="492"/>
      <c r="O984" s="492"/>
      <c r="P984" s="492"/>
      <c r="Q984" s="492"/>
    </row>
    <row r="985" ht="25.15" customHeight="true" x14ac:dyDescent="0.2">
      <c r="C985" s="492"/>
      <c r="D985" s="492"/>
      <c r="E985" s="492"/>
      <c r="F985" s="492"/>
      <c r="G985" s="492"/>
      <c r="H985" s="492"/>
      <c r="I985" s="492"/>
      <c r="J985" s="492"/>
      <c r="K985" s="492"/>
      <c r="L985" s="492"/>
      <c r="M985" s="492"/>
      <c r="N985" s="492"/>
      <c r="O985" s="492"/>
      <c r="P985" s="492"/>
      <c r="Q985" s="492"/>
    </row>
    <row r="986" ht="25.15" customHeight="true" x14ac:dyDescent="0.2">
      <c r="C986" s="492"/>
      <c r="D986" s="492"/>
      <c r="E986" s="492"/>
      <c r="F986" s="492"/>
      <c r="G986" s="492"/>
      <c r="H986" s="492"/>
      <c r="I986" s="492"/>
      <c r="J986" s="492"/>
      <c r="K986" s="492"/>
      <c r="L986" s="492"/>
      <c r="M986" s="492"/>
      <c r="N986" s="492"/>
      <c r="O986" s="492"/>
      <c r="P986" s="492"/>
      <c r="Q986" s="492"/>
    </row>
    <row r="987" ht="25.15" customHeight="true" x14ac:dyDescent="0.2">
      <c r="C987" s="492"/>
      <c r="D987" s="492"/>
      <c r="E987" s="492"/>
      <c r="F987" s="492"/>
      <c r="G987" s="492"/>
      <c r="H987" s="492"/>
      <c r="I987" s="492"/>
      <c r="J987" s="492"/>
      <c r="K987" s="492"/>
      <c r="L987" s="492"/>
      <c r="M987" s="492"/>
      <c r="N987" s="492"/>
      <c r="O987" s="492"/>
      <c r="P987" s="492"/>
      <c r="Q987" s="492"/>
    </row>
    <row r="988" ht="25.15" customHeight="true" x14ac:dyDescent="0.2">
      <c r="C988" s="492"/>
      <c r="D988" s="492"/>
      <c r="E988" s="492"/>
      <c r="F988" s="492"/>
      <c r="G988" s="492"/>
      <c r="H988" s="492"/>
      <c r="I988" s="492"/>
      <c r="J988" s="492"/>
      <c r="K988" s="492"/>
      <c r="L988" s="492"/>
      <c r="M988" s="492"/>
      <c r="N988" s="492"/>
      <c r="O988" s="492"/>
      <c r="P988" s="492"/>
      <c r="Q988" s="492"/>
    </row>
    <row r="989" ht="25.15" customHeight="true" x14ac:dyDescent="0.2">
      <c r="C989" s="492"/>
      <c r="D989" s="492"/>
      <c r="E989" s="492"/>
      <c r="F989" s="492"/>
      <c r="G989" s="492"/>
      <c r="H989" s="492"/>
      <c r="I989" s="492"/>
      <c r="J989" s="492"/>
      <c r="K989" s="492"/>
      <c r="L989" s="492"/>
      <c r="M989" s="492"/>
      <c r="N989" s="492"/>
      <c r="O989" s="492"/>
      <c r="P989" s="492"/>
      <c r="Q989" s="492"/>
    </row>
    <row r="990" ht="25.15" customHeight="true" x14ac:dyDescent="0.2">
      <c r="C990" s="492"/>
      <c r="D990" s="492"/>
      <c r="E990" s="492"/>
      <c r="F990" s="492"/>
      <c r="G990" s="492"/>
      <c r="H990" s="492"/>
      <c r="I990" s="492"/>
      <c r="J990" s="492"/>
      <c r="K990" s="492"/>
      <c r="L990" s="492"/>
      <c r="M990" s="492"/>
      <c r="N990" s="492"/>
      <c r="O990" s="492"/>
      <c r="P990" s="492"/>
      <c r="Q990" s="492"/>
    </row>
    <row r="991" ht="25.15" customHeight="true" x14ac:dyDescent="0.2">
      <c r="C991" s="492"/>
      <c r="D991" s="492"/>
      <c r="E991" s="492"/>
      <c r="F991" s="492"/>
      <c r="G991" s="492"/>
      <c r="H991" s="492"/>
      <c r="I991" s="492"/>
      <c r="J991" s="492"/>
      <c r="K991" s="492"/>
      <c r="L991" s="492"/>
      <c r="M991" s="492"/>
      <c r="N991" s="492"/>
      <c r="O991" s="492"/>
      <c r="P991" s="492"/>
      <c r="Q991" s="492"/>
    </row>
    <row r="992" ht="25.15" customHeight="true" x14ac:dyDescent="0.2">
      <c r="C992" s="492"/>
      <c r="D992" s="492"/>
      <c r="E992" s="492"/>
      <c r="F992" s="492"/>
      <c r="G992" s="492"/>
      <c r="H992" s="492"/>
      <c r="I992" s="492"/>
      <c r="J992" s="492"/>
      <c r="K992" s="492"/>
      <c r="L992" s="492"/>
      <c r="M992" s="492"/>
      <c r="N992" s="492"/>
      <c r="O992" s="492"/>
      <c r="P992" s="492"/>
      <c r="Q992" s="492"/>
    </row>
    <row r="993" ht="25.15" customHeight="true" x14ac:dyDescent="0.2">
      <c r="C993" s="492"/>
      <c r="D993" s="492"/>
      <c r="E993" s="492"/>
      <c r="F993" s="492"/>
      <c r="G993" s="492"/>
      <c r="H993" s="492"/>
      <c r="I993" s="492"/>
      <c r="J993" s="492"/>
      <c r="K993" s="492"/>
      <c r="L993" s="492"/>
      <c r="M993" s="492"/>
      <c r="N993" s="492"/>
      <c r="O993" s="492"/>
      <c r="P993" s="492"/>
      <c r="Q993" s="492"/>
    </row>
    <row r="994" ht="25.15" customHeight="true" x14ac:dyDescent="0.2">
      <c r="C994" s="492"/>
      <c r="D994" s="492"/>
      <c r="E994" s="492"/>
      <c r="F994" s="492"/>
      <c r="G994" s="492"/>
      <c r="H994" s="492"/>
      <c r="I994" s="492"/>
      <c r="J994" s="492"/>
      <c r="K994" s="492"/>
      <c r="L994" s="492"/>
      <c r="M994" s="492"/>
      <c r="N994" s="492"/>
      <c r="O994" s="492"/>
      <c r="P994" s="492"/>
      <c r="Q994" s="492"/>
    </row>
    <row r="995" ht="25.15" customHeight="true" x14ac:dyDescent="0.2">
      <c r="C995" s="492"/>
      <c r="D995" s="492"/>
      <c r="E995" s="492"/>
      <c r="F995" s="492"/>
      <c r="G995" s="492"/>
      <c r="H995" s="492"/>
      <c r="I995" s="492"/>
      <c r="J995" s="492"/>
      <c r="K995" s="492"/>
      <c r="L995" s="492"/>
      <c r="M995" s="492"/>
      <c r="N995" s="492"/>
      <c r="O995" s="492"/>
      <c r="P995" s="492"/>
      <c r="Q995" s="492"/>
    </row>
    <row r="996" ht="25.15" customHeight="true" x14ac:dyDescent="0.2">
      <c r="C996" s="492"/>
      <c r="D996" s="492"/>
      <c r="E996" s="492"/>
      <c r="F996" s="492"/>
      <c r="G996" s="492"/>
      <c r="H996" s="492"/>
      <c r="I996" s="492"/>
      <c r="J996" s="492"/>
      <c r="K996" s="492"/>
      <c r="L996" s="492"/>
      <c r="M996" s="492"/>
      <c r="N996" s="492"/>
      <c r="O996" s="492"/>
      <c r="P996" s="492"/>
      <c r="Q996" s="492"/>
    </row>
    <row r="997" ht="25.15" customHeight="true" x14ac:dyDescent="0.2">
      <c r="C997" s="492"/>
      <c r="D997" s="492"/>
      <c r="E997" s="492"/>
      <c r="F997" s="492"/>
      <c r="G997" s="492"/>
      <c r="H997" s="492"/>
      <c r="I997" s="492"/>
      <c r="J997" s="492"/>
      <c r="K997" s="492"/>
      <c r="L997" s="492"/>
      <c r="M997" s="492"/>
      <c r="N997" s="492"/>
      <c r="O997" s="492"/>
      <c r="P997" s="492"/>
      <c r="Q997" s="492"/>
    </row>
    <row r="998" ht="25.15" customHeight="true" x14ac:dyDescent="0.2">
      <c r="C998" s="492"/>
      <c r="D998" s="492"/>
      <c r="E998" s="492"/>
      <c r="F998" s="492"/>
      <c r="G998" s="492"/>
      <c r="H998" s="492"/>
      <c r="I998" s="492"/>
      <c r="J998" s="492"/>
      <c r="K998" s="492"/>
      <c r="L998" s="492"/>
      <c r="M998" s="492"/>
      <c r="N998" s="492"/>
      <c r="O998" s="492"/>
      <c r="P998" s="492"/>
      <c r="Q998" s="492"/>
    </row>
    <row r="999" ht="25.15" customHeight="true" x14ac:dyDescent="0.2">
      <c r="C999" s="492"/>
      <c r="D999" s="492"/>
      <c r="E999" s="492"/>
      <c r="F999" s="492"/>
      <c r="G999" s="492"/>
      <c r="H999" s="492"/>
      <c r="I999" s="492"/>
      <c r="J999" s="492"/>
      <c r="K999" s="492"/>
      <c r="L999" s="492"/>
      <c r="M999" s="492"/>
      <c r="N999" s="492"/>
      <c r="O999" s="492"/>
      <c r="P999" s="492"/>
      <c r="Q999" s="492"/>
    </row>
    <row r="1000" ht="25.15" customHeight="true" x14ac:dyDescent="0.2">
      <c r="C1000" s="492"/>
      <c r="D1000" s="492"/>
      <c r="E1000" s="492"/>
      <c r="F1000" s="492"/>
      <c r="G1000" s="492"/>
      <c r="H1000" s="492"/>
      <c r="I1000" s="492"/>
      <c r="J1000" s="492"/>
      <c r="K1000" s="492"/>
      <c r="L1000" s="492"/>
      <c r="M1000" s="492"/>
      <c r="N1000" s="492"/>
      <c r="O1000" s="492"/>
      <c r="P1000" s="492"/>
      <c r="Q1000" s="492"/>
    </row>
    <row r="1001" ht="25.15" customHeight="true" x14ac:dyDescent="0.2">
      <c r="C1001" s="492"/>
      <c r="D1001" s="492"/>
      <c r="E1001" s="492"/>
      <c r="F1001" s="492"/>
      <c r="G1001" s="492"/>
      <c r="H1001" s="492"/>
      <c r="I1001" s="492"/>
      <c r="J1001" s="492"/>
      <c r="K1001" s="492"/>
      <c r="L1001" s="492"/>
      <c r="M1001" s="492"/>
      <c r="N1001" s="492"/>
      <c r="O1001" s="492"/>
      <c r="P1001" s="492"/>
      <c r="Q1001" s="492"/>
    </row>
    <row r="1002" ht="25.15" customHeight="true" x14ac:dyDescent="0.2">
      <c r="C1002" s="492"/>
      <c r="D1002" s="492"/>
      <c r="E1002" s="492"/>
      <c r="F1002" s="492"/>
      <c r="G1002" s="492"/>
      <c r="H1002" s="492"/>
      <c r="I1002" s="492"/>
      <c r="J1002" s="492"/>
      <c r="K1002" s="492"/>
      <c r="L1002" s="492"/>
      <c r="M1002" s="492"/>
      <c r="N1002" s="492"/>
      <c r="O1002" s="492"/>
      <c r="P1002" s="492"/>
      <c r="Q1002" s="492"/>
    </row>
    <row r="1003" ht="25.15" customHeight="true" x14ac:dyDescent="0.2">
      <c r="C1003" s="492"/>
      <c r="D1003" s="492"/>
      <c r="E1003" s="492"/>
      <c r="F1003" s="492"/>
      <c r="G1003" s="492"/>
      <c r="H1003" s="492"/>
      <c r="I1003" s="492"/>
      <c r="J1003" s="492"/>
      <c r="K1003" s="492"/>
      <c r="L1003" s="492"/>
      <c r="M1003" s="492"/>
      <c r="N1003" s="492"/>
      <c r="O1003" s="492"/>
      <c r="P1003" s="492"/>
      <c r="Q1003" s="492"/>
    </row>
    <row r="1004" ht="25.15" customHeight="true" x14ac:dyDescent="0.2">
      <c r="C1004" s="492"/>
      <c r="D1004" s="492"/>
      <c r="E1004" s="492"/>
      <c r="F1004" s="492"/>
      <c r="G1004" s="492"/>
      <c r="H1004" s="492"/>
      <c r="I1004" s="492"/>
      <c r="J1004" s="492"/>
      <c r="K1004" s="492"/>
      <c r="L1004" s="492"/>
      <c r="M1004" s="492"/>
      <c r="N1004" s="492"/>
      <c r="O1004" s="492"/>
      <c r="P1004" s="492"/>
      <c r="Q1004" s="492"/>
    </row>
    <row r="1005" ht="25.15" customHeight="true" x14ac:dyDescent="0.2">
      <c r="C1005" s="492"/>
      <c r="D1005" s="492"/>
      <c r="E1005" s="492"/>
      <c r="F1005" s="492"/>
      <c r="G1005" s="492"/>
      <c r="H1005" s="492"/>
      <c r="I1005" s="492"/>
      <c r="J1005" s="492"/>
      <c r="K1005" s="492"/>
      <c r="L1005" s="492"/>
      <c r="M1005" s="492"/>
      <c r="N1005" s="492"/>
      <c r="O1005" s="492"/>
      <c r="P1005" s="492"/>
      <c r="Q1005" s="492"/>
    </row>
    <row r="1006" ht="25.15" customHeight="true" x14ac:dyDescent="0.2">
      <c r="C1006" s="492"/>
      <c r="D1006" s="492"/>
      <c r="E1006" s="492"/>
      <c r="F1006" s="492"/>
      <c r="G1006" s="492"/>
      <c r="H1006" s="492"/>
      <c r="I1006" s="492"/>
      <c r="J1006" s="492"/>
      <c r="K1006" s="492"/>
      <c r="L1006" s="492"/>
      <c r="M1006" s="492"/>
      <c r="N1006" s="492"/>
      <c r="O1006" s="492"/>
      <c r="P1006" s="492"/>
      <c r="Q1006" s="492"/>
    </row>
    <row r="1007" ht="25.15" customHeight="true" x14ac:dyDescent="0.2">
      <c r="C1007" s="492"/>
      <c r="D1007" s="492"/>
      <c r="E1007" s="492"/>
      <c r="F1007" s="492"/>
      <c r="G1007" s="492"/>
      <c r="H1007" s="492"/>
      <c r="I1007" s="492"/>
      <c r="J1007" s="492"/>
      <c r="K1007" s="492"/>
      <c r="L1007" s="492"/>
      <c r="M1007" s="492"/>
      <c r="N1007" s="492"/>
      <c r="O1007" s="492"/>
      <c r="P1007" s="492"/>
      <c r="Q1007" s="492"/>
    </row>
    <row r="1008" ht="25.15" customHeight="true" x14ac:dyDescent="0.2">
      <c r="C1008" s="492"/>
      <c r="D1008" s="492"/>
      <c r="E1008" s="492"/>
      <c r="F1008" s="492"/>
      <c r="G1008" s="492"/>
      <c r="H1008" s="492"/>
      <c r="I1008" s="492"/>
      <c r="J1008" s="492"/>
      <c r="K1008" s="492"/>
      <c r="L1008" s="492"/>
      <c r="M1008" s="492"/>
      <c r="N1008" s="492"/>
      <c r="O1008" s="492"/>
      <c r="P1008" s="492"/>
      <c r="Q1008" s="492"/>
    </row>
    <row r="1009" ht="25.15" customHeight="true" x14ac:dyDescent="0.2">
      <c r="C1009" s="492"/>
      <c r="D1009" s="492"/>
      <c r="E1009" s="492"/>
      <c r="F1009" s="492"/>
      <c r="G1009" s="492"/>
      <c r="H1009" s="492"/>
      <c r="I1009" s="492"/>
      <c r="J1009" s="492"/>
      <c r="K1009" s="492"/>
      <c r="L1009" s="492"/>
      <c r="M1009" s="492"/>
      <c r="N1009" s="492"/>
      <c r="O1009" s="492"/>
      <c r="P1009" s="492"/>
      <c r="Q1009" s="492"/>
    </row>
    <row r="1010" ht="25.15" customHeight="true" x14ac:dyDescent="0.2">
      <c r="C1010" s="492"/>
      <c r="D1010" s="492"/>
      <c r="E1010" s="492"/>
      <c r="F1010" s="492"/>
      <c r="G1010" s="492"/>
      <c r="H1010" s="492"/>
      <c r="I1010" s="492"/>
      <c r="J1010" s="492"/>
      <c r="K1010" s="492"/>
      <c r="L1010" s="492"/>
      <c r="M1010" s="492"/>
      <c r="N1010" s="492"/>
      <c r="O1010" s="492"/>
      <c r="P1010" s="492"/>
      <c r="Q1010" s="492"/>
    </row>
    <row r="1011" ht="25.15" customHeight="true" x14ac:dyDescent="0.2">
      <c r="C1011" s="492"/>
      <c r="D1011" s="492"/>
      <c r="E1011" s="492"/>
      <c r="F1011" s="492"/>
      <c r="G1011" s="492"/>
      <c r="H1011" s="492"/>
      <c r="I1011" s="492"/>
      <c r="J1011" s="492"/>
      <c r="K1011" s="492"/>
      <c r="L1011" s="492"/>
      <c r="M1011" s="492"/>
      <c r="N1011" s="492"/>
      <c r="O1011" s="492"/>
      <c r="P1011" s="492"/>
      <c r="Q1011" s="492"/>
    </row>
    <row r="1012" ht="25.15" customHeight="true" x14ac:dyDescent="0.2">
      <c r="C1012" s="492"/>
      <c r="D1012" s="492"/>
      <c r="E1012" s="492"/>
      <c r="F1012" s="492"/>
      <c r="G1012" s="492"/>
      <c r="H1012" s="492"/>
      <c r="I1012" s="492"/>
      <c r="J1012" s="492"/>
      <c r="K1012" s="492"/>
      <c r="L1012" s="492"/>
      <c r="M1012" s="492"/>
      <c r="N1012" s="492"/>
      <c r="O1012" s="492"/>
      <c r="P1012" s="492"/>
      <c r="Q1012" s="492"/>
    </row>
    <row r="1013" ht="25.15" customHeight="true" x14ac:dyDescent="0.2">
      <c r="C1013" s="492"/>
      <c r="D1013" s="492"/>
      <c r="E1013" s="492"/>
      <c r="F1013" s="492"/>
      <c r="G1013" s="492"/>
      <c r="H1013" s="492"/>
      <c r="I1013" s="492"/>
      <c r="J1013" s="492"/>
      <c r="K1013" s="492"/>
      <c r="L1013" s="492"/>
      <c r="M1013" s="492"/>
      <c r="N1013" s="492"/>
      <c r="O1013" s="492"/>
      <c r="P1013" s="492"/>
      <c r="Q1013" s="492"/>
    </row>
    <row r="1014" ht="25.15" customHeight="true" x14ac:dyDescent="0.2">
      <c r="C1014" s="492"/>
      <c r="D1014" s="492"/>
      <c r="E1014" s="492"/>
      <c r="F1014" s="492"/>
      <c r="G1014" s="492"/>
      <c r="H1014" s="492"/>
      <c r="I1014" s="492"/>
      <c r="J1014" s="492"/>
      <c r="K1014" s="492"/>
      <c r="L1014" s="492"/>
      <c r="M1014" s="492"/>
      <c r="N1014" s="492"/>
      <c r="O1014" s="492"/>
      <c r="P1014" s="492"/>
      <c r="Q1014" s="492"/>
    </row>
    <row r="1015" ht="25.15" customHeight="true" x14ac:dyDescent="0.2">
      <c r="C1015" s="492"/>
      <c r="D1015" s="492"/>
      <c r="E1015" s="492"/>
      <c r="F1015" s="492"/>
      <c r="G1015" s="492"/>
      <c r="H1015" s="492"/>
      <c r="I1015" s="492"/>
      <c r="J1015" s="492"/>
      <c r="K1015" s="492"/>
      <c r="L1015" s="492"/>
      <c r="M1015" s="492"/>
      <c r="N1015" s="492"/>
      <c r="O1015" s="492"/>
      <c r="P1015" s="492"/>
      <c r="Q1015" s="492"/>
    </row>
    <row r="1016" ht="25.15" customHeight="true" x14ac:dyDescent="0.2">
      <c r="C1016" s="492"/>
      <c r="D1016" s="492"/>
      <c r="E1016" s="492"/>
      <c r="F1016" s="492"/>
      <c r="G1016" s="492"/>
      <c r="H1016" s="492"/>
      <c r="I1016" s="492"/>
      <c r="J1016" s="492"/>
      <c r="K1016" s="492"/>
      <c r="L1016" s="492"/>
      <c r="M1016" s="492"/>
      <c r="N1016" s="492"/>
      <c r="O1016" s="492"/>
      <c r="P1016" s="492"/>
      <c r="Q1016" s="492"/>
    </row>
    <row r="1017" ht="25.15" customHeight="true" x14ac:dyDescent="0.2">
      <c r="C1017" s="492"/>
      <c r="D1017" s="492"/>
      <c r="E1017" s="492"/>
      <c r="F1017" s="492"/>
      <c r="G1017" s="492"/>
      <c r="H1017" s="492"/>
      <c r="I1017" s="492"/>
      <c r="J1017" s="492"/>
      <c r="K1017" s="492"/>
      <c r="L1017" s="492"/>
      <c r="M1017" s="492"/>
      <c r="N1017" s="492"/>
      <c r="O1017" s="492"/>
      <c r="P1017" s="492"/>
      <c r="Q1017" s="492"/>
    </row>
    <row r="1018" ht="25.15" customHeight="true" x14ac:dyDescent="0.2">
      <c r="C1018" s="492"/>
      <c r="D1018" s="492"/>
      <c r="E1018" s="492"/>
      <c r="F1018" s="492"/>
      <c r="G1018" s="492"/>
      <c r="H1018" s="492"/>
      <c r="I1018" s="492"/>
      <c r="J1018" s="492"/>
      <c r="K1018" s="492"/>
      <c r="L1018" s="492"/>
      <c r="M1018" s="492"/>
      <c r="N1018" s="492"/>
      <c r="O1018" s="492"/>
      <c r="P1018" s="492"/>
      <c r="Q1018" s="492"/>
    </row>
    <row r="1019" ht="25.15" customHeight="true" x14ac:dyDescent="0.2">
      <c r="C1019" s="492"/>
      <c r="D1019" s="492"/>
      <c r="E1019" s="492"/>
      <c r="F1019" s="492"/>
      <c r="G1019" s="492"/>
      <c r="H1019" s="492"/>
      <c r="I1019" s="492"/>
      <c r="J1019" s="492"/>
      <c r="K1019" s="492"/>
      <c r="L1019" s="492"/>
      <c r="M1019" s="492"/>
      <c r="N1019" s="492"/>
      <c r="O1019" s="492"/>
      <c r="P1019" s="492"/>
      <c r="Q1019" s="492"/>
    </row>
    <row r="1020" ht="25.15" customHeight="true" x14ac:dyDescent="0.2">
      <c r="C1020" s="492"/>
      <c r="D1020" s="492"/>
      <c r="E1020" s="492"/>
      <c r="F1020" s="492"/>
      <c r="G1020" s="492"/>
      <c r="H1020" s="492"/>
      <c r="I1020" s="492"/>
      <c r="J1020" s="492"/>
      <c r="K1020" s="492"/>
      <c r="L1020" s="492"/>
      <c r="M1020" s="492"/>
      <c r="N1020" s="492"/>
      <c r="O1020" s="492"/>
      <c r="P1020" s="492"/>
      <c r="Q1020" s="492"/>
    </row>
    <row r="1021" ht="25.15" customHeight="true" x14ac:dyDescent="0.2">
      <c r="C1021" s="492"/>
      <c r="D1021" s="492"/>
      <c r="E1021" s="492"/>
      <c r="F1021" s="492"/>
      <c r="G1021" s="492"/>
      <c r="H1021" s="492"/>
      <c r="I1021" s="492"/>
      <c r="J1021" s="492"/>
      <c r="K1021" s="492"/>
      <c r="L1021" s="492"/>
      <c r="M1021" s="492"/>
      <c r="N1021" s="492"/>
      <c r="O1021" s="492"/>
      <c r="P1021" s="492"/>
      <c r="Q1021" s="492"/>
    </row>
    <row r="1022" ht="25.15" customHeight="true" x14ac:dyDescent="0.2">
      <c r="C1022" s="492"/>
      <c r="D1022" s="492"/>
      <c r="E1022" s="492"/>
      <c r="F1022" s="492"/>
      <c r="G1022" s="492"/>
      <c r="H1022" s="492"/>
      <c r="I1022" s="492"/>
      <c r="J1022" s="492"/>
      <c r="K1022" s="492"/>
      <c r="L1022" s="492"/>
      <c r="M1022" s="492"/>
      <c r="N1022" s="492"/>
      <c r="O1022" s="492"/>
      <c r="P1022" s="492"/>
      <c r="Q1022" s="492"/>
    </row>
    <row r="1023" ht="25.15" customHeight="true" x14ac:dyDescent="0.2">
      <c r="C1023" s="492"/>
      <c r="D1023" s="492"/>
      <c r="E1023" s="492"/>
      <c r="F1023" s="492"/>
      <c r="G1023" s="492"/>
      <c r="H1023" s="492"/>
      <c r="I1023" s="492"/>
      <c r="J1023" s="492"/>
      <c r="K1023" s="492"/>
      <c r="L1023" s="492"/>
      <c r="M1023" s="492"/>
      <c r="N1023" s="492"/>
      <c r="O1023" s="492"/>
      <c r="P1023" s="492"/>
      <c r="Q1023" s="492"/>
    </row>
    <row r="1024" ht="25.15" customHeight="true" x14ac:dyDescent="0.2">
      <c r="C1024" s="492"/>
      <c r="D1024" s="492"/>
      <c r="E1024" s="492"/>
      <c r="F1024" s="492"/>
      <c r="G1024" s="492"/>
      <c r="H1024" s="492"/>
      <c r="I1024" s="492"/>
      <c r="J1024" s="492"/>
      <c r="K1024" s="492"/>
      <c r="L1024" s="492"/>
      <c r="M1024" s="492"/>
      <c r="N1024" s="492"/>
      <c r="O1024" s="492"/>
      <c r="P1024" s="492"/>
      <c r="Q1024" s="492"/>
    </row>
    <row r="1025" s="218" customFormat="true" ht="21" customHeight="true" x14ac:dyDescent="0.2">
      <c r="A1025" s="2646" t="s">
        <v>369</v>
      </c>
      <c r="B1025" s="2647"/>
      <c r="C1025" s="2648"/>
      <c r="AD1025" s="211"/>
      <c r="AE1025" s="211"/>
      <c r="AF1025" s="211"/>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2649" t="s">
        <v>169</v>
      </c>
      <c r="B1026" s="2650"/>
      <c r="C1026" s="440" t="s">
        <v>170</v>
      </c>
      <c r="AD1026" s="211"/>
      <c r="AE1026" s="211"/>
      <c r="AF1026" s="211"/>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41" t="s">
        <v>171</v>
      </c>
      <c r="B1027" s="442" t="s">
        <v>172</v>
      </c>
      <c r="C1027" s="443">
        <v>10116</v>
      </c>
      <c r="AD1027" s="211"/>
      <c r="AE1027" s="211"/>
      <c r="AF1027" s="211"/>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44" t="s">
        <v>173</v>
      </c>
      <c r="B1028" s="445" t="s">
        <v>172</v>
      </c>
      <c r="C1028" s="446">
        <v>10116</v>
      </c>
      <c r="AD1028" s="211"/>
      <c r="AE1028" s="211"/>
      <c r="AF1028" s="211"/>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44" t="s">
        <v>174</v>
      </c>
      <c r="B1029" s="445" t="s">
        <v>172</v>
      </c>
      <c r="C1029" s="446">
        <v>10116</v>
      </c>
      <c r="AD1029" s="211"/>
      <c r="AE1029" s="211"/>
      <c r="AF1029" s="211"/>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44" t="s">
        <v>175</v>
      </c>
      <c r="B1030" s="445" t="s">
        <v>172</v>
      </c>
      <c r="C1030" s="446">
        <v>10116</v>
      </c>
      <c r="AD1030" s="211"/>
      <c r="AE1030" s="211"/>
      <c r="AF1030" s="211"/>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2621" t="s">
        <v>176</v>
      </c>
      <c r="B1031" s="445" t="s">
        <v>177</v>
      </c>
      <c r="C1031" s="446">
        <v>4103</v>
      </c>
      <c r="AD1031" s="211"/>
      <c r="AE1031" s="211"/>
      <c r="AF1031" s="211"/>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2621"/>
      <c r="B1032" s="445" t="s">
        <v>178</v>
      </c>
      <c r="C1032" s="446">
        <v>6013</v>
      </c>
      <c r="AD1032" s="211"/>
      <c r="AE1032" s="211"/>
      <c r="AF1032" s="211"/>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2622"/>
      <c r="B1033" s="447" t="s">
        <v>286</v>
      </c>
      <c r="C1033" s="448">
        <v>0</v>
      </c>
      <c r="AD1033" s="211"/>
      <c r="AE1033" s="211"/>
      <c r="AF1033" s="211"/>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16"/>
      <c r="BB1033" s="136"/>
      <c r="BC1033" s="416"/>
      <c r="BD1033" s="416"/>
      <c r="BE1033" s="416"/>
      <c r="BF1033" s="416"/>
      <c r="BG1033" s="416"/>
      <c r="BH1033" s="416"/>
      <c r="BI1033" s="416"/>
      <c r="BJ1033" s="416"/>
      <c r="BK1033" s="416"/>
      <c r="BL1033" s="416"/>
      <c r="BM1033" s="416"/>
      <c r="BN1033" s="416"/>
      <c r="BO1033" s="416"/>
      <c r="BP1033" s="416"/>
      <c r="BQ1033" s="416"/>
      <c r="BR1033" s="416"/>
      <c r="BS1033" s="416"/>
      <c r="BT1033" s="416"/>
      <c r="BU1033" s="416"/>
      <c r="BV1033" s="416"/>
      <c r="BW1033" s="416"/>
      <c r="BX1033" s="416"/>
      <c r="BY1033" s="416"/>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2623" t="s">
        <v>370</v>
      </c>
      <c r="B1034" s="2624"/>
      <c r="C1034" s="2625"/>
      <c r="AD1034" s="211"/>
      <c r="AE1034" s="211"/>
      <c r="AF1034" s="211"/>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8"/>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2"/>
      <c r="BB1035" s="238"/>
      <c r="BC1035" s="392"/>
      <c r="BD1035" s="392"/>
      <c r="BE1035" s="392"/>
      <c r="BF1035" s="392"/>
      <c r="BG1035" s="392"/>
      <c r="BH1035" s="392"/>
      <c r="BI1035" s="392"/>
      <c r="BJ1035" s="392"/>
      <c r="BK1035" s="392"/>
      <c r="BL1035" s="392"/>
      <c r="BM1035" s="392"/>
      <c r="BN1035" s="392"/>
      <c r="BO1035" s="392"/>
      <c r="BP1035" s="392"/>
      <c r="BQ1035" s="392"/>
      <c r="BR1035" s="392"/>
      <c r="BS1035" s="392"/>
      <c r="BT1035" s="392"/>
      <c r="BU1035" s="392"/>
      <c r="BV1035" s="392"/>
      <c r="BW1035" s="392"/>
      <c r="BX1035" s="392"/>
      <c r="BY1035" s="392"/>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119</v>
      </c>
      <c r="B1036" s="118" t="s">
        <v>120</v>
      </c>
    </row>
    <row r="1037" ht="15" customHeight="true" x14ac:dyDescent="0.2">
      <c r="A1037" s="293" t="str">
        <f>R15</f>
        <v>Adrar</v>
      </c>
      <c r="B1037" s="293">
        <f>BR122+BR123</f>
        <v>1421.2072081718006</v>
      </c>
    </row>
    <row r="1038" ht="15" customHeight="true" x14ac:dyDescent="0.2">
      <c r="A1038" s="293" t="str">
        <f>S15</f>
        <v>Assaba</v>
      </c>
      <c r="B1038" s="293">
        <f>BS122+BS123</f>
        <v>6437.8053466657057</v>
      </c>
    </row>
    <row r="1039" ht="15" customHeight="true" x14ac:dyDescent="0.2">
      <c r="A1039" s="293" t="str">
        <f>T15</f>
        <v>Brakna</v>
      </c>
      <c r="B1039" s="293">
        <f>BT122+BT123</f>
        <v>5702.8885424699583</v>
      </c>
    </row>
    <row r="1040" ht="15" customHeight="true" x14ac:dyDescent="0.2">
      <c r="A1040" s="293" t="str">
        <f>U15</f>
        <v>Dakhlett Nouadibou</v>
      </c>
      <c r="B1040" s="293">
        <f>BU122+BU123</f>
        <v>1968.2310252254522</v>
      </c>
    </row>
    <row r="1041" ht="15" customHeight="true" x14ac:dyDescent="0.2">
      <c r="A1041" s="293" t="str">
        <f>V15</f>
        <v>Gorgol</v>
      </c>
      <c r="B1041" s="293">
        <f>BV122+BV123</f>
        <v>5357.6215428071137</v>
      </c>
    </row>
    <row r="1042" ht="15" customHeight="true" x14ac:dyDescent="0.2">
      <c r="A1042" s="293" t="str">
        <f>W15</f>
        <v>Guidimagha</v>
      </c>
      <c r="B1042" s="293">
        <f>BW122+BW123</f>
        <v>4300.4803037819192</v>
      </c>
    </row>
    <row r="1043" ht="15" customHeight="true" x14ac:dyDescent="0.2">
      <c r="A1043" s="293" t="str">
        <f>X15</f>
        <v>Hodh charghy</v>
      </c>
      <c r="B1043" s="293">
        <f>BX122+XR123</f>
        <v>871.32140332734707</v>
      </c>
    </row>
    <row r="1044" ht="15" customHeight="true" x14ac:dyDescent="0.2">
      <c r="A1044" s="293" t="str">
        <f>Y15</f>
        <v>Hodh Gharby</v>
      </c>
      <c r="B1044" s="293">
        <f>BY122+BY123</f>
        <v>4698.450894681735</v>
      </c>
    </row>
    <row r="1045" ht="15" customHeight="true" x14ac:dyDescent="0.2">
      <c r="A1045" s="293" t="str">
        <f>Z15</f>
        <v>Nouakchott</v>
      </c>
      <c r="B1045" s="293">
        <f>BZ122+BZ123</f>
        <v>15671.474218205254</v>
      </c>
    </row>
    <row r="1046" ht="15" customHeight="true" x14ac:dyDescent="0.2">
      <c r="A1046" s="238" t="str">
        <f>AA15</f>
        <v>Tagant</v>
      </c>
      <c r="B1046" s="293">
        <f>CA122+CA123</f>
        <v>1610.9542026558552</v>
      </c>
    </row>
    <row r="1047" ht="15" customHeight="true" x14ac:dyDescent="0.2">
      <c r="A1047" s="238" t="str">
        <f>AB15</f>
        <v>Tirs-ezemour</v>
      </c>
      <c r="B1047" s="293">
        <f>CB122+CB123</f>
        <v>979.56861235824942</v>
      </c>
    </row>
    <row r="1048" ht="15" customHeight="true" x14ac:dyDescent="0.2">
      <c r="A1048" s="238" t="str">
        <f>AC15</f>
        <v>Trarza</v>
      </c>
      <c r="B1048" s="293">
        <f>CC122+CC123</f>
        <v>5714.797955174623</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12</v>
      </c>
      <c r="B1072" s="238" t="s">
        <v>135</v>
      </c>
    </row>
    <row r="1100" s="211" customFormat="true" ht="17.1" customHeight="true" x14ac:dyDescent="0.2">
      <c r="A1100" s="689"/>
      <c r="B1100" s="684"/>
      <c r="BA1100" s="392"/>
      <c r="BB1100" s="238"/>
      <c r="BC1100" s="392"/>
      <c r="BD1100" s="392"/>
      <c r="BE1100" s="392"/>
      <c r="BF1100" s="392"/>
      <c r="BG1100" s="392"/>
      <c r="BH1100" s="392"/>
      <c r="BI1100" s="392"/>
      <c r="BJ1100" s="392"/>
      <c r="BK1100" s="392"/>
      <c r="BL1100" s="392"/>
      <c r="BM1100" s="392"/>
      <c r="BN1100" s="392"/>
      <c r="BO1100" s="392"/>
      <c r="BP1100" s="392"/>
      <c r="BQ1100" s="392"/>
      <c r="BR1100" s="392"/>
      <c r="BS1100" s="392"/>
      <c r="BT1100" s="392"/>
      <c r="BU1100" s="392"/>
      <c r="BV1100" s="392"/>
      <c r="BW1100" s="392"/>
      <c r="BX1100" s="392"/>
      <c r="BY1100" s="392"/>
    </row>
    <row r="1101" s="211" customFormat="true" ht="17.1" customHeight="true" x14ac:dyDescent="0.2">
      <c r="A1101" s="690"/>
      <c r="B1101" s="685"/>
      <c r="BA1101" s="392"/>
      <c r="BB1101" s="238"/>
      <c r="BC1101" s="392"/>
      <c r="BD1101" s="392"/>
      <c r="BE1101" s="392"/>
      <c r="BF1101" s="392"/>
      <c r="BG1101" s="392"/>
      <c r="BH1101" s="392"/>
      <c r="BI1101" s="392"/>
      <c r="BJ1101" s="392"/>
      <c r="BK1101" s="392"/>
      <c r="BL1101" s="392"/>
      <c r="BM1101" s="392"/>
      <c r="BN1101" s="392"/>
      <c r="BO1101" s="392"/>
      <c r="BP1101" s="392"/>
      <c r="BQ1101" s="392"/>
      <c r="BR1101" s="392"/>
      <c r="BS1101" s="392"/>
      <c r="BT1101" s="392"/>
      <c r="BU1101" s="392"/>
      <c r="BV1101" s="392"/>
      <c r="BW1101" s="392"/>
      <c r="BX1101" s="392"/>
      <c r="BY1101" s="392"/>
    </row>
    <row r="1102" s="211" customFormat="true" ht="15" customHeight="true" x14ac:dyDescent="0.2">
      <c r="BA1102" s="392"/>
      <c r="BB1102" s="238"/>
      <c r="BC1102" s="392"/>
      <c r="BD1102" s="392"/>
      <c r="BE1102" s="392"/>
      <c r="BF1102" s="392"/>
      <c r="BG1102" s="392"/>
      <c r="BH1102" s="392"/>
      <c r="BI1102" s="392"/>
      <c r="BJ1102" s="392"/>
      <c r="BK1102" s="392"/>
      <c r="BL1102" s="392"/>
      <c r="BM1102" s="392"/>
      <c r="BN1102" s="392"/>
      <c r="BO1102" s="392"/>
      <c r="BP1102" s="392"/>
      <c r="BQ1102" s="392"/>
      <c r="BR1102" s="392"/>
      <c r="BS1102" s="392"/>
      <c r="BT1102" s="392"/>
      <c r="BU1102" s="392"/>
      <c r="BV1102" s="392"/>
      <c r="BW1102" s="392"/>
      <c r="BX1102" s="392"/>
      <c r="BY1102" s="392"/>
    </row>
    <row r="1103" s="211" customFormat="true" ht="15" customHeight="true" x14ac:dyDescent="0.2">
      <c r="BA1103" s="392"/>
      <c r="BB1103" s="238"/>
      <c r="BC1103" s="392"/>
      <c r="BD1103" s="392"/>
      <c r="BE1103" s="392"/>
      <c r="BF1103" s="392"/>
      <c r="BG1103" s="392"/>
      <c r="BH1103" s="392"/>
      <c r="BI1103" s="392"/>
      <c r="BJ1103" s="392"/>
      <c r="BK1103" s="392"/>
      <c r="BL1103" s="392"/>
      <c r="BM1103" s="392"/>
      <c r="BN1103" s="392"/>
      <c r="BO1103" s="392"/>
      <c r="BP1103" s="392"/>
      <c r="BQ1103" s="392"/>
      <c r="BR1103" s="392"/>
      <c r="BS1103" s="392"/>
      <c r="BT1103" s="392"/>
      <c r="BU1103" s="392"/>
      <c r="BV1103" s="392"/>
      <c r="BW1103" s="392"/>
      <c r="BX1103" s="392"/>
      <c r="BY1103" s="392"/>
    </row>
    <row r="1104" s="211" customFormat="true" ht="15" customHeight="true" x14ac:dyDescent="0.2">
      <c r="BA1104" s="392"/>
      <c r="BB1104" s="238"/>
      <c r="BC1104" s="392"/>
      <c r="BD1104" s="392"/>
      <c r="BE1104" s="392"/>
      <c r="BF1104" s="392"/>
      <c r="BG1104" s="392"/>
      <c r="BH1104" s="392"/>
      <c r="BI1104" s="392"/>
      <c r="BJ1104" s="392"/>
      <c r="BK1104" s="392"/>
      <c r="BL1104" s="392"/>
      <c r="BM1104" s="392"/>
      <c r="BN1104" s="392"/>
      <c r="BO1104" s="392"/>
      <c r="BP1104" s="392"/>
      <c r="BQ1104" s="392"/>
      <c r="BR1104" s="392"/>
      <c r="BS1104" s="392"/>
      <c r="BT1104" s="392"/>
      <c r="BU1104" s="392"/>
      <c r="BV1104" s="392"/>
      <c r="BW1104" s="392"/>
      <c r="BX1104" s="392"/>
      <c r="BY1104" s="392"/>
    </row>
    <row r="1105" s="211" customFormat="true" ht="15" customHeight="true" x14ac:dyDescent="0.2">
      <c r="BA1105" s="392"/>
      <c r="BB1105" s="238"/>
      <c r="BC1105" s="392"/>
      <c r="BD1105" s="392"/>
      <c r="BE1105" s="392"/>
      <c r="BF1105" s="392"/>
      <c r="BG1105" s="392"/>
      <c r="BH1105" s="392"/>
      <c r="BI1105" s="392"/>
      <c r="BJ1105" s="392"/>
      <c r="BK1105" s="392"/>
      <c r="BL1105" s="392"/>
      <c r="BM1105" s="392"/>
      <c r="BN1105" s="392"/>
      <c r="BO1105" s="392"/>
      <c r="BP1105" s="392"/>
      <c r="BQ1105" s="392"/>
      <c r="BR1105" s="392"/>
      <c r="BS1105" s="392"/>
      <c r="BT1105" s="392"/>
      <c r="BU1105" s="392"/>
      <c r="BV1105" s="392"/>
      <c r="BW1105" s="392"/>
      <c r="BX1105" s="392"/>
      <c r="BY1105" s="392"/>
    </row>
    <row r="1106" s="211" customFormat="true" ht="15" customHeight="true" x14ac:dyDescent="0.2">
      <c r="BA1106" s="392"/>
      <c r="BB1106" s="238"/>
      <c r="BC1106" s="392"/>
      <c r="BD1106" s="392"/>
      <c r="BE1106" s="392"/>
      <c r="BF1106" s="392"/>
      <c r="BG1106" s="392"/>
      <c r="BH1106" s="392"/>
      <c r="BI1106" s="392"/>
      <c r="BJ1106" s="392"/>
      <c r="BK1106" s="392"/>
      <c r="BL1106" s="392"/>
      <c r="BM1106" s="392"/>
      <c r="BN1106" s="392"/>
      <c r="BO1106" s="392"/>
      <c r="BP1106" s="392"/>
      <c r="BQ1106" s="392"/>
      <c r="BR1106" s="392"/>
      <c r="BS1106" s="392"/>
      <c r="BT1106" s="392"/>
      <c r="BU1106" s="392"/>
      <c r="BV1106" s="392"/>
      <c r="BW1106" s="392"/>
      <c r="BX1106" s="392"/>
      <c r="BY1106" s="392"/>
    </row>
    <row r="1107" s="211" customFormat="true" ht="15" customHeight="true" x14ac:dyDescent="0.2">
      <c r="BA1107" s="392"/>
      <c r="BB1107" s="238"/>
      <c r="BC1107" s="392"/>
      <c r="BD1107" s="392"/>
      <c r="BE1107" s="392"/>
      <c r="BF1107" s="392"/>
      <c r="BG1107" s="392"/>
      <c r="BH1107" s="392"/>
      <c r="BI1107" s="392"/>
      <c r="BJ1107" s="392"/>
      <c r="BK1107" s="392"/>
      <c r="BL1107" s="392"/>
      <c r="BM1107" s="392"/>
      <c r="BN1107" s="392"/>
      <c r="BO1107" s="392"/>
      <c r="BP1107" s="392"/>
      <c r="BQ1107" s="392"/>
      <c r="BR1107" s="392"/>
      <c r="BS1107" s="392"/>
      <c r="BT1107" s="392"/>
      <c r="BU1107" s="392"/>
      <c r="BV1107" s="392"/>
      <c r="BW1107" s="392"/>
      <c r="BX1107" s="392"/>
      <c r="BY1107" s="392"/>
    </row>
    <row r="1108" s="211" customFormat="true" ht="15" customHeight="true" x14ac:dyDescent="0.2">
      <c r="BA1108" s="392"/>
      <c r="BB1108" s="238"/>
      <c r="BC1108" s="392"/>
      <c r="BD1108" s="392"/>
      <c r="BE1108" s="392"/>
      <c r="BF1108" s="392"/>
      <c r="BG1108" s="392"/>
      <c r="BH1108" s="392"/>
      <c r="BI1108" s="392"/>
      <c r="BJ1108" s="392"/>
      <c r="BK1108" s="392"/>
      <c r="BL1108" s="392"/>
      <c r="BM1108" s="392"/>
      <c r="BN1108" s="392"/>
      <c r="BO1108" s="392"/>
      <c r="BP1108" s="392"/>
      <c r="BQ1108" s="392"/>
      <c r="BR1108" s="392"/>
      <c r="BS1108" s="392"/>
      <c r="BT1108" s="392"/>
      <c r="BU1108" s="392"/>
      <c r="BV1108" s="392"/>
      <c r="BW1108" s="392"/>
      <c r="BX1108" s="392"/>
      <c r="BY1108" s="392"/>
    </row>
    <row r="1109" s="211" customFormat="true" ht="15" customHeight="true" x14ac:dyDescent="0.2">
      <c r="BA1109" s="392"/>
      <c r="BB1109" s="238"/>
      <c r="BC1109" s="392"/>
      <c r="BD1109" s="392"/>
      <c r="BE1109" s="392"/>
      <c r="BF1109" s="392"/>
      <c r="BG1109" s="392"/>
      <c r="BH1109" s="392"/>
      <c r="BI1109" s="392"/>
      <c r="BJ1109" s="392"/>
      <c r="BK1109" s="392"/>
      <c r="BL1109" s="392"/>
      <c r="BM1109" s="392"/>
      <c r="BN1109" s="392"/>
      <c r="BO1109" s="392"/>
      <c r="BP1109" s="392"/>
      <c r="BQ1109" s="392"/>
      <c r="BR1109" s="392"/>
      <c r="BS1109" s="392"/>
      <c r="BT1109" s="392"/>
      <c r="BU1109" s="392"/>
      <c r="BV1109" s="392"/>
      <c r="BW1109" s="392"/>
      <c r="BX1109" s="392"/>
      <c r="BY1109" s="392"/>
    </row>
    <row r="1110" s="211" customFormat="true" ht="15" customHeight="true" x14ac:dyDescent="0.2">
      <c r="BA1110" s="392"/>
      <c r="BB1110" s="238"/>
      <c r="BC1110" s="392"/>
      <c r="BD1110" s="392"/>
      <c r="BE1110" s="392"/>
      <c r="BF1110" s="392"/>
      <c r="BG1110" s="392"/>
      <c r="BH1110" s="392"/>
      <c r="BI1110" s="392"/>
      <c r="BJ1110" s="392"/>
      <c r="BK1110" s="392"/>
      <c r="BL1110" s="392"/>
      <c r="BM1110" s="392"/>
      <c r="BN1110" s="392"/>
      <c r="BO1110" s="392"/>
      <c r="BP1110" s="392"/>
      <c r="BQ1110" s="392"/>
      <c r="BR1110" s="392"/>
      <c r="BS1110" s="392"/>
      <c r="BT1110" s="392"/>
      <c r="BU1110" s="392"/>
      <c r="BV1110" s="392"/>
      <c r="BW1110" s="392"/>
      <c r="BX1110" s="392"/>
      <c r="BY1110" s="392"/>
    </row>
    <row r="1111" s="211" customFormat="true" ht="15" customHeight="true" x14ac:dyDescent="0.2">
      <c r="BA1111" s="392"/>
      <c r="BB1111" s="238"/>
      <c r="BC1111" s="392"/>
      <c r="BD1111" s="392"/>
      <c r="BE1111" s="392"/>
      <c r="BF1111" s="392"/>
      <c r="BG1111" s="392"/>
      <c r="BH1111" s="392"/>
      <c r="BI1111" s="392"/>
      <c r="BJ1111" s="392"/>
      <c r="BK1111" s="392"/>
      <c r="BL1111" s="392"/>
      <c r="BM1111" s="392"/>
      <c r="BN1111" s="392"/>
      <c r="BO1111" s="392"/>
      <c r="BP1111" s="392"/>
      <c r="BQ1111" s="392"/>
      <c r="BR1111" s="392"/>
      <c r="BS1111" s="392"/>
      <c r="BT1111" s="392"/>
      <c r="BU1111" s="392"/>
      <c r="BV1111" s="392"/>
      <c r="BW1111" s="392"/>
      <c r="BX1111" s="392"/>
      <c r="BY1111" s="392"/>
    </row>
    <row r="1112" s="211" customFormat="true" ht="15" customHeight="true" x14ac:dyDescent="0.2">
      <c r="BA1112" s="392"/>
      <c r="BB1112" s="238"/>
      <c r="BC1112" s="392"/>
      <c r="BD1112" s="392"/>
      <c r="BE1112" s="392"/>
      <c r="BF1112" s="392"/>
      <c r="BG1112" s="392"/>
      <c r="BH1112" s="392"/>
      <c r="BI1112" s="392"/>
      <c r="BJ1112" s="392"/>
      <c r="BK1112" s="392"/>
      <c r="BL1112" s="392"/>
      <c r="BM1112" s="392"/>
      <c r="BN1112" s="392"/>
      <c r="BO1112" s="392"/>
      <c r="BP1112" s="392"/>
      <c r="BQ1112" s="392"/>
      <c r="BR1112" s="392"/>
      <c r="BS1112" s="392"/>
      <c r="BT1112" s="392"/>
      <c r="BU1112" s="392"/>
      <c r="BV1112" s="392"/>
      <c r="BW1112" s="392"/>
      <c r="BX1112" s="392"/>
      <c r="BY1112" s="392"/>
    </row>
    <row r="1113" s="211" customFormat="true" ht="15" customHeight="true" x14ac:dyDescent="0.2">
      <c r="BA1113" s="392"/>
      <c r="BB1113" s="238"/>
      <c r="BC1113" s="392"/>
      <c r="BD1113" s="392"/>
      <c r="BE1113" s="392"/>
      <c r="BF1113" s="392"/>
      <c r="BG1113" s="392"/>
      <c r="BH1113" s="392"/>
      <c r="BI1113" s="392"/>
      <c r="BJ1113" s="392"/>
      <c r="BK1113" s="392"/>
      <c r="BL1113" s="392"/>
      <c r="BM1113" s="392"/>
      <c r="BN1113" s="392"/>
      <c r="BO1113" s="392"/>
      <c r="BP1113" s="392"/>
      <c r="BQ1113" s="392"/>
      <c r="BR1113" s="392"/>
      <c r="BS1113" s="392"/>
      <c r="BT1113" s="392"/>
      <c r="BU1113" s="392"/>
      <c r="BV1113" s="392"/>
      <c r="BW1113" s="392"/>
      <c r="BX1113" s="392"/>
      <c r="BY1113" s="392"/>
    </row>
    <row r="1114" s="211" customFormat="true" ht="17.1" customHeight="true" x14ac:dyDescent="0.2">
      <c r="A1114" s="690"/>
      <c r="B1114" s="685"/>
      <c r="C1114" s="686"/>
      <c r="D1114" s="686"/>
      <c r="E1114" s="686"/>
      <c r="F1114" s="686"/>
      <c r="G1114" s="686"/>
      <c r="H1114" s="686"/>
      <c r="I1114" s="686"/>
      <c r="J1114" s="686"/>
      <c r="K1114" s="686"/>
      <c r="L1114" s="686"/>
      <c r="M1114" s="686"/>
      <c r="N1114" s="686"/>
      <c r="O1114" s="686"/>
      <c r="P1114" s="686"/>
      <c r="Q1114" s="686"/>
      <c r="R1114" s="686"/>
      <c r="S1114" s="686"/>
      <c r="T1114" s="686"/>
      <c r="U1114" s="686"/>
      <c r="V1114" s="686"/>
      <c r="W1114" s="686"/>
      <c r="X1114" s="686"/>
      <c r="Y1114" s="686"/>
      <c r="Z1114" s="686"/>
      <c r="AA1114" s="686"/>
      <c r="AB1114" s="686"/>
      <c r="AC1114" s="686"/>
      <c r="BA1114" s="392"/>
      <c r="BB1114" s="238"/>
      <c r="BC1114" s="392"/>
      <c r="BD1114" s="392"/>
      <c r="BE1114" s="392"/>
      <c r="BF1114" s="392"/>
      <c r="BG1114" s="392"/>
      <c r="BH1114" s="392"/>
      <c r="BI1114" s="392"/>
      <c r="BJ1114" s="392"/>
      <c r="BK1114" s="392"/>
      <c r="BL1114" s="392"/>
      <c r="BM1114" s="392"/>
      <c r="BN1114" s="392"/>
      <c r="BO1114" s="392"/>
      <c r="BP1114" s="392"/>
      <c r="BQ1114" s="392"/>
      <c r="BR1114" s="392"/>
      <c r="BS1114" s="392"/>
      <c r="BT1114" s="392"/>
      <c r="BU1114" s="392"/>
      <c r="BV1114" s="392"/>
      <c r="BW1114" s="392"/>
      <c r="BX1114" s="392"/>
      <c r="BY1114" s="392"/>
    </row>
    <row r="1115" s="211" customFormat="true" ht="17.1" customHeight="true" x14ac:dyDescent="0.2">
      <c r="A1115" s="690"/>
      <c r="B1115" s="685"/>
      <c r="C1115" s="686"/>
      <c r="D1115" s="686"/>
      <c r="E1115" s="686"/>
      <c r="F1115" s="686"/>
      <c r="G1115" s="686"/>
      <c r="H1115" s="686"/>
      <c r="I1115" s="686"/>
      <c r="J1115" s="686"/>
      <c r="K1115" s="686"/>
      <c r="L1115" s="686"/>
      <c r="M1115" s="686"/>
      <c r="N1115" s="686"/>
      <c r="O1115" s="686"/>
      <c r="P1115" s="686"/>
      <c r="Q1115" s="686"/>
      <c r="R1115" s="686"/>
      <c r="S1115" s="686"/>
      <c r="T1115" s="686"/>
      <c r="U1115" s="686"/>
      <c r="V1115" s="686"/>
      <c r="W1115" s="686"/>
      <c r="X1115" s="686"/>
      <c r="Y1115" s="686"/>
      <c r="Z1115" s="686"/>
      <c r="AA1115" s="686"/>
      <c r="AB1115" s="686"/>
      <c r="AC1115" s="686"/>
      <c r="BA1115" s="392"/>
      <c r="BB1115" s="238"/>
      <c r="BC1115" s="392"/>
      <c r="BD1115" s="392"/>
      <c r="BE1115" s="392"/>
      <c r="BF1115" s="392"/>
      <c r="BG1115" s="392"/>
      <c r="BH1115" s="392"/>
      <c r="BI1115" s="392"/>
      <c r="BJ1115" s="392"/>
      <c r="BK1115" s="392"/>
      <c r="BL1115" s="392"/>
      <c r="BM1115" s="392"/>
      <c r="BN1115" s="392"/>
      <c r="BO1115" s="392"/>
      <c r="BP1115" s="392"/>
      <c r="BQ1115" s="392"/>
      <c r="BR1115" s="392"/>
      <c r="BS1115" s="392"/>
      <c r="BT1115" s="392"/>
      <c r="BU1115" s="392"/>
      <c r="BV1115" s="392"/>
      <c r="BW1115" s="392"/>
      <c r="BX1115" s="392"/>
      <c r="BY1115" s="392"/>
    </row>
    <row r="1116" s="211" customFormat="true" ht="17.1" customHeight="true" x14ac:dyDescent="0.2">
      <c r="A1116" s="690"/>
      <c r="B1116" s="685"/>
      <c r="C1116" s="686"/>
      <c r="D1116" s="686"/>
      <c r="E1116" s="686"/>
      <c r="F1116" s="686"/>
      <c r="G1116" s="686"/>
      <c r="H1116" s="686"/>
      <c r="I1116" s="686"/>
      <c r="J1116" s="686"/>
      <c r="K1116" s="686"/>
      <c r="L1116" s="686"/>
      <c r="M1116" s="686"/>
      <c r="N1116" s="686"/>
      <c r="O1116" s="686"/>
      <c r="P1116" s="686"/>
      <c r="Q1116" s="686"/>
      <c r="R1116" s="686"/>
      <c r="S1116" s="686"/>
      <c r="T1116" s="686"/>
      <c r="U1116" s="686"/>
      <c r="V1116" s="686"/>
      <c r="W1116" s="686"/>
      <c r="X1116" s="686"/>
      <c r="Y1116" s="686"/>
      <c r="Z1116" s="686"/>
      <c r="AA1116" s="686"/>
      <c r="AB1116" s="686"/>
      <c r="AC1116" s="686"/>
      <c r="BA1116" s="392"/>
      <c r="BB1116" s="238"/>
      <c r="BC1116" s="392"/>
      <c r="BD1116" s="392"/>
      <c r="BE1116" s="392"/>
      <c r="BF1116" s="392"/>
      <c r="BG1116" s="392"/>
      <c r="BH1116" s="392"/>
      <c r="BI1116" s="392"/>
      <c r="BJ1116" s="392"/>
      <c r="BK1116" s="392"/>
      <c r="BL1116" s="392"/>
      <c r="BM1116" s="392"/>
      <c r="BN1116" s="392"/>
      <c r="BO1116" s="392"/>
      <c r="BP1116" s="392"/>
      <c r="BQ1116" s="392"/>
      <c r="BR1116" s="392"/>
      <c r="BS1116" s="392"/>
      <c r="BT1116" s="392"/>
      <c r="BU1116" s="392"/>
      <c r="BV1116" s="392"/>
      <c r="BW1116" s="392"/>
      <c r="BX1116" s="392"/>
      <c r="BY1116" s="392"/>
    </row>
    <row r="1117" s="211" customFormat="true" ht="17.1" customHeight="true" x14ac:dyDescent="0.2">
      <c r="A1117" s="691"/>
      <c r="B1117" s="687"/>
      <c r="C1117" s="688"/>
      <c r="D1117" s="688"/>
      <c r="E1117" s="688"/>
      <c r="F1117" s="688"/>
      <c r="G1117" s="688"/>
      <c r="H1117" s="688"/>
      <c r="I1117" s="688"/>
      <c r="J1117" s="688"/>
      <c r="K1117" s="688"/>
      <c r="L1117" s="688"/>
      <c r="M1117" s="688"/>
      <c r="N1117" s="688"/>
      <c r="O1117" s="688"/>
      <c r="P1117" s="688"/>
      <c r="Q1117" s="688"/>
      <c r="R1117" s="688"/>
      <c r="S1117" s="688"/>
      <c r="T1117" s="688"/>
      <c r="U1117" s="688"/>
      <c r="V1117" s="688"/>
      <c r="W1117" s="688"/>
      <c r="X1117" s="688"/>
      <c r="Y1117" s="688"/>
      <c r="Z1117" s="688"/>
      <c r="AA1117" s="688"/>
      <c r="AB1117" s="688"/>
      <c r="AC1117" s="688"/>
      <c r="BA1117" s="392"/>
      <c r="BB1117" s="238"/>
      <c r="BC1117" s="392"/>
      <c r="BD1117" s="392"/>
      <c r="BE1117" s="392"/>
      <c r="BF1117" s="392"/>
      <c r="BG1117" s="392"/>
      <c r="BH1117" s="392"/>
      <c r="BI1117" s="392"/>
      <c r="BJ1117" s="392"/>
      <c r="BK1117" s="392"/>
      <c r="BL1117" s="392"/>
      <c r="BM1117" s="392"/>
      <c r="BN1117" s="392"/>
      <c r="BO1117" s="392"/>
      <c r="BP1117" s="392"/>
      <c r="BQ1117" s="392"/>
      <c r="BR1117" s="392"/>
      <c r="BS1117" s="392"/>
      <c r="BT1117" s="392"/>
      <c r="BU1117" s="392"/>
      <c r="BV1117" s="392"/>
      <c r="BW1117" s="392"/>
      <c r="BX1117" s="392"/>
      <c r="BY1117" s="392"/>
    </row>
    <row r="1118" s="211" customFormat="true" ht="15" customHeight="true" x14ac:dyDescent="0.2">
      <c r="BA1118" s="392"/>
      <c r="BB1118" s="238"/>
      <c r="BC1118" s="392"/>
      <c r="BD1118" s="392"/>
      <c r="BE1118" s="392"/>
      <c r="BF1118" s="392"/>
      <c r="BG1118" s="392"/>
      <c r="BH1118" s="392"/>
      <c r="BI1118" s="392"/>
      <c r="BJ1118" s="392"/>
      <c r="BK1118" s="392"/>
      <c r="BL1118" s="392"/>
      <c r="BM1118" s="392"/>
      <c r="BN1118" s="392"/>
      <c r="BO1118" s="392"/>
      <c r="BP1118" s="392"/>
      <c r="BQ1118" s="392"/>
      <c r="BR1118" s="392"/>
      <c r="BS1118" s="392"/>
      <c r="BT1118" s="392"/>
      <c r="BU1118" s="392"/>
      <c r="BV1118" s="392"/>
      <c r="BW1118" s="392"/>
      <c r="BX1118" s="392"/>
      <c r="BY1118" s="392"/>
    </row>
    <row r="1119" s="211" customFormat="true" ht="15" customHeight="true" x14ac:dyDescent="0.2">
      <c r="BA1119" s="392"/>
      <c r="BB1119" s="238"/>
      <c r="BC1119" s="392"/>
      <c r="BD1119" s="392"/>
      <c r="BE1119" s="392"/>
      <c r="BF1119" s="392"/>
      <c r="BG1119" s="392"/>
      <c r="BH1119" s="392"/>
      <c r="BI1119" s="392"/>
      <c r="BJ1119" s="392"/>
      <c r="BK1119" s="392"/>
      <c r="BL1119" s="392"/>
      <c r="BM1119" s="392"/>
      <c r="BN1119" s="392"/>
      <c r="BO1119" s="392"/>
      <c r="BP1119" s="392"/>
      <c r="BQ1119" s="392"/>
      <c r="BR1119" s="392"/>
      <c r="BS1119" s="392"/>
      <c r="BT1119" s="392"/>
      <c r="BU1119" s="392"/>
      <c r="BV1119" s="392"/>
      <c r="BW1119" s="392"/>
      <c r="BX1119" s="392"/>
      <c r="BY1119" s="392"/>
    </row>
    <row r="1120" s="211" customFormat="true" ht="15" customHeight="true" x14ac:dyDescent="0.2">
      <c r="BA1120" s="392"/>
      <c r="BB1120" s="238"/>
      <c r="BC1120" s="392"/>
      <c r="BD1120" s="392"/>
      <c r="BE1120" s="392"/>
      <c r="BF1120" s="392"/>
      <c r="BG1120" s="392"/>
      <c r="BH1120" s="392"/>
      <c r="BI1120" s="392"/>
      <c r="BJ1120" s="392"/>
      <c r="BK1120" s="392"/>
      <c r="BL1120" s="392"/>
      <c r="BM1120" s="392"/>
      <c r="BN1120" s="392"/>
      <c r="BO1120" s="392"/>
      <c r="BP1120" s="392"/>
      <c r="BQ1120" s="392"/>
      <c r="BR1120" s="392"/>
      <c r="BS1120" s="392"/>
      <c r="BT1120" s="392"/>
      <c r="BU1120" s="392"/>
      <c r="BV1120" s="392"/>
      <c r="BW1120" s="392"/>
      <c r="BX1120" s="392"/>
      <c r="BY1120" s="392"/>
    </row>
    <row r="1121" s="211" customFormat="true" ht="15" customHeight="true" x14ac:dyDescent="0.2">
      <c r="BA1121" s="392"/>
      <c r="BB1121" s="238"/>
      <c r="BC1121" s="392"/>
      <c r="BD1121" s="392"/>
      <c r="BE1121" s="392"/>
      <c r="BF1121" s="392"/>
      <c r="BG1121" s="392"/>
      <c r="BH1121" s="392"/>
      <c r="BI1121" s="392"/>
      <c r="BJ1121" s="392"/>
      <c r="BK1121" s="392"/>
      <c r="BL1121" s="392"/>
      <c r="BM1121" s="392"/>
      <c r="BN1121" s="392"/>
      <c r="BO1121" s="392"/>
      <c r="BP1121" s="392"/>
      <c r="BQ1121" s="392"/>
      <c r="BR1121" s="392"/>
      <c r="BS1121" s="392"/>
      <c r="BT1121" s="392"/>
      <c r="BU1121" s="392"/>
      <c r="BV1121" s="392"/>
      <c r="BW1121" s="392"/>
      <c r="BX1121" s="392"/>
      <c r="BY1121" s="392"/>
    </row>
    <row r="1122" s="211" customFormat="true" ht="15" customHeight="true" x14ac:dyDescent="0.2">
      <c r="BA1122" s="392"/>
      <c r="BB1122" s="238"/>
      <c r="BC1122" s="392"/>
      <c r="BD1122" s="392"/>
      <c r="BE1122" s="392"/>
      <c r="BF1122" s="392"/>
      <c r="BG1122" s="392"/>
      <c r="BH1122" s="392"/>
      <c r="BI1122" s="392"/>
      <c r="BJ1122" s="392"/>
      <c r="BK1122" s="392"/>
      <c r="BL1122" s="392"/>
      <c r="BM1122" s="392"/>
      <c r="BN1122" s="392"/>
      <c r="BO1122" s="392"/>
      <c r="BP1122" s="392"/>
      <c r="BQ1122" s="392"/>
      <c r="BR1122" s="392"/>
      <c r="BS1122" s="392"/>
      <c r="BT1122" s="392"/>
      <c r="BU1122" s="392"/>
      <c r="BV1122" s="392"/>
      <c r="BW1122" s="392"/>
      <c r="BX1122" s="392"/>
      <c r="BY1122" s="392"/>
    </row>
    <row r="1123" s="211" customFormat="true" ht="15" customHeight="true" x14ac:dyDescent="0.2">
      <c r="BA1123" s="392"/>
      <c r="BB1123" s="238"/>
      <c r="BC1123" s="392"/>
      <c r="BD1123" s="392"/>
      <c r="BE1123" s="392"/>
      <c r="BF1123" s="392"/>
      <c r="BG1123" s="392"/>
      <c r="BH1123" s="392"/>
      <c r="BI1123" s="392"/>
      <c r="BJ1123" s="392"/>
      <c r="BK1123" s="392"/>
      <c r="BL1123" s="392"/>
      <c r="BM1123" s="392"/>
      <c r="BN1123" s="392"/>
      <c r="BO1123" s="392"/>
      <c r="BP1123" s="392"/>
      <c r="BQ1123" s="392"/>
      <c r="BR1123" s="392"/>
      <c r="BS1123" s="392"/>
      <c r="BT1123" s="392"/>
      <c r="BU1123" s="392"/>
      <c r="BV1123" s="392"/>
      <c r="BW1123" s="392"/>
      <c r="BX1123" s="392"/>
      <c r="BY1123" s="392"/>
    </row>
    <row r="1124" s="211" customFormat="true" ht="15" customHeight="true" x14ac:dyDescent="0.2">
      <c r="BA1124" s="392"/>
      <c r="BB1124" s="238"/>
      <c r="BC1124" s="392"/>
      <c r="BD1124" s="392"/>
      <c r="BE1124" s="392"/>
      <c r="BF1124" s="392"/>
      <c r="BG1124" s="392"/>
      <c r="BH1124" s="392"/>
      <c r="BI1124" s="392"/>
      <c r="BJ1124" s="392"/>
      <c r="BK1124" s="392"/>
      <c r="BL1124" s="392"/>
      <c r="BM1124" s="392"/>
      <c r="BN1124" s="392"/>
      <c r="BO1124" s="392"/>
      <c r="BP1124" s="392"/>
      <c r="BQ1124" s="392"/>
      <c r="BR1124" s="392"/>
      <c r="BS1124" s="392"/>
      <c r="BT1124" s="392"/>
      <c r="BU1124" s="392"/>
      <c r="BV1124" s="392"/>
      <c r="BW1124" s="392"/>
      <c r="BX1124" s="392"/>
      <c r="BY1124" s="392"/>
    </row>
    <row r="1125" s="211" customFormat="true" ht="15" customHeight="true" x14ac:dyDescent="0.2">
      <c r="BA1125" s="392"/>
      <c r="BB1125" s="238"/>
      <c r="BC1125" s="392"/>
      <c r="BD1125" s="392"/>
      <c r="BE1125" s="392"/>
      <c r="BF1125" s="392"/>
      <c r="BG1125" s="392"/>
      <c r="BH1125" s="392"/>
      <c r="BI1125" s="392"/>
      <c r="BJ1125" s="392"/>
      <c r="BK1125" s="392"/>
      <c r="BL1125" s="392"/>
      <c r="BM1125" s="392"/>
      <c r="BN1125" s="392"/>
      <c r="BO1125" s="392"/>
      <c r="BP1125" s="392"/>
      <c r="BQ1125" s="392"/>
      <c r="BR1125" s="392"/>
      <c r="BS1125" s="392"/>
      <c r="BT1125" s="392"/>
      <c r="BU1125" s="392"/>
      <c r="BV1125" s="392"/>
      <c r="BW1125" s="392"/>
      <c r="BX1125" s="392"/>
      <c r="BY1125" s="392"/>
    </row>
    <row r="1126" s="211" customFormat="true" ht="15" customHeight="true" x14ac:dyDescent="0.2">
      <c r="BA1126" s="392"/>
      <c r="BB1126" s="238"/>
      <c r="BC1126" s="392"/>
      <c r="BD1126" s="392"/>
      <c r="BE1126" s="392"/>
      <c r="BF1126" s="392"/>
      <c r="BG1126" s="392"/>
      <c r="BH1126" s="392"/>
      <c r="BI1126" s="392"/>
      <c r="BJ1126" s="392"/>
      <c r="BK1126" s="392"/>
      <c r="BL1126" s="392"/>
      <c r="BM1126" s="392"/>
      <c r="BN1126" s="392"/>
      <c r="BO1126" s="392"/>
      <c r="BP1126" s="392"/>
      <c r="BQ1126" s="392"/>
      <c r="BR1126" s="392"/>
      <c r="BS1126" s="392"/>
      <c r="BT1126" s="392"/>
      <c r="BU1126" s="392"/>
      <c r="BV1126" s="392"/>
      <c r="BW1126" s="392"/>
      <c r="BX1126" s="392"/>
      <c r="BY1126" s="392"/>
    </row>
    <row r="1127" s="211" customFormat="true" ht="15" customHeight="true" x14ac:dyDescent="0.2">
      <c r="BA1127" s="392"/>
      <c r="BB1127" s="238"/>
      <c r="BC1127" s="392"/>
      <c r="BD1127" s="392"/>
      <c r="BE1127" s="392"/>
      <c r="BF1127" s="392"/>
      <c r="BG1127" s="392"/>
      <c r="BH1127" s="392"/>
      <c r="BI1127" s="392"/>
      <c r="BJ1127" s="392"/>
      <c r="BK1127" s="392"/>
      <c r="BL1127" s="392"/>
      <c r="BM1127" s="392"/>
      <c r="BN1127" s="392"/>
      <c r="BO1127" s="392"/>
      <c r="BP1127" s="392"/>
      <c r="BQ1127" s="392"/>
      <c r="BR1127" s="392"/>
      <c r="BS1127" s="392"/>
      <c r="BT1127" s="392"/>
      <c r="BU1127" s="392"/>
      <c r="BV1127" s="392"/>
      <c r="BW1127" s="392"/>
      <c r="BX1127" s="392"/>
      <c r="BY1127" s="392"/>
    </row>
    <row r="1128" s="211" customFormat="true" ht="15" customHeight="true" x14ac:dyDescent="0.2">
      <c r="BA1128" s="392"/>
      <c r="BB1128" s="238"/>
      <c r="BC1128" s="392"/>
      <c r="BD1128" s="392"/>
      <c r="BE1128" s="392"/>
      <c r="BF1128" s="392"/>
      <c r="BG1128" s="392"/>
      <c r="BH1128" s="392"/>
      <c r="BI1128" s="392"/>
      <c r="BJ1128" s="392"/>
      <c r="BK1128" s="392"/>
      <c r="BL1128" s="392"/>
      <c r="BM1128" s="392"/>
      <c r="BN1128" s="392"/>
      <c r="BO1128" s="392"/>
      <c r="BP1128" s="392"/>
      <c r="BQ1128" s="392"/>
      <c r="BR1128" s="392"/>
      <c r="BS1128" s="392"/>
      <c r="BT1128" s="392"/>
      <c r="BU1128" s="392"/>
      <c r="BV1128" s="392"/>
      <c r="BW1128" s="392"/>
      <c r="BX1128" s="392"/>
      <c r="BY1128" s="392"/>
    </row>
    <row r="1129" s="211" customFormat="true" ht="15" customHeight="true" x14ac:dyDescent="0.2">
      <c r="BA1129" s="392"/>
      <c r="BB1129" s="238"/>
      <c r="BC1129" s="392"/>
      <c r="BD1129" s="392"/>
      <c r="BE1129" s="392"/>
      <c r="BF1129" s="392"/>
      <c r="BG1129" s="392"/>
      <c r="BH1129" s="392"/>
      <c r="BI1129" s="392"/>
      <c r="BJ1129" s="392"/>
      <c r="BK1129" s="392"/>
      <c r="BL1129" s="392"/>
      <c r="BM1129" s="392"/>
      <c r="BN1129" s="392"/>
      <c r="BO1129" s="392"/>
      <c r="BP1129" s="392"/>
      <c r="BQ1129" s="392"/>
      <c r="BR1129" s="392"/>
      <c r="BS1129" s="392"/>
      <c r="BT1129" s="392"/>
      <c r="BU1129" s="392"/>
      <c r="BV1129" s="392"/>
      <c r="BW1129" s="392"/>
      <c r="BX1129" s="392"/>
      <c r="BY1129" s="392"/>
    </row>
    <row r="1130" s="211" customFormat="true" ht="15" customHeight="true" x14ac:dyDescent="0.2">
      <c r="BA1130" s="392"/>
      <c r="BB1130" s="238"/>
      <c r="BC1130" s="392"/>
      <c r="BD1130" s="392"/>
      <c r="BE1130" s="392"/>
      <c r="BF1130" s="392"/>
      <c r="BG1130" s="392"/>
      <c r="BH1130" s="392"/>
      <c r="BI1130" s="392"/>
      <c r="BJ1130" s="392"/>
      <c r="BK1130" s="392"/>
      <c r="BL1130" s="392"/>
      <c r="BM1130" s="392"/>
      <c r="BN1130" s="392"/>
      <c r="BO1130" s="392"/>
      <c r="BP1130" s="392"/>
      <c r="BQ1130" s="392"/>
      <c r="BR1130" s="392"/>
      <c r="BS1130" s="392"/>
      <c r="BT1130" s="392"/>
      <c r="BU1130" s="392"/>
      <c r="BV1130" s="392"/>
      <c r="BW1130" s="392"/>
      <c r="BX1130" s="392"/>
      <c r="BY1130" s="392"/>
    </row>
    <row r="1131" s="211" customFormat="true" ht="15" customHeight="true" x14ac:dyDescent="0.2">
      <c r="BA1131" s="392"/>
      <c r="BB1131" s="238"/>
      <c r="BC1131" s="392"/>
      <c r="BD1131" s="392"/>
      <c r="BE1131" s="392"/>
      <c r="BF1131" s="392"/>
      <c r="BG1131" s="392"/>
      <c r="BH1131" s="392"/>
      <c r="BI1131" s="392"/>
      <c r="BJ1131" s="392"/>
      <c r="BK1131" s="392"/>
      <c r="BL1131" s="392"/>
      <c r="BM1131" s="392"/>
      <c r="BN1131" s="392"/>
      <c r="BO1131" s="392"/>
      <c r="BP1131" s="392"/>
      <c r="BQ1131" s="392"/>
      <c r="BR1131" s="392"/>
      <c r="BS1131" s="392"/>
      <c r="BT1131" s="392"/>
      <c r="BU1131" s="392"/>
      <c r="BV1131" s="392"/>
      <c r="BW1131" s="392"/>
      <c r="BX1131" s="392"/>
      <c r="BY1131" s="392"/>
    </row>
    <row r="1132" s="211" customFormat="true" ht="15" customHeight="true" x14ac:dyDescent="0.2">
      <c r="BA1132" s="392"/>
      <c r="BB1132" s="238"/>
      <c r="BC1132" s="392"/>
      <c r="BD1132" s="392"/>
      <c r="BE1132" s="392"/>
      <c r="BF1132" s="392"/>
      <c r="BG1132" s="392"/>
      <c r="BH1132" s="392"/>
      <c r="BI1132" s="392"/>
      <c r="BJ1132" s="392"/>
      <c r="BK1132" s="392"/>
      <c r="BL1132" s="392"/>
      <c r="BM1132" s="392"/>
      <c r="BN1132" s="392"/>
      <c r="BO1132" s="392"/>
      <c r="BP1132" s="392"/>
      <c r="BQ1132" s="392"/>
      <c r="BR1132" s="392"/>
      <c r="BS1132" s="392"/>
      <c r="BT1132" s="392"/>
      <c r="BU1132" s="392"/>
      <c r="BV1132" s="392"/>
      <c r="BW1132" s="392"/>
      <c r="BX1132" s="392"/>
      <c r="BY1132" s="392"/>
    </row>
    <row r="1133" s="211" customFormat="true" ht="15" customHeight="true" x14ac:dyDescent="0.2">
      <c r="BA1133" s="392"/>
      <c r="BB1133" s="238"/>
      <c r="BC1133" s="392"/>
      <c r="BD1133" s="392"/>
      <c r="BE1133" s="392"/>
      <c r="BF1133" s="392"/>
      <c r="BG1133" s="392"/>
      <c r="BH1133" s="392"/>
      <c r="BI1133" s="392"/>
      <c r="BJ1133" s="392"/>
      <c r="BK1133" s="392"/>
      <c r="BL1133" s="392"/>
      <c r="BM1133" s="392"/>
      <c r="BN1133" s="392"/>
      <c r="BO1133" s="392"/>
      <c r="BP1133" s="392"/>
      <c r="BQ1133" s="392"/>
      <c r="BR1133" s="392"/>
      <c r="BS1133" s="392"/>
      <c r="BT1133" s="392"/>
      <c r="BU1133" s="392"/>
      <c r="BV1133" s="392"/>
      <c r="BW1133" s="392"/>
      <c r="BX1133" s="392"/>
      <c r="BY1133" s="392"/>
    </row>
    <row r="1134" s="211" customFormat="true" ht="15" customHeight="true" x14ac:dyDescent="0.2">
      <c r="BA1134" s="392"/>
      <c r="BB1134" s="238"/>
      <c r="BC1134" s="392"/>
      <c r="BD1134" s="392"/>
      <c r="BE1134" s="392"/>
      <c r="BF1134" s="392"/>
      <c r="BG1134" s="392"/>
      <c r="BH1134" s="392"/>
      <c r="BI1134" s="392"/>
      <c r="BJ1134" s="392"/>
      <c r="BK1134" s="392"/>
      <c r="BL1134" s="392"/>
      <c r="BM1134" s="392"/>
      <c r="BN1134" s="392"/>
      <c r="BO1134" s="392"/>
      <c r="BP1134" s="392"/>
      <c r="BQ1134" s="392"/>
      <c r="BR1134" s="392"/>
      <c r="BS1134" s="392"/>
      <c r="BT1134" s="392"/>
      <c r="BU1134" s="392"/>
      <c r="BV1134" s="392"/>
      <c r="BW1134" s="392"/>
      <c r="BX1134" s="392"/>
      <c r="BY1134" s="392"/>
    </row>
    <row r="1135" s="211" customFormat="true" ht="15" customHeight="true" x14ac:dyDescent="0.2">
      <c r="BA1135" s="392"/>
      <c r="BB1135" s="238"/>
      <c r="BC1135" s="392"/>
      <c r="BD1135" s="392"/>
      <c r="BE1135" s="392"/>
      <c r="BF1135" s="392"/>
      <c r="BG1135" s="392"/>
      <c r="BH1135" s="392"/>
      <c r="BI1135" s="392"/>
      <c r="BJ1135" s="392"/>
      <c r="BK1135" s="392"/>
      <c r="BL1135" s="392"/>
      <c r="BM1135" s="392"/>
      <c r="BN1135" s="392"/>
      <c r="BO1135" s="392"/>
      <c r="BP1135" s="392"/>
      <c r="BQ1135" s="392"/>
      <c r="BR1135" s="392"/>
      <c r="BS1135" s="392"/>
      <c r="BT1135" s="392"/>
      <c r="BU1135" s="392"/>
      <c r="BV1135" s="392"/>
      <c r="BW1135" s="392"/>
      <c r="BX1135" s="392"/>
      <c r="BY1135" s="392"/>
    </row>
    <row r="1136" s="211" customFormat="true" ht="15" customHeight="true" x14ac:dyDescent="0.2">
      <c r="BA1136" s="392"/>
      <c r="BB1136" s="238"/>
      <c r="BC1136" s="392"/>
      <c r="BD1136" s="392"/>
      <c r="BE1136" s="392"/>
      <c r="BF1136" s="392"/>
      <c r="BG1136" s="392"/>
      <c r="BH1136" s="392"/>
      <c r="BI1136" s="392"/>
      <c r="BJ1136" s="392"/>
      <c r="BK1136" s="392"/>
      <c r="BL1136" s="392"/>
      <c r="BM1136" s="392"/>
      <c r="BN1136" s="392"/>
      <c r="BO1136" s="392"/>
      <c r="BP1136" s="392"/>
      <c r="BQ1136" s="392"/>
      <c r="BR1136" s="392"/>
      <c r="BS1136" s="392"/>
      <c r="BT1136" s="392"/>
      <c r="BU1136" s="392"/>
      <c r="BV1136" s="392"/>
      <c r="BW1136" s="392"/>
      <c r="BX1136" s="392"/>
      <c r="BY1136" s="392"/>
    </row>
    <row r="1137" s="211" customFormat="true" ht="15" customHeight="true" x14ac:dyDescent="0.2">
      <c r="BA1137" s="392"/>
      <c r="BB1137" s="238"/>
      <c r="BC1137" s="392"/>
      <c r="BD1137" s="392"/>
      <c r="BE1137" s="392"/>
      <c r="BF1137" s="392"/>
      <c r="BG1137" s="392"/>
      <c r="BH1137" s="392"/>
      <c r="BI1137" s="392"/>
      <c r="BJ1137" s="392"/>
      <c r="BK1137" s="392"/>
      <c r="BL1137" s="392"/>
      <c r="BM1137" s="392"/>
      <c r="BN1137" s="392"/>
      <c r="BO1137" s="392"/>
      <c r="BP1137" s="392"/>
      <c r="BQ1137" s="392"/>
      <c r="BR1137" s="392"/>
      <c r="BS1137" s="392"/>
      <c r="BT1137" s="392"/>
      <c r="BU1137" s="392"/>
      <c r="BV1137" s="392"/>
      <c r="BW1137" s="392"/>
      <c r="BX1137" s="392"/>
      <c r="BY1137" s="392"/>
    </row>
    <row r="1138" s="211" customFormat="true" ht="15" customHeight="true" x14ac:dyDescent="0.2">
      <c r="BA1138" s="392"/>
      <c r="BB1138" s="238"/>
      <c r="BC1138" s="392"/>
      <c r="BD1138" s="392"/>
      <c r="BE1138" s="392"/>
      <c r="BF1138" s="392"/>
      <c r="BG1138" s="392"/>
      <c r="BH1138" s="392"/>
      <c r="BI1138" s="392"/>
      <c r="BJ1138" s="392"/>
      <c r="BK1138" s="392"/>
      <c r="BL1138" s="392"/>
      <c r="BM1138" s="392"/>
      <c r="BN1138" s="392"/>
      <c r="BO1138" s="392"/>
      <c r="BP1138" s="392"/>
      <c r="BQ1138" s="392"/>
      <c r="BR1138" s="392"/>
      <c r="BS1138" s="392"/>
      <c r="BT1138" s="392"/>
      <c r="BU1138" s="392"/>
      <c r="BV1138" s="392"/>
      <c r="BW1138" s="392"/>
      <c r="BX1138" s="392"/>
      <c r="BY1138" s="392"/>
    </row>
    <row r="1139" s="211" customFormat="true" ht="15" customHeight="true" x14ac:dyDescent="0.2">
      <c r="BA1139" s="392"/>
      <c r="BB1139" s="238"/>
      <c r="BC1139" s="392"/>
      <c r="BD1139" s="392"/>
      <c r="BE1139" s="392"/>
      <c r="BF1139" s="392"/>
      <c r="BG1139" s="392"/>
      <c r="BH1139" s="392"/>
      <c r="BI1139" s="392"/>
      <c r="BJ1139" s="392"/>
      <c r="BK1139" s="392"/>
      <c r="BL1139" s="392"/>
      <c r="BM1139" s="392"/>
      <c r="BN1139" s="392"/>
      <c r="BO1139" s="392"/>
      <c r="BP1139" s="392"/>
      <c r="BQ1139" s="392"/>
      <c r="BR1139" s="392"/>
      <c r="BS1139" s="392"/>
      <c r="BT1139" s="392"/>
      <c r="BU1139" s="392"/>
      <c r="BV1139" s="392"/>
      <c r="BW1139" s="392"/>
      <c r="BX1139" s="392"/>
      <c r="BY1139" s="392"/>
    </row>
    <row r="1140" s="211" customFormat="true" ht="15" customHeight="true" x14ac:dyDescent="0.2">
      <c r="BA1140" s="392"/>
      <c r="BB1140" s="238"/>
      <c r="BC1140" s="392"/>
      <c r="BD1140" s="392"/>
      <c r="BE1140" s="392"/>
      <c r="BF1140" s="392"/>
      <c r="BG1140" s="392"/>
      <c r="BH1140" s="392"/>
      <c r="BI1140" s="392"/>
      <c r="BJ1140" s="392"/>
      <c r="BK1140" s="392"/>
      <c r="BL1140" s="392"/>
      <c r="BM1140" s="392"/>
      <c r="BN1140" s="392"/>
      <c r="BO1140" s="392"/>
      <c r="BP1140" s="392"/>
      <c r="BQ1140" s="392"/>
      <c r="BR1140" s="392"/>
      <c r="BS1140" s="392"/>
      <c r="BT1140" s="392"/>
      <c r="BU1140" s="392"/>
      <c r="BV1140" s="392"/>
      <c r="BW1140" s="392"/>
      <c r="BX1140" s="392"/>
      <c r="BY1140" s="392"/>
    </row>
    <row r="1141" s="211" customFormat="true" ht="15" customHeight="true" x14ac:dyDescent="0.2">
      <c r="BA1141" s="392"/>
      <c r="BB1141" s="238"/>
      <c r="BC1141" s="392"/>
      <c r="BD1141" s="392"/>
      <c r="BE1141" s="392"/>
      <c r="BF1141" s="392"/>
      <c r="BG1141" s="392"/>
      <c r="BH1141" s="392"/>
      <c r="BI1141" s="392"/>
      <c r="BJ1141" s="392"/>
      <c r="BK1141" s="392"/>
      <c r="BL1141" s="392"/>
      <c r="BM1141" s="392"/>
      <c r="BN1141" s="392"/>
      <c r="BO1141" s="392"/>
      <c r="BP1141" s="392"/>
      <c r="BQ1141" s="392"/>
      <c r="BR1141" s="392"/>
      <c r="BS1141" s="392"/>
      <c r="BT1141" s="392"/>
      <c r="BU1141" s="392"/>
      <c r="BV1141" s="392"/>
      <c r="BW1141" s="392"/>
      <c r="BX1141" s="392"/>
      <c r="BY1141" s="392"/>
    </row>
    <row r="1142" s="211" customFormat="true" ht="15" customHeight="true" x14ac:dyDescent="0.2">
      <c r="BA1142" s="392"/>
      <c r="BB1142" s="238"/>
      <c r="BC1142" s="392"/>
      <c r="BD1142" s="392"/>
      <c r="BE1142" s="392"/>
      <c r="BF1142" s="392"/>
      <c r="BG1142" s="392"/>
      <c r="BH1142" s="392"/>
      <c r="BI1142" s="392"/>
      <c r="BJ1142" s="392"/>
      <c r="BK1142" s="392"/>
      <c r="BL1142" s="392"/>
      <c r="BM1142" s="392"/>
      <c r="BN1142" s="392"/>
      <c r="BO1142" s="392"/>
      <c r="BP1142" s="392"/>
      <c r="BQ1142" s="392"/>
      <c r="BR1142" s="392"/>
      <c r="BS1142" s="392"/>
      <c r="BT1142" s="392"/>
      <c r="BU1142" s="392"/>
      <c r="BV1142" s="392"/>
      <c r="BW1142" s="392"/>
      <c r="BX1142" s="392"/>
      <c r="BY1142" s="392"/>
    </row>
    <row r="1143" s="211" customFormat="true" ht="15" customHeight="true" x14ac:dyDescent="0.2">
      <c r="BA1143" s="392"/>
      <c r="BB1143" s="238"/>
      <c r="BC1143" s="392"/>
      <c r="BD1143" s="392"/>
      <c r="BE1143" s="392"/>
      <c r="BF1143" s="392"/>
      <c r="BG1143" s="392"/>
      <c r="BH1143" s="392"/>
      <c r="BI1143" s="392"/>
      <c r="BJ1143" s="392"/>
      <c r="BK1143" s="392"/>
      <c r="BL1143" s="392"/>
      <c r="BM1143" s="392"/>
      <c r="BN1143" s="392"/>
      <c r="BO1143" s="392"/>
      <c r="BP1143" s="392"/>
      <c r="BQ1143" s="392"/>
      <c r="BR1143" s="392"/>
      <c r="BS1143" s="392"/>
      <c r="BT1143" s="392"/>
      <c r="BU1143" s="392"/>
      <c r="BV1143" s="392"/>
      <c r="BW1143" s="392"/>
      <c r="BX1143" s="392"/>
      <c r="BY1143" s="392"/>
    </row>
    <row r="1144" s="211" customFormat="true" ht="15" customHeight="true" x14ac:dyDescent="0.2">
      <c r="BA1144" s="392"/>
      <c r="BB1144" s="238"/>
      <c r="BC1144" s="392"/>
      <c r="BD1144" s="392"/>
      <c r="BE1144" s="392"/>
      <c r="BF1144" s="392"/>
      <c r="BG1144" s="392"/>
      <c r="BH1144" s="392"/>
      <c r="BI1144" s="392"/>
      <c r="BJ1144" s="392"/>
      <c r="BK1144" s="392"/>
      <c r="BL1144" s="392"/>
      <c r="BM1144" s="392"/>
      <c r="BN1144" s="392"/>
      <c r="BO1144" s="392"/>
      <c r="BP1144" s="392"/>
      <c r="BQ1144" s="392"/>
      <c r="BR1144" s="392"/>
      <c r="BS1144" s="392"/>
      <c r="BT1144" s="392"/>
      <c r="BU1144" s="392"/>
      <c r="BV1144" s="392"/>
      <c r="BW1144" s="392"/>
      <c r="BX1144" s="392"/>
      <c r="BY1144" s="392"/>
    </row>
    <row r="1145" s="211" customFormat="true" ht="15" customHeight="true" x14ac:dyDescent="0.2">
      <c r="BA1145" s="392"/>
      <c r="BB1145" s="238"/>
      <c r="BC1145" s="392"/>
      <c r="BD1145" s="392"/>
      <c r="BE1145" s="392"/>
      <c r="BF1145" s="392"/>
      <c r="BG1145" s="392"/>
      <c r="BH1145" s="392"/>
      <c r="BI1145" s="392"/>
      <c r="BJ1145" s="392"/>
      <c r="BK1145" s="392"/>
      <c r="BL1145" s="392"/>
      <c r="BM1145" s="392"/>
      <c r="BN1145" s="392"/>
      <c r="BO1145" s="392"/>
      <c r="BP1145" s="392"/>
      <c r="BQ1145" s="392"/>
      <c r="BR1145" s="392"/>
      <c r="BS1145" s="392"/>
      <c r="BT1145" s="392"/>
      <c r="BU1145" s="392"/>
      <c r="BV1145" s="392"/>
      <c r="BW1145" s="392"/>
      <c r="BX1145" s="392"/>
      <c r="BY1145" s="392"/>
    </row>
    <row r="1146" s="211" customFormat="true" ht="15" customHeight="true" x14ac:dyDescent="0.2">
      <c r="BA1146" s="392"/>
      <c r="BB1146" s="238"/>
      <c r="BC1146" s="392"/>
      <c r="BD1146" s="392"/>
      <c r="BE1146" s="392"/>
      <c r="BF1146" s="392"/>
      <c r="BG1146" s="392"/>
      <c r="BH1146" s="392"/>
      <c r="BI1146" s="392"/>
      <c r="BJ1146" s="392"/>
      <c r="BK1146" s="392"/>
      <c r="BL1146" s="392"/>
      <c r="BM1146" s="392"/>
      <c r="BN1146" s="392"/>
      <c r="BO1146" s="392"/>
      <c r="BP1146" s="392"/>
      <c r="BQ1146" s="392"/>
      <c r="BR1146" s="392"/>
      <c r="BS1146" s="392"/>
      <c r="BT1146" s="392"/>
      <c r="BU1146" s="392"/>
      <c r="BV1146" s="392"/>
      <c r="BW1146" s="392"/>
      <c r="BX1146" s="392"/>
      <c r="BY1146" s="392"/>
    </row>
    <row r="1147" s="211" customFormat="true" ht="15" customHeight="true" x14ac:dyDescent="0.2">
      <c r="BA1147" s="392"/>
      <c r="BB1147" s="238"/>
      <c r="BC1147" s="392"/>
      <c r="BD1147" s="392"/>
      <c r="BE1147" s="392"/>
      <c r="BF1147" s="392"/>
      <c r="BG1147" s="392"/>
      <c r="BH1147" s="392"/>
      <c r="BI1147" s="392"/>
      <c r="BJ1147" s="392"/>
      <c r="BK1147" s="392"/>
      <c r="BL1147" s="392"/>
      <c r="BM1147" s="392"/>
      <c r="BN1147" s="392"/>
      <c r="BO1147" s="392"/>
      <c r="BP1147" s="392"/>
      <c r="BQ1147" s="392"/>
      <c r="BR1147" s="392"/>
      <c r="BS1147" s="392"/>
      <c r="BT1147" s="392"/>
      <c r="BU1147" s="392"/>
      <c r="BV1147" s="392"/>
      <c r="BW1147" s="392"/>
      <c r="BX1147" s="392"/>
      <c r="BY1147" s="392"/>
    </row>
    <row r="1148" s="211" customFormat="true" ht="15" customHeight="true" x14ac:dyDescent="0.2">
      <c r="BA1148" s="392"/>
      <c r="BB1148" s="238"/>
      <c r="BC1148" s="392"/>
      <c r="BD1148" s="392"/>
      <c r="BE1148" s="392"/>
      <c r="BF1148" s="392"/>
      <c r="BG1148" s="392"/>
      <c r="BH1148" s="392"/>
      <c r="BI1148" s="392"/>
      <c r="BJ1148" s="392"/>
      <c r="BK1148" s="392"/>
      <c r="BL1148" s="392"/>
      <c r="BM1148" s="392"/>
      <c r="BN1148" s="392"/>
      <c r="BO1148" s="392"/>
      <c r="BP1148" s="392"/>
      <c r="BQ1148" s="392"/>
      <c r="BR1148" s="392"/>
      <c r="BS1148" s="392"/>
      <c r="BT1148" s="392"/>
      <c r="BU1148" s="392"/>
      <c r="BV1148" s="392"/>
      <c r="BW1148" s="392"/>
      <c r="BX1148" s="392"/>
      <c r="BY1148" s="392"/>
    </row>
    <row r="1149" s="211" customFormat="true" ht="15" customHeight="true" x14ac:dyDescent="0.2">
      <c r="BA1149" s="392"/>
      <c r="BB1149" s="238"/>
      <c r="BC1149" s="392"/>
      <c r="BD1149" s="392"/>
      <c r="BE1149" s="392"/>
      <c r="BF1149" s="392"/>
      <c r="BG1149" s="392"/>
      <c r="BH1149" s="392"/>
      <c r="BI1149" s="392"/>
      <c r="BJ1149" s="392"/>
      <c r="BK1149" s="392"/>
      <c r="BL1149" s="392"/>
      <c r="BM1149" s="392"/>
      <c r="BN1149" s="392"/>
      <c r="BO1149" s="392"/>
      <c r="BP1149" s="392"/>
      <c r="BQ1149" s="392"/>
      <c r="BR1149" s="392"/>
      <c r="BS1149" s="392"/>
      <c r="BT1149" s="392"/>
      <c r="BU1149" s="392"/>
      <c r="BV1149" s="392"/>
      <c r="BW1149" s="392"/>
      <c r="BX1149" s="392"/>
      <c r="BY1149" s="392"/>
    </row>
    <row r="1150" s="211" customFormat="true" ht="15" customHeight="true" x14ac:dyDescent="0.2">
      <c r="BA1150" s="392"/>
      <c r="BB1150" s="238"/>
      <c r="BC1150" s="392"/>
      <c r="BD1150" s="392"/>
      <c r="BE1150" s="392"/>
      <c r="BF1150" s="392"/>
      <c r="BG1150" s="392"/>
      <c r="BH1150" s="392"/>
      <c r="BI1150" s="392"/>
      <c r="BJ1150" s="392"/>
      <c r="BK1150" s="392"/>
      <c r="BL1150" s="392"/>
      <c r="BM1150" s="392"/>
      <c r="BN1150" s="392"/>
      <c r="BO1150" s="392"/>
      <c r="BP1150" s="392"/>
      <c r="BQ1150" s="392"/>
      <c r="BR1150" s="392"/>
      <c r="BS1150" s="392"/>
      <c r="BT1150" s="392"/>
      <c r="BU1150" s="392"/>
      <c r="BV1150" s="392"/>
      <c r="BW1150" s="392"/>
      <c r="BX1150" s="392"/>
      <c r="BY1150" s="392"/>
    </row>
    <row r="1151" s="211" customFormat="true" ht="15" customHeight="true" x14ac:dyDescent="0.2">
      <c r="BA1151" s="392"/>
      <c r="BB1151" s="238"/>
      <c r="BC1151" s="392"/>
      <c r="BD1151" s="392"/>
      <c r="BE1151" s="392"/>
      <c r="BF1151" s="392"/>
      <c r="BG1151" s="392"/>
      <c r="BH1151" s="392"/>
      <c r="BI1151" s="392"/>
      <c r="BJ1151" s="392"/>
      <c r="BK1151" s="392"/>
      <c r="BL1151" s="392"/>
      <c r="BM1151" s="392"/>
      <c r="BN1151" s="392"/>
      <c r="BO1151" s="392"/>
      <c r="BP1151" s="392"/>
      <c r="BQ1151" s="392"/>
      <c r="BR1151" s="392"/>
      <c r="BS1151" s="392"/>
      <c r="BT1151" s="392"/>
      <c r="BU1151" s="392"/>
      <c r="BV1151" s="392"/>
      <c r="BW1151" s="392"/>
      <c r="BX1151" s="392"/>
      <c r="BY1151" s="392"/>
    </row>
    <row r="1152" s="211" customFormat="true" ht="15" customHeight="true" x14ac:dyDescent="0.2">
      <c r="BA1152" s="392"/>
      <c r="BB1152" s="238"/>
      <c r="BC1152" s="392"/>
      <c r="BD1152" s="392"/>
      <c r="BE1152" s="392"/>
      <c r="BF1152" s="392"/>
      <c r="BG1152" s="392"/>
      <c r="BH1152" s="392"/>
      <c r="BI1152" s="392"/>
      <c r="BJ1152" s="392"/>
      <c r="BK1152" s="392"/>
      <c r="BL1152" s="392"/>
      <c r="BM1152" s="392"/>
      <c r="BN1152" s="392"/>
      <c r="BO1152" s="392"/>
      <c r="BP1152" s="392"/>
      <c r="BQ1152" s="392"/>
      <c r="BR1152" s="392"/>
      <c r="BS1152" s="392"/>
      <c r="BT1152" s="392"/>
      <c r="BU1152" s="392"/>
      <c r="BV1152" s="392"/>
      <c r="BW1152" s="392"/>
      <c r="BX1152" s="392"/>
      <c r="BY1152" s="392"/>
    </row>
    <row r="1153" s="211" customFormat="true" ht="15" customHeight="true" x14ac:dyDescent="0.2">
      <c r="BA1153" s="392"/>
      <c r="BB1153" s="238"/>
      <c r="BC1153" s="392"/>
      <c r="BD1153" s="392"/>
      <c r="BE1153" s="392"/>
      <c r="BF1153" s="392"/>
      <c r="BG1153" s="392"/>
      <c r="BH1153" s="392"/>
      <c r="BI1153" s="392"/>
      <c r="BJ1153" s="392"/>
      <c r="BK1153" s="392"/>
      <c r="BL1153" s="392"/>
      <c r="BM1153" s="392"/>
      <c r="BN1153" s="392"/>
      <c r="BO1153" s="392"/>
      <c r="BP1153" s="392"/>
      <c r="BQ1153" s="392"/>
      <c r="BR1153" s="392"/>
      <c r="BS1153" s="392"/>
      <c r="BT1153" s="392"/>
      <c r="BU1153" s="392"/>
      <c r="BV1153" s="392"/>
      <c r="BW1153" s="392"/>
      <c r="BX1153" s="392"/>
      <c r="BY1153" s="392"/>
    </row>
    <row r="1154" s="211" customFormat="true" ht="15" customHeight="true" x14ac:dyDescent="0.2">
      <c r="BA1154" s="392"/>
      <c r="BB1154" s="238"/>
      <c r="BC1154" s="392"/>
      <c r="BD1154" s="392"/>
      <c r="BE1154" s="392"/>
      <c r="BF1154" s="392"/>
      <c r="BG1154" s="392"/>
      <c r="BH1154" s="392"/>
      <c r="BI1154" s="392"/>
      <c r="BJ1154" s="392"/>
      <c r="BK1154" s="392"/>
      <c r="BL1154" s="392"/>
      <c r="BM1154" s="392"/>
      <c r="BN1154" s="392"/>
      <c r="BO1154" s="392"/>
      <c r="BP1154" s="392"/>
      <c r="BQ1154" s="392"/>
      <c r="BR1154" s="392"/>
      <c r="BS1154" s="392"/>
      <c r="BT1154" s="392"/>
      <c r="BU1154" s="392"/>
      <c r="BV1154" s="392"/>
      <c r="BW1154" s="392"/>
      <c r="BX1154" s="392"/>
      <c r="BY1154" s="392"/>
    </row>
    <row r="1155" s="211" customFormat="true" ht="15" customHeight="true" x14ac:dyDescent="0.2">
      <c r="BA1155" s="392"/>
      <c r="BB1155" s="238"/>
      <c r="BC1155" s="392"/>
      <c r="BD1155" s="392"/>
      <c r="BE1155" s="392"/>
      <c r="BF1155" s="392"/>
      <c r="BG1155" s="392"/>
      <c r="BH1155" s="392"/>
      <c r="BI1155" s="392"/>
      <c r="BJ1155" s="392"/>
      <c r="BK1155" s="392"/>
      <c r="BL1155" s="392"/>
      <c r="BM1155" s="392"/>
      <c r="BN1155" s="392"/>
      <c r="BO1155" s="392"/>
      <c r="BP1155" s="392"/>
      <c r="BQ1155" s="392"/>
      <c r="BR1155" s="392"/>
      <c r="BS1155" s="392"/>
      <c r="BT1155" s="392"/>
      <c r="BU1155" s="392"/>
      <c r="BV1155" s="392"/>
      <c r="BW1155" s="392"/>
      <c r="BX1155" s="392"/>
      <c r="BY1155" s="392"/>
    </row>
    <row r="1156" s="211" customFormat="true" ht="15" customHeight="true" x14ac:dyDescent="0.2">
      <c r="BA1156" s="392"/>
      <c r="BB1156" s="238"/>
      <c r="BC1156" s="392"/>
      <c r="BD1156" s="392"/>
      <c r="BE1156" s="392"/>
      <c r="BF1156" s="392"/>
      <c r="BG1156" s="392"/>
      <c r="BH1156" s="392"/>
      <c r="BI1156" s="392"/>
      <c r="BJ1156" s="392"/>
      <c r="BK1156" s="392"/>
      <c r="BL1156" s="392"/>
      <c r="BM1156" s="392"/>
      <c r="BN1156" s="392"/>
      <c r="BO1156" s="392"/>
      <c r="BP1156" s="392"/>
      <c r="BQ1156" s="392"/>
      <c r="BR1156" s="392"/>
      <c r="BS1156" s="392"/>
      <c r="BT1156" s="392"/>
      <c r="BU1156" s="392"/>
      <c r="BV1156" s="392"/>
      <c r="BW1156" s="392"/>
      <c r="BX1156" s="392"/>
      <c r="BY1156" s="392"/>
    </row>
    <row r="1157" s="211" customFormat="true" ht="15" customHeight="true" x14ac:dyDescent="0.2">
      <c r="BA1157" s="392"/>
      <c r="BB1157" s="238"/>
      <c r="BC1157" s="392"/>
      <c r="BD1157" s="392"/>
      <c r="BE1157" s="392"/>
      <c r="BF1157" s="392"/>
      <c r="BG1157" s="392"/>
      <c r="BH1157" s="392"/>
      <c r="BI1157" s="392"/>
      <c r="BJ1157" s="392"/>
      <c r="BK1157" s="392"/>
      <c r="BL1157" s="392"/>
      <c r="BM1157" s="392"/>
      <c r="BN1157" s="392"/>
      <c r="BO1157" s="392"/>
      <c r="BP1157" s="392"/>
      <c r="BQ1157" s="392"/>
      <c r="BR1157" s="392"/>
      <c r="BS1157" s="392"/>
      <c r="BT1157" s="392"/>
      <c r="BU1157" s="392"/>
      <c r="BV1157" s="392"/>
      <c r="BW1157" s="392"/>
      <c r="BX1157" s="392"/>
      <c r="BY1157" s="392"/>
    </row>
    <row r="1158" s="211" customFormat="true" ht="15" customHeight="true" x14ac:dyDescent="0.2">
      <c r="BA1158" s="392"/>
      <c r="BB1158" s="238"/>
      <c r="BC1158" s="392"/>
      <c r="BD1158" s="392"/>
      <c r="BE1158" s="392"/>
      <c r="BF1158" s="392"/>
      <c r="BG1158" s="392"/>
      <c r="BH1158" s="392"/>
      <c r="BI1158" s="392"/>
      <c r="BJ1158" s="392"/>
      <c r="BK1158" s="392"/>
      <c r="BL1158" s="392"/>
      <c r="BM1158" s="392"/>
      <c r="BN1158" s="392"/>
      <c r="BO1158" s="392"/>
      <c r="BP1158" s="392"/>
      <c r="BQ1158" s="392"/>
      <c r="BR1158" s="392"/>
      <c r="BS1158" s="392"/>
      <c r="BT1158" s="392"/>
      <c r="BU1158" s="392"/>
      <c r="BV1158" s="392"/>
      <c r="BW1158" s="392"/>
      <c r="BX1158" s="392"/>
      <c r="BY1158" s="392"/>
    </row>
    <row r="1159" s="211" customFormat="true" ht="15" customHeight="true" x14ac:dyDescent="0.2">
      <c r="BA1159" s="392"/>
      <c r="BB1159" s="238"/>
      <c r="BC1159" s="392"/>
      <c r="BD1159" s="392"/>
      <c r="BE1159" s="392"/>
      <c r="BF1159" s="392"/>
      <c r="BG1159" s="392"/>
      <c r="BH1159" s="392"/>
      <c r="BI1159" s="392"/>
      <c r="BJ1159" s="392"/>
      <c r="BK1159" s="392"/>
      <c r="BL1159" s="392"/>
      <c r="BM1159" s="392"/>
      <c r="BN1159" s="392"/>
      <c r="BO1159" s="392"/>
      <c r="BP1159" s="392"/>
      <c r="BQ1159" s="392"/>
      <c r="BR1159" s="392"/>
      <c r="BS1159" s="392"/>
      <c r="BT1159" s="392"/>
      <c r="BU1159" s="392"/>
      <c r="BV1159" s="392"/>
      <c r="BW1159" s="392"/>
      <c r="BX1159" s="392"/>
      <c r="BY1159" s="392"/>
    </row>
    <row r="1160" s="211" customFormat="true" ht="15" customHeight="true" x14ac:dyDescent="0.2">
      <c r="BA1160" s="392"/>
      <c r="BB1160" s="238"/>
      <c r="BC1160" s="392"/>
      <c r="BD1160" s="392"/>
      <c r="BE1160" s="392"/>
      <c r="BF1160" s="392"/>
      <c r="BG1160" s="392"/>
      <c r="BH1160" s="392"/>
      <c r="BI1160" s="392"/>
      <c r="BJ1160" s="392"/>
      <c r="BK1160" s="392"/>
      <c r="BL1160" s="392"/>
      <c r="BM1160" s="392"/>
      <c r="BN1160" s="392"/>
      <c r="BO1160" s="392"/>
      <c r="BP1160" s="392"/>
      <c r="BQ1160" s="392"/>
      <c r="BR1160" s="392"/>
      <c r="BS1160" s="392"/>
      <c r="BT1160" s="392"/>
      <c r="BU1160" s="392"/>
      <c r="BV1160" s="392"/>
      <c r="BW1160" s="392"/>
      <c r="BX1160" s="392"/>
      <c r="BY1160" s="392"/>
    </row>
    <row r="1161" s="211" customFormat="true" ht="15" customHeight="true" x14ac:dyDescent="0.2">
      <c r="BA1161" s="392"/>
      <c r="BB1161" s="238"/>
      <c r="BC1161" s="392"/>
      <c r="BD1161" s="392"/>
      <c r="BE1161" s="392"/>
      <c r="BF1161" s="392"/>
      <c r="BG1161" s="392"/>
      <c r="BH1161" s="392"/>
      <c r="BI1161" s="392"/>
      <c r="BJ1161" s="392"/>
      <c r="BK1161" s="392"/>
      <c r="BL1161" s="392"/>
      <c r="BM1161" s="392"/>
      <c r="BN1161" s="392"/>
      <c r="BO1161" s="392"/>
      <c r="BP1161" s="392"/>
      <c r="BQ1161" s="392"/>
      <c r="BR1161" s="392"/>
      <c r="BS1161" s="392"/>
      <c r="BT1161" s="392"/>
      <c r="BU1161" s="392"/>
      <c r="BV1161" s="392"/>
      <c r="BW1161" s="392"/>
      <c r="BX1161" s="392"/>
      <c r="BY1161" s="392"/>
    </row>
    <row r="1162" s="211" customFormat="true" ht="15" customHeight="true" x14ac:dyDescent="0.2">
      <c r="BA1162" s="392"/>
      <c r="BB1162" s="238"/>
      <c r="BC1162" s="392"/>
      <c r="BD1162" s="392"/>
      <c r="BE1162" s="392"/>
      <c r="BF1162" s="392"/>
      <c r="BG1162" s="392"/>
      <c r="BH1162" s="392"/>
      <c r="BI1162" s="392"/>
      <c r="BJ1162" s="392"/>
      <c r="BK1162" s="392"/>
      <c r="BL1162" s="392"/>
      <c r="BM1162" s="392"/>
      <c r="BN1162" s="392"/>
      <c r="BO1162" s="392"/>
      <c r="BP1162" s="392"/>
      <c r="BQ1162" s="392"/>
      <c r="BR1162" s="392"/>
      <c r="BS1162" s="392"/>
      <c r="BT1162" s="392"/>
      <c r="BU1162" s="392"/>
      <c r="BV1162" s="392"/>
      <c r="BW1162" s="392"/>
      <c r="BX1162" s="392"/>
      <c r="BY1162" s="392"/>
    </row>
    <row r="1163" s="211" customFormat="true" ht="15" customHeight="true" x14ac:dyDescent="0.2">
      <c r="BA1163" s="392"/>
      <c r="BB1163" s="238"/>
      <c r="BC1163" s="392"/>
      <c r="BD1163" s="392"/>
      <c r="BE1163" s="392"/>
      <c r="BF1163" s="392"/>
      <c r="BG1163" s="392"/>
      <c r="BH1163" s="392"/>
      <c r="BI1163" s="392"/>
      <c r="BJ1163" s="392"/>
      <c r="BK1163" s="392"/>
      <c r="BL1163" s="392"/>
      <c r="BM1163" s="392"/>
      <c r="BN1163" s="392"/>
      <c r="BO1163" s="392"/>
      <c r="BP1163" s="392"/>
      <c r="BQ1163" s="392"/>
      <c r="BR1163" s="392"/>
      <c r="BS1163" s="392"/>
      <c r="BT1163" s="392"/>
      <c r="BU1163" s="392"/>
      <c r="BV1163" s="392"/>
      <c r="BW1163" s="392"/>
      <c r="BX1163" s="392"/>
      <c r="BY1163" s="392"/>
    </row>
    <row r="1164" s="211" customFormat="true" ht="15" customHeight="true" x14ac:dyDescent="0.2">
      <c r="BA1164" s="392"/>
      <c r="BB1164" s="238"/>
      <c r="BC1164" s="392"/>
      <c r="BD1164" s="392"/>
      <c r="BE1164" s="392"/>
      <c r="BF1164" s="392"/>
      <c r="BG1164" s="392"/>
      <c r="BH1164" s="392"/>
      <c r="BI1164" s="392"/>
      <c r="BJ1164" s="392"/>
      <c r="BK1164" s="392"/>
      <c r="BL1164" s="392"/>
      <c r="BM1164" s="392"/>
      <c r="BN1164" s="392"/>
      <c r="BO1164" s="392"/>
      <c r="BP1164" s="392"/>
      <c r="BQ1164" s="392"/>
      <c r="BR1164" s="392"/>
      <c r="BS1164" s="392"/>
      <c r="BT1164" s="392"/>
      <c r="BU1164" s="392"/>
      <c r="BV1164" s="392"/>
      <c r="BW1164" s="392"/>
      <c r="BX1164" s="392"/>
      <c r="BY1164" s="392"/>
    </row>
    <row r="1165" s="211" customFormat="true" ht="15" customHeight="true" x14ac:dyDescent="0.2">
      <c r="BA1165" s="392"/>
      <c r="BB1165" s="238"/>
      <c r="BC1165" s="392"/>
      <c r="BD1165" s="392"/>
      <c r="BE1165" s="392"/>
      <c r="BF1165" s="392"/>
      <c r="BG1165" s="392"/>
      <c r="BH1165" s="392"/>
      <c r="BI1165" s="392"/>
      <c r="BJ1165" s="392"/>
      <c r="BK1165" s="392"/>
      <c r="BL1165" s="392"/>
      <c r="BM1165" s="392"/>
      <c r="BN1165" s="392"/>
      <c r="BO1165" s="392"/>
      <c r="BP1165" s="392"/>
      <c r="BQ1165" s="392"/>
      <c r="BR1165" s="392"/>
      <c r="BS1165" s="392"/>
      <c r="BT1165" s="392"/>
      <c r="BU1165" s="392"/>
      <c r="BV1165" s="392"/>
      <c r="BW1165" s="392"/>
      <c r="BX1165" s="392"/>
      <c r="BY1165" s="392"/>
    </row>
    <row r="1166" s="211" customFormat="true" ht="15" customHeight="true" x14ac:dyDescent="0.2">
      <c r="BA1166" s="392"/>
      <c r="BB1166" s="238"/>
      <c r="BC1166" s="392"/>
      <c r="BD1166" s="392"/>
      <c r="BE1166" s="392"/>
      <c r="BF1166" s="392"/>
      <c r="BG1166" s="392"/>
      <c r="BH1166" s="392"/>
      <c r="BI1166" s="392"/>
      <c r="BJ1166" s="392"/>
      <c r="BK1166" s="392"/>
      <c r="BL1166" s="392"/>
      <c r="BM1166" s="392"/>
      <c r="BN1166" s="392"/>
      <c r="BO1166" s="392"/>
      <c r="BP1166" s="392"/>
      <c r="BQ1166" s="392"/>
      <c r="BR1166" s="392"/>
      <c r="BS1166" s="392"/>
      <c r="BT1166" s="392"/>
      <c r="BU1166" s="392"/>
      <c r="BV1166" s="392"/>
      <c r="BW1166" s="392"/>
      <c r="BX1166" s="392"/>
      <c r="BY1166" s="392"/>
    </row>
    <row r="1167" s="211" customFormat="true" ht="15" customHeight="true" x14ac:dyDescent="0.2">
      <c r="BA1167" s="392"/>
      <c r="BB1167" s="238"/>
      <c r="BC1167" s="392"/>
      <c r="BD1167" s="392"/>
      <c r="BE1167" s="392"/>
      <c r="BF1167" s="392"/>
      <c r="BG1167" s="392"/>
      <c r="BH1167" s="392"/>
      <c r="BI1167" s="392"/>
      <c r="BJ1167" s="392"/>
      <c r="BK1167" s="392"/>
      <c r="BL1167" s="392"/>
      <c r="BM1167" s="392"/>
      <c r="BN1167" s="392"/>
      <c r="BO1167" s="392"/>
      <c r="BP1167" s="392"/>
      <c r="BQ1167" s="392"/>
      <c r="BR1167" s="392"/>
      <c r="BS1167" s="392"/>
      <c r="BT1167" s="392"/>
      <c r="BU1167" s="392"/>
      <c r="BV1167" s="392"/>
      <c r="BW1167" s="392"/>
      <c r="BX1167" s="392"/>
      <c r="BY1167" s="392"/>
    </row>
    <row r="1168" s="211" customFormat="true" ht="15" customHeight="true" x14ac:dyDescent="0.2">
      <c r="BA1168" s="392"/>
      <c r="BB1168" s="238"/>
      <c r="BC1168" s="392"/>
      <c r="BD1168" s="392"/>
      <c r="BE1168" s="392"/>
      <c r="BF1168" s="392"/>
      <c r="BG1168" s="392"/>
      <c r="BH1168" s="392"/>
      <c r="BI1168" s="392"/>
      <c r="BJ1168" s="392"/>
      <c r="BK1168" s="392"/>
      <c r="BL1168" s="392"/>
      <c r="BM1168" s="392"/>
      <c r="BN1168" s="392"/>
      <c r="BO1168" s="392"/>
      <c r="BP1168" s="392"/>
      <c r="BQ1168" s="392"/>
      <c r="BR1168" s="392"/>
      <c r="BS1168" s="392"/>
      <c r="BT1168" s="392"/>
      <c r="BU1168" s="392"/>
      <c r="BV1168" s="392"/>
      <c r="BW1168" s="392"/>
      <c r="BX1168" s="392"/>
      <c r="BY1168" s="392"/>
    </row>
    <row r="1169" s="211" customFormat="true" ht="15" customHeight="true" x14ac:dyDescent="0.2">
      <c r="BA1169" s="392"/>
      <c r="BB1169" s="238"/>
      <c r="BC1169" s="392"/>
      <c r="BD1169" s="392"/>
      <c r="BE1169" s="392"/>
      <c r="BF1169" s="392"/>
      <c r="BG1169" s="392"/>
      <c r="BH1169" s="392"/>
      <c r="BI1169" s="392"/>
      <c r="BJ1169" s="392"/>
      <c r="BK1169" s="392"/>
      <c r="BL1169" s="392"/>
      <c r="BM1169" s="392"/>
      <c r="BN1169" s="392"/>
      <c r="BO1169" s="392"/>
      <c r="BP1169" s="392"/>
      <c r="BQ1169" s="392"/>
      <c r="BR1169" s="392"/>
      <c r="BS1169" s="392"/>
      <c r="BT1169" s="392"/>
      <c r="BU1169" s="392"/>
      <c r="BV1169" s="392"/>
      <c r="BW1169" s="392"/>
      <c r="BX1169" s="392"/>
      <c r="BY1169" s="392"/>
    </row>
    <row r="1170" s="211" customFormat="true" ht="15" customHeight="true" x14ac:dyDescent="0.2">
      <c r="A1170" s="312"/>
      <c r="B1170" s="661"/>
      <c r="C1170" s="662"/>
      <c r="D1170" s="662"/>
      <c r="E1170" s="662"/>
      <c r="F1170" s="662"/>
      <c r="G1170" s="662"/>
      <c r="H1170" s="662"/>
      <c r="I1170" s="662"/>
      <c r="J1170" s="662"/>
      <c r="K1170" s="662"/>
      <c r="L1170" s="662"/>
      <c r="M1170" s="662"/>
      <c r="N1170" s="662"/>
      <c r="O1170" s="662"/>
      <c r="P1170" s="662"/>
      <c r="Q1170" s="662"/>
      <c r="R1170" s="662"/>
      <c r="S1170" s="662"/>
      <c r="T1170" s="662"/>
      <c r="U1170" s="662"/>
      <c r="V1170" s="662"/>
      <c r="W1170" s="662"/>
      <c r="X1170" s="662"/>
      <c r="Y1170" s="662"/>
      <c r="Z1170" s="662"/>
      <c r="AA1170" s="662"/>
      <c r="AB1170" s="662"/>
      <c r="BA1170" s="392"/>
      <c r="BB1170" s="238"/>
      <c r="BC1170" s="392"/>
      <c r="BD1170" s="392"/>
      <c r="BE1170" s="392"/>
      <c r="BF1170" s="392"/>
      <c r="BG1170" s="392"/>
      <c r="BH1170" s="392"/>
      <c r="BI1170" s="392"/>
      <c r="BJ1170" s="392"/>
      <c r="BK1170" s="392"/>
      <c r="BL1170" s="392"/>
      <c r="BM1170" s="392"/>
      <c r="BN1170" s="392"/>
      <c r="BO1170" s="392"/>
      <c r="BP1170" s="392"/>
      <c r="BQ1170" s="392"/>
      <c r="BR1170" s="392"/>
      <c r="BS1170" s="392"/>
      <c r="BT1170" s="392"/>
      <c r="BU1170" s="392"/>
      <c r="BV1170" s="392"/>
      <c r="BW1170" s="392"/>
      <c r="BX1170" s="392"/>
      <c r="BY1170" s="392"/>
    </row>
    <row r="1171" s="211" customFormat="true" ht="15" customHeight="true" x14ac:dyDescent="0.2">
      <c r="A1171" s="312"/>
      <c r="B1171" s="661"/>
      <c r="C1171" s="662"/>
      <c r="D1171" s="662"/>
      <c r="E1171" s="662"/>
      <c r="F1171" s="662"/>
      <c r="G1171" s="662"/>
      <c r="H1171" s="662"/>
      <c r="I1171" s="662"/>
      <c r="J1171" s="662"/>
      <c r="K1171" s="662"/>
      <c r="L1171" s="662"/>
      <c r="M1171" s="662"/>
      <c r="N1171" s="662"/>
      <c r="O1171" s="662"/>
      <c r="P1171" s="662"/>
      <c r="Q1171" s="662"/>
      <c r="R1171" s="662"/>
      <c r="S1171" s="662"/>
      <c r="T1171" s="662"/>
      <c r="U1171" s="662"/>
      <c r="V1171" s="662"/>
      <c r="W1171" s="662"/>
      <c r="X1171" s="662"/>
      <c r="Y1171" s="662"/>
      <c r="Z1171" s="662"/>
      <c r="AA1171" s="662"/>
      <c r="AB1171" s="662"/>
      <c r="BA1171" s="392"/>
      <c r="BB1171" s="238"/>
      <c r="BC1171" s="392"/>
      <c r="BD1171" s="392"/>
      <c r="BE1171" s="392"/>
      <c r="BF1171" s="392"/>
      <c r="BG1171" s="392"/>
      <c r="BH1171" s="392"/>
      <c r="BI1171" s="392"/>
      <c r="BJ1171" s="392"/>
      <c r="BK1171" s="392"/>
      <c r="BL1171" s="392"/>
      <c r="BM1171" s="392"/>
      <c r="BN1171" s="392"/>
      <c r="BO1171" s="392"/>
      <c r="BP1171" s="392"/>
      <c r="BQ1171" s="392"/>
      <c r="BR1171" s="392"/>
      <c r="BS1171" s="392"/>
      <c r="BT1171" s="392"/>
      <c r="BU1171" s="392"/>
      <c r="BV1171" s="392"/>
      <c r="BW1171" s="392"/>
      <c r="BX1171" s="392"/>
      <c r="BY1171" s="392"/>
    </row>
    <row r="1172" s="211" customFormat="true" ht="15" customHeight="true" x14ac:dyDescent="0.2">
      <c r="A1172" s="312"/>
      <c r="B1172" s="661"/>
      <c r="C1172" s="662"/>
      <c r="D1172" s="662"/>
      <c r="E1172" s="662"/>
      <c r="F1172" s="662"/>
      <c r="G1172" s="662"/>
      <c r="H1172" s="662"/>
      <c r="I1172" s="662"/>
      <c r="J1172" s="662"/>
      <c r="K1172" s="662"/>
      <c r="L1172" s="662"/>
      <c r="M1172" s="662"/>
      <c r="N1172" s="662"/>
      <c r="O1172" s="662"/>
      <c r="P1172" s="662"/>
      <c r="Q1172" s="662"/>
      <c r="R1172" s="662"/>
      <c r="S1172" s="662"/>
      <c r="T1172" s="662"/>
      <c r="U1172" s="662"/>
      <c r="V1172" s="662"/>
      <c r="W1172" s="662"/>
      <c r="X1172" s="662"/>
      <c r="Y1172" s="662"/>
      <c r="Z1172" s="662"/>
      <c r="AA1172" s="662"/>
      <c r="AB1172" s="662"/>
      <c r="BA1172" s="392"/>
      <c r="BB1172" s="238"/>
      <c r="BC1172" s="392"/>
      <c r="BD1172" s="392"/>
      <c r="BE1172" s="392"/>
      <c r="BF1172" s="392"/>
      <c r="BG1172" s="392"/>
      <c r="BH1172" s="392"/>
      <c r="BI1172" s="392"/>
      <c r="BJ1172" s="392"/>
      <c r="BK1172" s="392"/>
      <c r="BL1172" s="392"/>
      <c r="BM1172" s="392"/>
      <c r="BN1172" s="392"/>
      <c r="BO1172" s="392"/>
      <c r="BP1172" s="392"/>
      <c r="BQ1172" s="392"/>
      <c r="BR1172" s="392"/>
      <c r="BS1172" s="392"/>
      <c r="BT1172" s="392"/>
      <c r="BU1172" s="392"/>
      <c r="BV1172" s="392"/>
      <c r="BW1172" s="392"/>
      <c r="BX1172" s="392"/>
      <c r="BY1172" s="392"/>
    </row>
    <row r="1173" s="211" customFormat="true" ht="15" customHeight="true" x14ac:dyDescent="0.2">
      <c r="A1173" s="312"/>
      <c r="B1173" s="661"/>
      <c r="C1173" s="662"/>
      <c r="D1173" s="662"/>
      <c r="E1173" s="662"/>
      <c r="F1173" s="662"/>
      <c r="G1173" s="662"/>
      <c r="H1173" s="662"/>
      <c r="I1173" s="662"/>
      <c r="J1173" s="662"/>
      <c r="K1173" s="662"/>
      <c r="L1173" s="662"/>
      <c r="M1173" s="662"/>
      <c r="N1173" s="662"/>
      <c r="O1173" s="662"/>
      <c r="P1173" s="662"/>
      <c r="Q1173" s="662"/>
      <c r="R1173" s="662"/>
      <c r="S1173" s="662"/>
      <c r="T1173" s="662"/>
      <c r="U1173" s="662"/>
      <c r="V1173" s="662"/>
      <c r="W1173" s="662"/>
      <c r="X1173" s="662"/>
      <c r="Y1173" s="662"/>
      <c r="Z1173" s="662"/>
      <c r="AA1173" s="662"/>
      <c r="AB1173" s="662"/>
      <c r="BA1173" s="392"/>
      <c r="BB1173" s="238"/>
      <c r="BC1173" s="392"/>
      <c r="BD1173" s="392"/>
      <c r="BE1173" s="392"/>
      <c r="BF1173" s="392"/>
      <c r="BG1173" s="392"/>
      <c r="BH1173" s="392"/>
      <c r="BI1173" s="392"/>
      <c r="BJ1173" s="392"/>
      <c r="BK1173" s="392"/>
      <c r="BL1173" s="392"/>
      <c r="BM1173" s="392"/>
      <c r="BN1173" s="392"/>
      <c r="BO1173" s="392"/>
      <c r="BP1173" s="392"/>
      <c r="BQ1173" s="392"/>
      <c r="BR1173" s="392"/>
      <c r="BS1173" s="392"/>
      <c r="BT1173" s="392"/>
      <c r="BU1173" s="392"/>
      <c r="BV1173" s="392"/>
      <c r="BW1173" s="392"/>
      <c r="BX1173" s="392"/>
      <c r="BY1173" s="392"/>
    </row>
    <row r="1174" s="211" customFormat="true" ht="15" customHeight="true" x14ac:dyDescent="0.2">
      <c r="A1174" s="312"/>
      <c r="B1174" s="661"/>
      <c r="C1174" s="662"/>
      <c r="D1174" s="662"/>
      <c r="E1174" s="662"/>
      <c r="F1174" s="662"/>
      <c r="G1174" s="662"/>
      <c r="H1174" s="662"/>
      <c r="I1174" s="662"/>
      <c r="J1174" s="662"/>
      <c r="K1174" s="662"/>
      <c r="L1174" s="662"/>
      <c r="M1174" s="662"/>
      <c r="N1174" s="662"/>
      <c r="O1174" s="662"/>
      <c r="P1174" s="662"/>
      <c r="Q1174" s="662"/>
      <c r="R1174" s="662"/>
      <c r="S1174" s="662"/>
      <c r="T1174" s="662"/>
      <c r="U1174" s="662"/>
      <c r="V1174" s="662"/>
      <c r="W1174" s="662"/>
      <c r="X1174" s="662"/>
      <c r="Y1174" s="662"/>
      <c r="Z1174" s="662"/>
      <c r="AA1174" s="662"/>
      <c r="AB1174" s="662"/>
      <c r="BA1174" s="392"/>
      <c r="BB1174" s="238"/>
      <c r="BC1174" s="392"/>
      <c r="BD1174" s="392"/>
      <c r="BE1174" s="392"/>
      <c r="BF1174" s="392"/>
      <c r="BG1174" s="392"/>
      <c r="BH1174" s="392"/>
      <c r="BI1174" s="392"/>
      <c r="BJ1174" s="392"/>
      <c r="BK1174" s="392"/>
      <c r="BL1174" s="392"/>
      <c r="BM1174" s="392"/>
      <c r="BN1174" s="392"/>
      <c r="BO1174" s="392"/>
      <c r="BP1174" s="392"/>
      <c r="BQ1174" s="392"/>
      <c r="BR1174" s="392"/>
      <c r="BS1174" s="392"/>
      <c r="BT1174" s="392"/>
      <c r="BU1174" s="392"/>
      <c r="BV1174" s="392"/>
      <c r="BW1174" s="392"/>
      <c r="BX1174" s="392"/>
      <c r="BY1174" s="392"/>
    </row>
    <row r="1175" s="211" customFormat="true" ht="15" customHeight="true" x14ac:dyDescent="0.2">
      <c r="A1175" s="312"/>
      <c r="B1175" s="661"/>
      <c r="C1175" s="662"/>
      <c r="D1175" s="662"/>
      <c r="E1175" s="662"/>
      <c r="F1175" s="662"/>
      <c r="G1175" s="662"/>
      <c r="H1175" s="662"/>
      <c r="I1175" s="662"/>
      <c r="J1175" s="662"/>
      <c r="K1175" s="662"/>
      <c r="L1175" s="662"/>
      <c r="M1175" s="662"/>
      <c r="N1175" s="662"/>
      <c r="O1175" s="662"/>
      <c r="P1175" s="662"/>
      <c r="Q1175" s="662"/>
      <c r="R1175" s="662"/>
      <c r="S1175" s="662"/>
      <c r="T1175" s="662"/>
      <c r="U1175" s="662"/>
      <c r="V1175" s="662"/>
      <c r="W1175" s="662"/>
      <c r="X1175" s="662"/>
      <c r="Y1175" s="662"/>
      <c r="Z1175" s="662"/>
      <c r="AA1175" s="662"/>
      <c r="AB1175" s="662"/>
      <c r="BA1175" s="392"/>
      <c r="BB1175" s="238"/>
      <c r="BC1175" s="392"/>
      <c r="BD1175" s="392"/>
      <c r="BE1175" s="392"/>
      <c r="BF1175" s="392"/>
      <c r="BG1175" s="392"/>
      <c r="BH1175" s="392"/>
      <c r="BI1175" s="392"/>
      <c r="BJ1175" s="392"/>
      <c r="BK1175" s="392"/>
      <c r="BL1175" s="392"/>
      <c r="BM1175" s="392"/>
      <c r="BN1175" s="392"/>
      <c r="BO1175" s="392"/>
      <c r="BP1175" s="392"/>
      <c r="BQ1175" s="392"/>
      <c r="BR1175" s="392"/>
      <c r="BS1175" s="392"/>
      <c r="BT1175" s="392"/>
      <c r="BU1175" s="392"/>
      <c r="BV1175" s="392"/>
      <c r="BW1175" s="392"/>
      <c r="BX1175" s="392"/>
      <c r="BY1175" s="392"/>
    </row>
    <row r="1176" s="211" customFormat="true" ht="15" customHeight="true" x14ac:dyDescent="0.2">
      <c r="A1176" s="663"/>
      <c r="B1176" s="312"/>
      <c r="C1176" s="664"/>
      <c r="D1176" s="665"/>
      <c r="E1176" s="665"/>
      <c r="F1176" s="665"/>
      <c r="G1176" s="665"/>
      <c r="H1176" s="664"/>
      <c r="I1176" s="665"/>
      <c r="J1176" s="665"/>
      <c r="K1176" s="665"/>
      <c r="L1176" s="665"/>
      <c r="M1176" s="664"/>
      <c r="N1176" s="665"/>
      <c r="O1176" s="665"/>
      <c r="P1176" s="665"/>
      <c r="Q1176" s="665"/>
      <c r="R1176" s="664"/>
      <c r="S1176" s="665"/>
      <c r="T1176" s="665"/>
      <c r="U1176" s="665"/>
      <c r="BA1176" s="392"/>
      <c r="BB1176" s="238"/>
      <c r="BC1176" s="392"/>
      <c r="BD1176" s="392"/>
      <c r="BE1176" s="392"/>
      <c r="BF1176" s="392"/>
      <c r="BG1176" s="392"/>
      <c r="BH1176" s="392"/>
      <c r="BI1176" s="392"/>
      <c r="BJ1176" s="392"/>
      <c r="BK1176" s="392"/>
      <c r="BL1176" s="392"/>
      <c r="BM1176" s="392"/>
      <c r="BN1176" s="392"/>
      <c r="BO1176" s="392"/>
      <c r="BP1176" s="392"/>
      <c r="BQ1176" s="392"/>
      <c r="BR1176" s="392"/>
      <c r="BS1176" s="392"/>
      <c r="BT1176" s="392"/>
      <c r="BU1176" s="392"/>
      <c r="BV1176" s="392"/>
      <c r="BW1176" s="392"/>
      <c r="BX1176" s="392"/>
      <c r="BY1176" s="392"/>
    </row>
    <row r="1177" s="211" customFormat="true" ht="15" customHeight="true" x14ac:dyDescent="0.2">
      <c r="A1177" s="665"/>
      <c r="B1177" s="665"/>
      <c r="C1177" s="664"/>
      <c r="D1177" s="664"/>
      <c r="E1177" s="664"/>
      <c r="F1177" s="664"/>
      <c r="G1177" s="664"/>
      <c r="H1177" s="664"/>
      <c r="I1177" s="664"/>
      <c r="J1177" s="664"/>
      <c r="K1177" s="664"/>
      <c r="L1177" s="664"/>
      <c r="M1177" s="664"/>
      <c r="N1177" s="664"/>
      <c r="O1177" s="664"/>
      <c r="P1177" s="664"/>
      <c r="Q1177" s="664"/>
      <c r="R1177" s="664"/>
      <c r="S1177" s="664"/>
      <c r="T1177" s="664"/>
      <c r="U1177" s="664"/>
      <c r="BA1177" s="392"/>
      <c r="BB1177" s="238"/>
      <c r="BC1177" s="392"/>
      <c r="BD1177" s="392"/>
      <c r="BE1177" s="392"/>
      <c r="BF1177" s="392"/>
      <c r="BG1177" s="392"/>
      <c r="BH1177" s="392"/>
      <c r="BI1177" s="392"/>
      <c r="BJ1177" s="392"/>
      <c r="BK1177" s="392"/>
      <c r="BL1177" s="392"/>
      <c r="BM1177" s="392"/>
      <c r="BN1177" s="392"/>
      <c r="BO1177" s="392"/>
      <c r="BP1177" s="392"/>
      <c r="BQ1177" s="392"/>
      <c r="BR1177" s="392"/>
      <c r="BS1177" s="392"/>
      <c r="BT1177" s="392"/>
      <c r="BU1177" s="392"/>
      <c r="BV1177" s="392"/>
      <c r="BW1177" s="392"/>
      <c r="BX1177" s="392"/>
      <c r="BY1177" s="392"/>
    </row>
    <row r="1178" s="211" customFormat="true" ht="15" customHeight="true" x14ac:dyDescent="0.2">
      <c r="BA1178" s="392"/>
      <c r="BB1178" s="238"/>
      <c r="BC1178" s="392"/>
      <c r="BD1178" s="392"/>
      <c r="BE1178" s="392"/>
      <c r="BF1178" s="392"/>
      <c r="BG1178" s="392"/>
      <c r="BH1178" s="392"/>
      <c r="BI1178" s="392"/>
      <c r="BJ1178" s="392"/>
      <c r="BK1178" s="392"/>
      <c r="BL1178" s="392"/>
      <c r="BM1178" s="392"/>
      <c r="BN1178" s="392"/>
      <c r="BO1178" s="392"/>
      <c r="BP1178" s="392"/>
      <c r="BQ1178" s="392"/>
      <c r="BR1178" s="392"/>
      <c r="BS1178" s="392"/>
      <c r="BT1178" s="392"/>
      <c r="BU1178" s="392"/>
      <c r="BV1178" s="392"/>
      <c r="BW1178" s="392"/>
      <c r="BX1178" s="392"/>
      <c r="BY1178" s="392"/>
    </row>
    <row r="1179" s="211" customFormat="true" ht="15" customHeight="true" x14ac:dyDescent="0.2">
      <c r="BA1179" s="392"/>
      <c r="BB1179" s="238"/>
      <c r="BC1179" s="392"/>
      <c r="BD1179" s="392"/>
      <c r="BE1179" s="392"/>
      <c r="BF1179" s="392"/>
      <c r="BG1179" s="392"/>
      <c r="BH1179" s="392"/>
      <c r="BI1179" s="392"/>
      <c r="BJ1179" s="392"/>
      <c r="BK1179" s="392"/>
      <c r="BL1179" s="392"/>
      <c r="BM1179" s="392"/>
      <c r="BN1179" s="392"/>
      <c r="BO1179" s="392"/>
      <c r="BP1179" s="392"/>
      <c r="BQ1179" s="392"/>
      <c r="BR1179" s="392"/>
      <c r="BS1179" s="392"/>
      <c r="BT1179" s="392"/>
      <c r="BU1179" s="392"/>
      <c r="BV1179" s="392"/>
      <c r="BW1179" s="392"/>
      <c r="BX1179" s="392"/>
      <c r="BY1179" s="392"/>
    </row>
    <row r="1180" s="211" customFormat="true" ht="15" customHeight="true" x14ac:dyDescent="0.2">
      <c r="BA1180" s="392"/>
      <c r="BB1180" s="238"/>
      <c r="BC1180" s="392"/>
      <c r="BD1180" s="392"/>
      <c r="BE1180" s="392"/>
      <c r="BF1180" s="392"/>
      <c r="BG1180" s="392"/>
      <c r="BH1180" s="392"/>
      <c r="BI1180" s="392"/>
      <c r="BJ1180" s="392"/>
      <c r="BK1180" s="392"/>
      <c r="BL1180" s="392"/>
      <c r="BM1180" s="392"/>
      <c r="BN1180" s="392"/>
      <c r="BO1180" s="392"/>
      <c r="BP1180" s="392"/>
      <c r="BQ1180" s="392"/>
      <c r="BR1180" s="392"/>
      <c r="BS1180" s="392"/>
      <c r="BT1180" s="392"/>
      <c r="BU1180" s="392"/>
      <c r="BV1180" s="392"/>
      <c r="BW1180" s="392"/>
      <c r="BX1180" s="392"/>
      <c r="BY1180" s="392"/>
    </row>
    <row r="1181" s="211" customFormat="true" ht="15" customHeight="true" x14ac:dyDescent="0.2">
      <c r="BA1181" s="392"/>
      <c r="BB1181" s="238"/>
      <c r="BC1181" s="392"/>
      <c r="BD1181" s="392"/>
      <c r="BE1181" s="392"/>
      <c r="BF1181" s="392"/>
      <c r="BG1181" s="392"/>
      <c r="BH1181" s="392"/>
      <c r="BI1181" s="392"/>
      <c r="BJ1181" s="392"/>
      <c r="BK1181" s="392"/>
      <c r="BL1181" s="392"/>
      <c r="BM1181" s="392"/>
      <c r="BN1181" s="392"/>
      <c r="BO1181" s="392"/>
      <c r="BP1181" s="392"/>
      <c r="BQ1181" s="392"/>
      <c r="BR1181" s="392"/>
      <c r="BS1181" s="392"/>
      <c r="BT1181" s="392"/>
      <c r="BU1181" s="392"/>
      <c r="BV1181" s="392"/>
      <c r="BW1181" s="392"/>
      <c r="BX1181" s="392"/>
      <c r="BY1181" s="392"/>
    </row>
    <row r="1182" s="211" customFormat="true" ht="15" customHeight="true" x14ac:dyDescent="0.2">
      <c r="BA1182" s="392"/>
      <c r="BB1182" s="238"/>
      <c r="BC1182" s="392"/>
      <c r="BD1182" s="392"/>
      <c r="BE1182" s="392"/>
      <c r="BF1182" s="392"/>
      <c r="BG1182" s="392"/>
      <c r="BH1182" s="392"/>
      <c r="BI1182" s="392"/>
      <c r="BJ1182" s="392"/>
      <c r="BK1182" s="392"/>
      <c r="BL1182" s="392"/>
      <c r="BM1182" s="392"/>
      <c r="BN1182" s="392"/>
      <c r="BO1182" s="392"/>
      <c r="BP1182" s="392"/>
      <c r="BQ1182" s="392"/>
      <c r="BR1182" s="392"/>
      <c r="BS1182" s="392"/>
      <c r="BT1182" s="392"/>
      <c r="BU1182" s="392"/>
      <c r="BV1182" s="392"/>
      <c r="BW1182" s="392"/>
      <c r="BX1182" s="392"/>
      <c r="BY1182" s="392"/>
    </row>
    <row r="1183" s="211" customFormat="true" ht="15" customHeight="true" x14ac:dyDescent="0.2">
      <c r="BA1183" s="392"/>
      <c r="BB1183" s="238"/>
      <c r="BC1183" s="392"/>
      <c r="BD1183" s="392"/>
      <c r="BE1183" s="392"/>
      <c r="BF1183" s="392"/>
      <c r="BG1183" s="392"/>
      <c r="BH1183" s="392"/>
      <c r="BI1183" s="392"/>
      <c r="BJ1183" s="392"/>
      <c r="BK1183" s="392"/>
      <c r="BL1183" s="392"/>
      <c r="BM1183" s="392"/>
      <c r="BN1183" s="392"/>
      <c r="BO1183" s="392"/>
      <c r="BP1183" s="392"/>
      <c r="BQ1183" s="392"/>
      <c r="BR1183" s="392"/>
      <c r="BS1183" s="392"/>
      <c r="BT1183" s="392"/>
      <c r="BU1183" s="392"/>
      <c r="BV1183" s="392"/>
      <c r="BW1183" s="392"/>
      <c r="BX1183" s="392"/>
      <c r="BY1183" s="392"/>
    </row>
    <row r="1184" s="211" customFormat="true" ht="15" customHeight="true" x14ac:dyDescent="0.2">
      <c r="BA1184" s="392"/>
      <c r="BB1184" s="238"/>
      <c r="BC1184" s="392"/>
      <c r="BD1184" s="392"/>
      <c r="BE1184" s="392"/>
      <c r="BF1184" s="392"/>
      <c r="BG1184" s="392"/>
      <c r="BH1184" s="392"/>
      <c r="BI1184" s="392"/>
      <c r="BJ1184" s="392"/>
      <c r="BK1184" s="392"/>
      <c r="BL1184" s="392"/>
      <c r="BM1184" s="392"/>
      <c r="BN1184" s="392"/>
      <c r="BO1184" s="392"/>
      <c r="BP1184" s="392"/>
      <c r="BQ1184" s="392"/>
      <c r="BR1184" s="392"/>
      <c r="BS1184" s="392"/>
      <c r="BT1184" s="392"/>
      <c r="BU1184" s="392"/>
      <c r="BV1184" s="392"/>
      <c r="BW1184" s="392"/>
      <c r="BX1184" s="392"/>
      <c r="BY1184" s="392"/>
    </row>
    <row r="1185" s="211" customFormat="true" ht="15" customHeight="true" x14ac:dyDescent="0.2">
      <c r="BA1185" s="392"/>
      <c r="BB1185" s="238"/>
      <c r="BC1185" s="392"/>
      <c r="BD1185" s="392"/>
      <c r="BE1185" s="392"/>
      <c r="BF1185" s="392"/>
      <c r="BG1185" s="392"/>
      <c r="BH1185" s="392"/>
      <c r="BI1185" s="392"/>
      <c r="BJ1185" s="392"/>
      <c r="BK1185" s="392"/>
      <c r="BL1185" s="392"/>
      <c r="BM1185" s="392"/>
      <c r="BN1185" s="392"/>
      <c r="BO1185" s="392"/>
      <c r="BP1185" s="392"/>
      <c r="BQ1185" s="392"/>
      <c r="BR1185" s="392"/>
      <c r="BS1185" s="392"/>
      <c r="BT1185" s="392"/>
      <c r="BU1185" s="392"/>
      <c r="BV1185" s="392"/>
      <c r="BW1185" s="392"/>
      <c r="BX1185" s="392"/>
      <c r="BY1185" s="392"/>
    </row>
    <row r="1186" s="211" customFormat="true" ht="15" customHeight="true" x14ac:dyDescent="0.2">
      <c r="BA1186" s="392"/>
      <c r="BB1186" s="238"/>
      <c r="BC1186" s="392"/>
      <c r="BD1186" s="392"/>
      <c r="BE1186" s="392"/>
      <c r="BF1186" s="392"/>
      <c r="BG1186" s="392"/>
      <c r="BH1186" s="392"/>
      <c r="BI1186" s="392"/>
      <c r="BJ1186" s="392"/>
      <c r="BK1186" s="392"/>
      <c r="BL1186" s="392"/>
      <c r="BM1186" s="392"/>
      <c r="BN1186" s="392"/>
      <c r="BO1186" s="392"/>
      <c r="BP1186" s="392"/>
      <c r="BQ1186" s="392"/>
      <c r="BR1186" s="392"/>
      <c r="BS1186" s="392"/>
      <c r="BT1186" s="392"/>
      <c r="BU1186" s="392"/>
      <c r="BV1186" s="392"/>
      <c r="BW1186" s="392"/>
      <c r="BX1186" s="392"/>
      <c r="BY1186" s="392"/>
    </row>
    <row r="1187" s="211" customFormat="true" ht="15" customHeight="true" x14ac:dyDescent="0.2">
      <c r="BA1187" s="392"/>
      <c r="BB1187" s="238"/>
      <c r="BC1187" s="392"/>
      <c r="BD1187" s="392"/>
      <c r="BE1187" s="392"/>
      <c r="BF1187" s="392"/>
      <c r="BG1187" s="392"/>
      <c r="BH1187" s="392"/>
      <c r="BI1187" s="392"/>
      <c r="BJ1187" s="392"/>
      <c r="BK1187" s="392"/>
      <c r="BL1187" s="392"/>
      <c r="BM1187" s="392"/>
      <c r="BN1187" s="392"/>
      <c r="BO1187" s="392"/>
      <c r="BP1187" s="392"/>
      <c r="BQ1187" s="392"/>
      <c r="BR1187" s="392"/>
      <c r="BS1187" s="392"/>
      <c r="BT1187" s="392"/>
      <c r="BU1187" s="392"/>
      <c r="BV1187" s="392"/>
      <c r="BW1187" s="392"/>
      <c r="BX1187" s="392"/>
      <c r="BY1187" s="392"/>
    </row>
    <row r="1188" s="211" customFormat="true" ht="15" customHeight="true" x14ac:dyDescent="0.2">
      <c r="BA1188" s="392"/>
      <c r="BB1188" s="238"/>
      <c r="BC1188" s="392"/>
      <c r="BD1188" s="392"/>
      <c r="BE1188" s="392"/>
      <c r="BF1188" s="392"/>
      <c r="BG1188" s="392"/>
      <c r="BH1188" s="392"/>
      <c r="BI1188" s="392"/>
      <c r="BJ1188" s="392"/>
      <c r="BK1188" s="392"/>
      <c r="BL1188" s="392"/>
      <c r="BM1188" s="392"/>
      <c r="BN1188" s="392"/>
      <c r="BO1188" s="392"/>
      <c r="BP1188" s="392"/>
      <c r="BQ1188" s="392"/>
      <c r="BR1188" s="392"/>
      <c r="BS1188" s="392"/>
      <c r="BT1188" s="392"/>
      <c r="BU1188" s="392"/>
      <c r="BV1188" s="392"/>
      <c r="BW1188" s="392"/>
      <c r="BX1188" s="392"/>
      <c r="BY1188" s="392"/>
    </row>
    <row r="1189" s="211" customFormat="true" ht="15" customHeight="true" x14ac:dyDescent="0.2">
      <c r="BA1189" s="392"/>
      <c r="BB1189" s="238"/>
      <c r="BC1189" s="392"/>
      <c r="BD1189" s="392"/>
      <c r="BE1189" s="392"/>
      <c r="BF1189" s="392"/>
      <c r="BG1189" s="392"/>
      <c r="BH1189" s="392"/>
      <c r="BI1189" s="392"/>
      <c r="BJ1189" s="392"/>
      <c r="BK1189" s="392"/>
      <c r="BL1189" s="392"/>
      <c r="BM1189" s="392"/>
      <c r="BN1189" s="392"/>
      <c r="BO1189" s="392"/>
      <c r="BP1189" s="392"/>
      <c r="BQ1189" s="392"/>
      <c r="BR1189" s="392"/>
      <c r="BS1189" s="392"/>
      <c r="BT1189" s="392"/>
      <c r="BU1189" s="392"/>
      <c r="BV1189" s="392"/>
      <c r="BW1189" s="392"/>
      <c r="BX1189" s="392"/>
      <c r="BY1189" s="392"/>
    </row>
    <row r="1190" s="211" customFormat="true" ht="15" customHeight="true" x14ac:dyDescent="0.2">
      <c r="BA1190" s="392"/>
      <c r="BB1190" s="238"/>
      <c r="BC1190" s="392"/>
      <c r="BD1190" s="392"/>
      <c r="BE1190" s="392"/>
      <c r="BF1190" s="392"/>
      <c r="BG1190" s="392"/>
      <c r="BH1190" s="392"/>
      <c r="BI1190" s="392"/>
      <c r="BJ1190" s="392"/>
      <c r="BK1190" s="392"/>
      <c r="BL1190" s="392"/>
      <c r="BM1190" s="392"/>
      <c r="BN1190" s="392"/>
      <c r="BO1190" s="392"/>
      <c r="BP1190" s="392"/>
      <c r="BQ1190" s="392"/>
      <c r="BR1190" s="392"/>
      <c r="BS1190" s="392"/>
      <c r="BT1190" s="392"/>
      <c r="BU1190" s="392"/>
      <c r="BV1190" s="392"/>
      <c r="BW1190" s="392"/>
      <c r="BX1190" s="392"/>
      <c r="BY1190" s="392"/>
    </row>
    <row r="1191" s="211" customFormat="true" ht="15" customHeight="true" x14ac:dyDescent="0.2">
      <c r="BA1191" s="392"/>
      <c r="BB1191" s="238"/>
      <c r="BC1191" s="392"/>
      <c r="BD1191" s="392"/>
      <c r="BE1191" s="392"/>
      <c r="BF1191" s="392"/>
      <c r="BG1191" s="392"/>
      <c r="BH1191" s="392"/>
      <c r="BI1191" s="392"/>
      <c r="BJ1191" s="392"/>
      <c r="BK1191" s="392"/>
      <c r="BL1191" s="392"/>
      <c r="BM1191" s="392"/>
      <c r="BN1191" s="392"/>
      <c r="BO1191" s="392"/>
      <c r="BP1191" s="392"/>
      <c r="BQ1191" s="392"/>
      <c r="BR1191" s="392"/>
      <c r="BS1191" s="392"/>
      <c r="BT1191" s="392"/>
      <c r="BU1191" s="392"/>
      <c r="BV1191" s="392"/>
      <c r="BW1191" s="392"/>
      <c r="BX1191" s="392"/>
      <c r="BY1191" s="392"/>
    </row>
    <row r="1192" s="211" customFormat="true" ht="15" customHeight="true" x14ac:dyDescent="0.2">
      <c r="BA1192" s="392"/>
      <c r="BB1192" s="238"/>
      <c r="BC1192" s="392"/>
      <c r="BD1192" s="392"/>
      <c r="BE1192" s="392"/>
      <c r="BF1192" s="392"/>
      <c r="BG1192" s="392"/>
      <c r="BH1192" s="392"/>
      <c r="BI1192" s="392"/>
      <c r="BJ1192" s="392"/>
      <c r="BK1192" s="392"/>
      <c r="BL1192" s="392"/>
      <c r="BM1192" s="392"/>
      <c r="BN1192" s="392"/>
      <c r="BO1192" s="392"/>
      <c r="BP1192" s="392"/>
      <c r="BQ1192" s="392"/>
      <c r="BR1192" s="392"/>
      <c r="BS1192" s="392"/>
      <c r="BT1192" s="392"/>
      <c r="BU1192" s="392"/>
      <c r="BV1192" s="392"/>
      <c r="BW1192" s="392"/>
      <c r="BX1192" s="392"/>
      <c r="BY1192" s="392"/>
    </row>
    <row r="1193" s="211" customFormat="true" ht="15" customHeight="true" x14ac:dyDescent="0.2">
      <c r="BA1193" s="392"/>
      <c r="BB1193" s="238"/>
      <c r="BC1193" s="392"/>
      <c r="BD1193" s="392"/>
      <c r="BE1193" s="392"/>
      <c r="BF1193" s="392"/>
      <c r="BG1193" s="392"/>
      <c r="BH1193" s="392"/>
      <c r="BI1193" s="392"/>
      <c r="BJ1193" s="392"/>
      <c r="BK1193" s="392"/>
      <c r="BL1193" s="392"/>
      <c r="BM1193" s="392"/>
      <c r="BN1193" s="392"/>
      <c r="BO1193" s="392"/>
      <c r="BP1193" s="392"/>
      <c r="BQ1193" s="392"/>
      <c r="BR1193" s="392"/>
      <c r="BS1193" s="392"/>
      <c r="BT1193" s="392"/>
      <c r="BU1193" s="392"/>
      <c r="BV1193" s="392"/>
      <c r="BW1193" s="392"/>
      <c r="BX1193" s="392"/>
      <c r="BY1193" s="392"/>
    </row>
    <row r="1194" s="211" customFormat="true" ht="15" customHeight="true" x14ac:dyDescent="0.2">
      <c r="BA1194" s="392"/>
      <c r="BB1194" s="238"/>
      <c r="BC1194" s="392"/>
      <c r="BD1194" s="392"/>
      <c r="BE1194" s="392"/>
      <c r="BF1194" s="392"/>
      <c r="BG1194" s="392"/>
      <c r="BH1194" s="392"/>
      <c r="BI1194" s="392"/>
      <c r="BJ1194" s="392"/>
      <c r="BK1194" s="392"/>
      <c r="BL1194" s="392"/>
      <c r="BM1194" s="392"/>
      <c r="BN1194" s="392"/>
      <c r="BO1194" s="392"/>
      <c r="BP1194" s="392"/>
      <c r="BQ1194" s="392"/>
      <c r="BR1194" s="392"/>
      <c r="BS1194" s="392"/>
      <c r="BT1194" s="392"/>
      <c r="BU1194" s="392"/>
      <c r="BV1194" s="392"/>
      <c r="BW1194" s="392"/>
      <c r="BX1194" s="392"/>
      <c r="BY1194" s="392"/>
    </row>
    <row r="1195" s="211" customFormat="true" ht="15" customHeight="true" x14ac:dyDescent="0.2">
      <c r="BA1195" s="392"/>
      <c r="BB1195" s="238"/>
      <c r="BC1195" s="392"/>
      <c r="BD1195" s="392"/>
      <c r="BE1195" s="392"/>
      <c r="BF1195" s="392"/>
      <c r="BG1195" s="392"/>
      <c r="BH1195" s="392"/>
      <c r="BI1195" s="392"/>
      <c r="BJ1195" s="392"/>
      <c r="BK1195" s="392"/>
      <c r="BL1195" s="392"/>
      <c r="BM1195" s="392"/>
      <c r="BN1195" s="392"/>
      <c r="BO1195" s="392"/>
      <c r="BP1195" s="392"/>
      <c r="BQ1195" s="392"/>
      <c r="BR1195" s="392"/>
      <c r="BS1195" s="392"/>
      <c r="BT1195" s="392"/>
      <c r="BU1195" s="392"/>
      <c r="BV1195" s="392"/>
      <c r="BW1195" s="392"/>
      <c r="BX1195" s="392"/>
      <c r="BY1195" s="392"/>
    </row>
    <row r="1196" s="211" customFormat="true" ht="15" customHeight="true" x14ac:dyDescent="0.2">
      <c r="BA1196" s="392"/>
      <c r="BB1196" s="238"/>
      <c r="BC1196" s="392"/>
      <c r="BD1196" s="392"/>
      <c r="BE1196" s="392"/>
      <c r="BF1196" s="392"/>
      <c r="BG1196" s="392"/>
      <c r="BH1196" s="392"/>
      <c r="BI1196" s="392"/>
      <c r="BJ1196" s="392"/>
      <c r="BK1196" s="392"/>
      <c r="BL1196" s="392"/>
      <c r="BM1196" s="392"/>
      <c r="BN1196" s="392"/>
      <c r="BO1196" s="392"/>
      <c r="BP1196" s="392"/>
      <c r="BQ1196" s="392"/>
      <c r="BR1196" s="392"/>
      <c r="BS1196" s="392"/>
      <c r="BT1196" s="392"/>
      <c r="BU1196" s="392"/>
      <c r="BV1196" s="392"/>
      <c r="BW1196" s="392"/>
      <c r="BX1196" s="392"/>
      <c r="BY1196" s="392"/>
    </row>
    <row r="1197" s="211" customFormat="true" ht="15" customHeight="true" x14ac:dyDescent="0.2">
      <c r="BA1197" s="392"/>
      <c r="BB1197" s="238"/>
      <c r="BC1197" s="392"/>
      <c r="BD1197" s="392"/>
      <c r="BE1197" s="392"/>
      <c r="BF1197" s="392"/>
      <c r="BG1197" s="392"/>
      <c r="BH1197" s="392"/>
      <c r="BI1197" s="392"/>
      <c r="BJ1197" s="392"/>
      <c r="BK1197" s="392"/>
      <c r="BL1197" s="392"/>
      <c r="BM1197" s="392"/>
      <c r="BN1197" s="392"/>
      <c r="BO1197" s="392"/>
      <c r="BP1197" s="392"/>
      <c r="BQ1197" s="392"/>
      <c r="BR1197" s="392"/>
      <c r="BS1197" s="392"/>
      <c r="BT1197" s="392"/>
      <c r="BU1197" s="392"/>
      <c r="BV1197" s="392"/>
      <c r="BW1197" s="392"/>
      <c r="BX1197" s="392"/>
      <c r="BY1197" s="392"/>
    </row>
    <row r="1198" s="211" customFormat="true" ht="15" customHeight="true" x14ac:dyDescent="0.2">
      <c r="BA1198" s="392"/>
      <c r="BB1198" s="238"/>
      <c r="BC1198" s="392"/>
      <c r="BD1198" s="392"/>
      <c r="BE1198" s="392"/>
      <c r="BF1198" s="392"/>
      <c r="BG1198" s="392"/>
      <c r="BH1198" s="392"/>
      <c r="BI1198" s="392"/>
      <c r="BJ1198" s="392"/>
      <c r="BK1198" s="392"/>
      <c r="BL1198" s="392"/>
      <c r="BM1198" s="392"/>
      <c r="BN1198" s="392"/>
      <c r="BO1198" s="392"/>
      <c r="BP1198" s="392"/>
      <c r="BQ1198" s="392"/>
      <c r="BR1198" s="392"/>
      <c r="BS1198" s="392"/>
      <c r="BT1198" s="392"/>
      <c r="BU1198" s="392"/>
      <c r="BV1198" s="392"/>
      <c r="BW1198" s="392"/>
      <c r="BX1198" s="392"/>
      <c r="BY1198" s="392"/>
    </row>
    <row r="1199" s="211" customFormat="true" ht="15" customHeight="true" x14ac:dyDescent="0.2">
      <c r="BA1199" s="392"/>
      <c r="BB1199" s="238"/>
      <c r="BC1199" s="392"/>
      <c r="BD1199" s="392"/>
      <c r="BE1199" s="392"/>
      <c r="BF1199" s="392"/>
      <c r="BG1199" s="392"/>
      <c r="BH1199" s="392"/>
      <c r="BI1199" s="392"/>
      <c r="BJ1199" s="392"/>
      <c r="BK1199" s="392"/>
      <c r="BL1199" s="392"/>
      <c r="BM1199" s="392"/>
      <c r="BN1199" s="392"/>
      <c r="BO1199" s="392"/>
      <c r="BP1199" s="392"/>
      <c r="BQ1199" s="392"/>
      <c r="BR1199" s="392"/>
      <c r="BS1199" s="392"/>
      <c r="BT1199" s="392"/>
      <c r="BU1199" s="392"/>
      <c r="BV1199" s="392"/>
      <c r="BW1199" s="392"/>
      <c r="BX1199" s="392"/>
      <c r="BY1199" s="392"/>
    </row>
    <row r="1200" s="211" customFormat="true" ht="15" customHeight="true" x14ac:dyDescent="0.2">
      <c r="BA1200" s="392"/>
      <c r="BB1200" s="238"/>
      <c r="BC1200" s="392"/>
      <c r="BD1200" s="392"/>
      <c r="BE1200" s="392"/>
      <c r="BF1200" s="392"/>
      <c r="BG1200" s="392"/>
      <c r="BH1200" s="392"/>
      <c r="BI1200" s="392"/>
      <c r="BJ1200" s="392"/>
      <c r="BK1200" s="392"/>
      <c r="BL1200" s="392"/>
      <c r="BM1200" s="392"/>
      <c r="BN1200" s="392"/>
      <c r="BO1200" s="392"/>
      <c r="BP1200" s="392"/>
      <c r="BQ1200" s="392"/>
      <c r="BR1200" s="392"/>
      <c r="BS1200" s="392"/>
      <c r="BT1200" s="392"/>
      <c r="BU1200" s="392"/>
      <c r="BV1200" s="392"/>
      <c r="BW1200" s="392"/>
      <c r="BX1200" s="392"/>
      <c r="BY1200" s="392"/>
    </row>
  </sheetData>
  <mergeCells count="995">
    <mergeCell ref="BA347:BA348"/>
    <mergeCell ref="BA349:BA350"/>
    <mergeCell ref="BA351:BA352"/>
    <mergeCell ref="BA353:BA354"/>
    <mergeCell ref="BA153:BA166"/>
    <mergeCell ref="BA231:BA236"/>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M14:BQ14"/>
    <mergeCell ref="BA16:BA17"/>
    <mergeCell ref="BA18:BA21"/>
    <mergeCell ref="BA22:BA23"/>
    <mergeCell ref="BC27:BG27"/>
    <mergeCell ref="BH27:BL27"/>
    <mergeCell ref="BM27:BQ27"/>
    <mergeCell ref="BA41:BA42"/>
    <mergeCell ref="BC56:BG56"/>
    <mergeCell ref="BH56:BL56"/>
    <mergeCell ref="BM56:BQ5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5"/>
    <mergeCell ref="M133:Q133"/>
    <mergeCell ref="A135:A139"/>
    <mergeCell ref="M120:Q120"/>
    <mergeCell ref="A122:A123"/>
    <mergeCell ref="A124:A127"/>
    <mergeCell ref="A128:A129"/>
    <mergeCell ref="A130:A132"/>
    <mergeCell ref="A153:A165"/>
    <mergeCell ref="C133:G133"/>
    <mergeCell ref="H133:L133"/>
    <mergeCell ref="C220:G220"/>
    <mergeCell ref="H220:L220"/>
    <mergeCell ref="M220:Q220"/>
    <mergeCell ref="A208:B208"/>
    <mergeCell ref="A1025:C1025"/>
    <mergeCell ref="A1026:B1026"/>
    <mergeCell ref="H401:I402"/>
    <mergeCell ref="M401:N40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3:D413"/>
    <mergeCell ref="A1031:A1033"/>
    <mergeCell ref="A1034:C1034"/>
    <mergeCell ref="A222:A224"/>
    <mergeCell ref="A225:A229"/>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H405:I405"/>
    <mergeCell ref="M405:N405"/>
    <mergeCell ref="C406:D406"/>
    <mergeCell ref="H406:I406"/>
    <mergeCell ref="M406:N406"/>
    <mergeCell ref="C401:D402"/>
    <mergeCell ref="H413:I413"/>
    <mergeCell ref="M413:N413"/>
    <mergeCell ref="C414:D414"/>
    <mergeCell ref="H414:I414"/>
    <mergeCell ref="M414:N414"/>
    <mergeCell ref="C411:D411"/>
    <mergeCell ref="H411:I411"/>
    <mergeCell ref="M411:N411"/>
    <mergeCell ref="C412:D412"/>
    <mergeCell ref="H412:I412"/>
    <mergeCell ref="M412:N412"/>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57:D457"/>
    <mergeCell ref="H457:I457"/>
    <mergeCell ref="M457:N457"/>
    <mergeCell ref="C458:D458"/>
    <mergeCell ref="H458:I458"/>
    <mergeCell ref="M458:N458"/>
    <mergeCell ref="C455:D455"/>
    <mergeCell ref="H455:I455"/>
    <mergeCell ref="M455:N455"/>
    <mergeCell ref="C456:E456"/>
    <mergeCell ref="H456:I456"/>
    <mergeCell ref="M456:N456"/>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9:D469"/>
    <mergeCell ref="H469:I469"/>
    <mergeCell ref="M469:N469"/>
    <mergeCell ref="C470:D470"/>
    <mergeCell ref="H470:I470"/>
    <mergeCell ref="M470:N470"/>
    <mergeCell ref="C467:D467"/>
    <mergeCell ref="H467:J467"/>
    <mergeCell ref="M467:O467"/>
    <mergeCell ref="C468:D468"/>
    <mergeCell ref="H468:I468"/>
    <mergeCell ref="M468:N468"/>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9:D509"/>
    <mergeCell ref="H509:I509"/>
    <mergeCell ref="M509:N509"/>
    <mergeCell ref="C510:G510"/>
    <mergeCell ref="H510:I510"/>
    <mergeCell ref="M510:N510"/>
    <mergeCell ref="C507:D507"/>
    <mergeCell ref="H507:I507"/>
    <mergeCell ref="M507:N507"/>
    <mergeCell ref="C508:D508"/>
    <mergeCell ref="H508:I508"/>
    <mergeCell ref="M508:N508"/>
    <mergeCell ref="C513:D513"/>
    <mergeCell ref="H513:I513"/>
    <mergeCell ref="M513:N513"/>
    <mergeCell ref="C514:D514"/>
    <mergeCell ref="H514:I514"/>
    <mergeCell ref="M514:N514"/>
    <mergeCell ref="C511:D512"/>
    <mergeCell ref="E511:G511"/>
    <mergeCell ref="H511:I511"/>
    <mergeCell ref="M511:N511"/>
    <mergeCell ref="H512:I512"/>
    <mergeCell ref="M512:N512"/>
    <mergeCell ref="C517:D518"/>
    <mergeCell ref="H517:I517"/>
    <mergeCell ref="M517:N517"/>
    <mergeCell ref="H518:I518"/>
    <mergeCell ref="M518:N518"/>
    <mergeCell ref="C519:D519"/>
    <mergeCell ref="H519:I519"/>
    <mergeCell ref="M519:N519"/>
    <mergeCell ref="C515:D515"/>
    <mergeCell ref="H515:I515"/>
    <mergeCell ref="M515:N515"/>
    <mergeCell ref="C516:E516"/>
    <mergeCell ref="H516:I516"/>
    <mergeCell ref="M516:N516"/>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35:D535"/>
    <mergeCell ref="H535:I535"/>
    <mergeCell ref="M535:N535"/>
    <mergeCell ref="C536:D536"/>
    <mergeCell ref="H536:I536"/>
    <mergeCell ref="M536:N536"/>
    <mergeCell ref="C532:D532"/>
    <mergeCell ref="H532:L532"/>
    <mergeCell ref="M532:Q532"/>
    <mergeCell ref="C533:D533"/>
    <mergeCell ref="H533:I534"/>
    <mergeCell ref="J533:L533"/>
    <mergeCell ref="M533:N534"/>
    <mergeCell ref="O533:Q533"/>
    <mergeCell ref="C534:D534"/>
    <mergeCell ref="C539:D539"/>
    <mergeCell ref="H539:I540"/>
    <mergeCell ref="M539:N540"/>
    <mergeCell ref="C540:D540"/>
    <mergeCell ref="C541:D541"/>
    <mergeCell ref="H541:I541"/>
    <mergeCell ref="M541:N541"/>
    <mergeCell ref="C537:D537"/>
    <mergeCell ref="H537:I537"/>
    <mergeCell ref="M537:N537"/>
    <mergeCell ref="C538:D538"/>
    <mergeCell ref="H538:J538"/>
    <mergeCell ref="M538:O538"/>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2:D572"/>
    <mergeCell ref="H572:I572"/>
    <mergeCell ref="M572:N572"/>
    <mergeCell ref="C573:D573"/>
    <mergeCell ref="H573:I573"/>
    <mergeCell ref="M573:N573"/>
    <mergeCell ref="C570:D570"/>
    <mergeCell ref="H570:I570"/>
    <mergeCell ref="M570:N570"/>
    <mergeCell ref="C571:E571"/>
    <mergeCell ref="H571:I571"/>
    <mergeCell ref="M571:N571"/>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96:D596"/>
    <mergeCell ref="H596:I596"/>
    <mergeCell ref="M596:N596"/>
    <mergeCell ref="C597:D597"/>
    <mergeCell ref="H597:I597"/>
    <mergeCell ref="M597:N597"/>
    <mergeCell ref="C594:D594"/>
    <mergeCell ref="H594:I594"/>
    <mergeCell ref="M594:N594"/>
    <mergeCell ref="C595:D595"/>
    <mergeCell ref="H595:I595"/>
    <mergeCell ref="M595:N595"/>
    <mergeCell ref="C600:D600"/>
    <mergeCell ref="H600:I600"/>
    <mergeCell ref="M600:N600"/>
    <mergeCell ref="C601:D601"/>
    <mergeCell ref="H601:I601"/>
    <mergeCell ref="M601:N601"/>
    <mergeCell ref="C598:D598"/>
    <mergeCell ref="H598:I598"/>
    <mergeCell ref="M598:N598"/>
    <mergeCell ref="C599:D599"/>
    <mergeCell ref="H599:I599"/>
    <mergeCell ref="M599:N599"/>
    <mergeCell ref="C604:D604"/>
    <mergeCell ref="H604:J604"/>
    <mergeCell ref="M604:O604"/>
    <mergeCell ref="C605:D605"/>
    <mergeCell ref="H605:I605"/>
    <mergeCell ref="M605:N605"/>
    <mergeCell ref="C602:D602"/>
    <mergeCell ref="H602:I602"/>
    <mergeCell ref="M602:N602"/>
    <mergeCell ref="C603:D603"/>
    <mergeCell ref="H603:I603"/>
    <mergeCell ref="M603:N603"/>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2:D692"/>
    <mergeCell ref="H692:I692"/>
    <mergeCell ref="M692:N692"/>
    <mergeCell ref="C690:D690"/>
    <mergeCell ref="H690:I690"/>
    <mergeCell ref="M690:N690"/>
    <mergeCell ref="C691:D691"/>
    <mergeCell ref="H691:I691"/>
    <mergeCell ref="M691:N691"/>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190500</xdr:rowOff>
                  </from>
                  <to>
                    <xdr:col>1</xdr:col>
                    <xdr:colOff>1704975</xdr:colOff>
                    <xdr:row>400</xdr:row>
                    <xdr:rowOff>76200</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1428A-D087-4AC4-BFD9-0A2EB35036D2}">
  <sheetPr codeName="Feuil5"/>
  <dimension ref="A1:CZ1200"/>
  <sheetViews>
    <sheetView showGridLines="false" workbookViewId="0"/>
  </sheetViews>
  <sheetFormatPr defaultColWidth="9.140625" defaultRowHeight="15" customHeight="true" x14ac:dyDescent="0.2"/>
  <cols>
    <col min="1" max="1" width="31.5703125" style="391" customWidth="true"/>
    <col min="2" max="2" width="41.5703125" style="391" customWidth="true"/>
    <col min="3" max="17" width="10.7109375" style="391" customWidth="true"/>
    <col min="18" max="30" width="12.5703125" style="391" customWidth="true"/>
    <col min="31" max="52" width="12.5703125" style="211" customWidth="true"/>
    <col min="53" max="53" width="31.5703125" style="392" customWidth="true"/>
    <col min="54" max="54" width="41.5703125" style="238" customWidth="true"/>
    <col min="55" max="69" width="9.140625" style="392"/>
    <col min="70" max="77" width="12.5703125" style="392" customWidth="true"/>
    <col min="78" max="104" width="12.5703125" style="211" customWidth="true"/>
    <col min="105" max="16384" width="9.140625" style="391"/>
  </cols>
  <sheetData>
    <row r="1" s="111" customFormat="true" ht="18" customHeight="true" x14ac:dyDescent="0.2">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Mauritania</v>
      </c>
      <c r="B2" s="226"/>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2015</v>
      </c>
      <c r="B3" s="228"/>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94</v>
      </c>
      <c r="B4" s="228"/>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95</v>
      </c>
      <c r="B5" s="228"/>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96</v>
      </c>
      <c r="B6" s="230"/>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132</v>
      </c>
      <c r="B9" s="233" t="str">
        <f>A1025</f>
        <v>MICS15</v>
      </c>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710" t="str">
        <f>B1028</f>
        <v/>
      </c>
      <c r="B10" s="7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710" t="str">
        <f>B1027</f>
        <v/>
      </c>
      <c r="B11" s="712"/>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713"/>
      <c r="B12" s="7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714"/>
      <c r="B13" s="715"/>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135" customFormat="true" ht="15" customHeight="true" x14ac:dyDescent="0.2">
      <c r="A14" s="115" t="s">
        <v>94</v>
      </c>
      <c r="B14" s="208"/>
      <c r="C14" s="2451" t="s">
        <v>113</v>
      </c>
      <c r="D14" s="2452"/>
      <c r="E14" s="2452"/>
      <c r="F14" s="2452"/>
      <c r="G14" s="2453"/>
      <c r="H14" s="2751" t="s">
        <v>38</v>
      </c>
      <c r="I14" s="2752"/>
      <c r="J14" s="2752"/>
      <c r="K14" s="2752"/>
      <c r="L14" s="2753"/>
      <c r="M14" s="2745" t="s">
        <v>37</v>
      </c>
      <c r="N14" s="2746"/>
      <c r="O14" s="2746"/>
      <c r="P14" s="2746"/>
      <c r="Q14" s="2747"/>
      <c r="R14" s="2192" t="s">
        <v>136</v>
      </c>
      <c r="S14" s="2198"/>
      <c r="T14" s="2198"/>
      <c r="U14" s="2198"/>
      <c r="V14" s="2198"/>
      <c r="W14" s="2198"/>
      <c r="X14" s="2198"/>
      <c r="Y14" s="2198"/>
      <c r="Z14" s="2198"/>
      <c r="AA14" s="2198"/>
      <c r="AB14" s="2198"/>
      <c r="AC14" s="2198"/>
      <c r="AD14" s="2199"/>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707"/>
      <c r="BA14" s="217" t="s">
        <v>127</v>
      </c>
      <c r="BB14" s="115" t="s">
        <v>94</v>
      </c>
      <c r="BC14" s="2463" t="s">
        <v>113</v>
      </c>
      <c r="BD14" s="2464"/>
      <c r="BE14" s="2464"/>
      <c r="BF14" s="2464"/>
      <c r="BG14" s="2465"/>
      <c r="BH14" s="2466" t="s">
        <v>38</v>
      </c>
      <c r="BI14" s="2464"/>
      <c r="BJ14" s="2464"/>
      <c r="BK14" s="2464"/>
      <c r="BL14" s="2465"/>
      <c r="BM14" s="2466" t="s">
        <v>37</v>
      </c>
      <c r="BN14" s="2464"/>
      <c r="BO14" s="2464"/>
      <c r="BP14" s="2464"/>
      <c r="BQ14" s="2467"/>
      <c r="BR14" s="2028" t="s">
        <v>136</v>
      </c>
      <c r="BS14" s="2029"/>
      <c r="BT14" s="2029"/>
      <c r="BU14" s="2029"/>
      <c r="BV14" s="2029"/>
      <c r="BW14" s="2029"/>
      <c r="BX14" s="2029"/>
      <c r="BY14" s="2030"/>
      <c r="BZ14" s="313"/>
      <c r="CA14" s="313"/>
      <c r="CB14" s="313"/>
      <c r="CC14" s="313"/>
      <c r="CD14" s="313"/>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135" customFormat="true" ht="24" x14ac:dyDescent="0.2">
      <c r="A15" s="182" t="s">
        <v>86</v>
      </c>
      <c r="B15" s="242"/>
      <c r="C15" s="269" t="s">
        <v>0</v>
      </c>
      <c r="D15" s="270" t="s">
        <v>1</v>
      </c>
      <c r="E15" s="270" t="s">
        <v>2</v>
      </c>
      <c r="F15" s="270" t="s">
        <v>3</v>
      </c>
      <c r="G15" s="271" t="s">
        <v>4</v>
      </c>
      <c r="H15" s="1801" t="s">
        <v>0</v>
      </c>
      <c r="I15" s="1761" t="s">
        <v>1</v>
      </c>
      <c r="J15" s="1761" t="s">
        <v>2</v>
      </c>
      <c r="K15" s="1761" t="s">
        <v>3</v>
      </c>
      <c r="L15" s="1762" t="s">
        <v>4</v>
      </c>
      <c r="M15" s="1791" t="s">
        <v>0</v>
      </c>
      <c r="N15" s="1761" t="s">
        <v>1</v>
      </c>
      <c r="O15" s="1761" t="s">
        <v>2</v>
      </c>
      <c r="P15" s="1761" t="s">
        <v>3</v>
      </c>
      <c r="Q15" s="1811" t="s">
        <v>4</v>
      </c>
      <c r="R15" s="1801" t="s">
        <v>246</v>
      </c>
      <c r="S15" s="1761" t="s">
        <v>247</v>
      </c>
      <c r="T15" s="1761" t="s">
        <v>248</v>
      </c>
      <c r="U15" s="1761" t="s">
        <v>335</v>
      </c>
      <c r="V15" s="1761" t="s">
        <v>249</v>
      </c>
      <c r="W15" s="1761" t="s">
        <v>250</v>
      </c>
      <c r="X15" s="1761" t="s">
        <v>336</v>
      </c>
      <c r="Y15" s="1761" t="s">
        <v>337</v>
      </c>
      <c r="Z15" s="1761" t="s">
        <v>253</v>
      </c>
      <c r="AA15" s="1761" t="s">
        <v>255</v>
      </c>
      <c r="AB15" s="1761" t="s">
        <v>256</v>
      </c>
      <c r="AC15" s="1761" t="s">
        <v>338</v>
      </c>
      <c r="AD15" s="1763" t="s">
        <v>258</v>
      </c>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707"/>
      <c r="BA15" s="192" t="s">
        <v>118</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246</v>
      </c>
      <c r="BS15" s="166" t="s">
        <v>247</v>
      </c>
      <c r="BT15" s="166" t="s">
        <v>248</v>
      </c>
      <c r="BU15" s="166" t="s">
        <v>335</v>
      </c>
      <c r="BV15" s="166" t="s">
        <v>249</v>
      </c>
      <c r="BW15" s="166" t="s">
        <v>250</v>
      </c>
      <c r="BX15" s="166" t="s">
        <v>336</v>
      </c>
      <c r="BY15" s="167" t="s">
        <v>337</v>
      </c>
      <c r="BZ15" s="167" t="s">
        <v>253</v>
      </c>
      <c r="CA15" s="167" t="s">
        <v>255</v>
      </c>
      <c r="CB15" s="167" t="s">
        <v>256</v>
      </c>
      <c r="CC15" s="167" t="s">
        <v>338</v>
      </c>
      <c r="CD15" s="167" t="s">
        <v>258</v>
      </c>
      <c r="CE15" s="2109"/>
      <c r="CF15" s="2109"/>
      <c r="CG15" s="2109"/>
      <c r="CH15" s="2109"/>
      <c r="CI15" s="2109"/>
      <c r="CJ15" s="2109"/>
      <c r="CK15" s="2109"/>
      <c r="CL15" s="2109"/>
      <c r="CM15" s="2109"/>
      <c r="CN15" s="2109"/>
      <c r="CO15" s="2109"/>
      <c r="CP15" s="2109"/>
      <c r="CQ15" s="2109"/>
      <c r="CR15" s="2109"/>
      <c r="CS15" s="2109"/>
      <c r="CT15" s="2109"/>
      <c r="CU15" s="2109"/>
      <c r="CV15" s="2109"/>
      <c r="CW15" s="2109"/>
      <c r="CX15" s="2109"/>
      <c r="CY15" s="2109"/>
      <c r="CZ15" s="2109"/>
    </row>
    <row r="16" s="135" customFormat="true" ht="15" customHeight="true" x14ac:dyDescent="0.2">
      <c r="A16" s="2748" t="s">
        <v>13</v>
      </c>
      <c r="B16" s="1986" t="s">
        <v>14</v>
      </c>
      <c r="C16" s="1834">
        <v>60.563643123740796</v>
      </c>
      <c r="D16" s="1835">
        <v>68.713013342020204</v>
      </c>
      <c r="E16" s="1835">
        <v>84.598257363053165</v>
      </c>
      <c r="F16" s="1835">
        <v>97.87920427752475</v>
      </c>
      <c r="G16" s="1836">
        <v>98.736538744709335</v>
      </c>
      <c r="H16" s="1837">
        <v>91.331325013647785</v>
      </c>
      <c r="I16" s="1835">
        <v>98.55496558192246</v>
      </c>
      <c r="J16" s="1835">
        <v>99.583564937535229</v>
      </c>
      <c r="K16" s="1835">
        <v>97.923552514509055</v>
      </c>
      <c r="L16" s="1838">
        <v>99.413676478647844</v>
      </c>
      <c r="M16" s="1839">
        <v>57.963838272097277</v>
      </c>
      <c r="N16" s="1835">
        <v>60.738792681941604</v>
      </c>
      <c r="O16" s="1835">
        <v>65.676014648627984</v>
      </c>
      <c r="P16" s="1835">
        <v>71.056659007069925</v>
      </c>
      <c r="Q16" s="1836">
        <v>86.174951688825331</v>
      </c>
      <c r="R16" s="1837">
        <v>84.564796261619549</v>
      </c>
      <c r="S16" s="1835">
        <v>78.320924501261729</v>
      </c>
      <c r="T16" s="1835">
        <v>88.256502717871683</v>
      </c>
      <c r="U16" s="1835">
        <v>99.506465492059547</v>
      </c>
      <c r="V16" s="1835">
        <v>75.627024329936347</v>
      </c>
      <c r="W16" s="1835">
        <v>60.644246670708412</v>
      </c>
      <c r="X16" s="1835">
        <v>66.688673871479509</v>
      </c>
      <c r="Y16" s="1835">
        <v>65.58113558947629</v>
      </c>
      <c r="Z16" s="1835">
        <v>93.737870878647897</v>
      </c>
      <c r="AA16" s="1835">
        <v>99.298904217144411</v>
      </c>
      <c r="AB16" s="1835">
        <v>79.910817345013484</v>
      </c>
      <c r="AC16" s="1835">
        <v>99.129674819285867</v>
      </c>
      <c r="AD16" s="2210">
        <v>89.317758654846543</v>
      </c>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707"/>
      <c r="BA16" s="2468" t="s">
        <v>13</v>
      </c>
      <c r="BB16" s="147" t="s">
        <v>14</v>
      </c>
      <c r="BC16" s="1139" t="s">
        <v>35</v>
      </c>
      <c r="BD16" s="1158" t="s">
        <v>35</v>
      </c>
      <c r="BE16" s="1158" t="s">
        <v>35</v>
      </c>
      <c r="BF16" s="1158" t="s">
        <v>35</v>
      </c>
      <c r="BG16" s="1178" t="s">
        <v>35</v>
      </c>
      <c r="BH16" s="1198" t="s">
        <v>35</v>
      </c>
      <c r="BI16" s="1158" t="s">
        <v>35</v>
      </c>
      <c r="BJ16" s="1158" t="s">
        <v>35</v>
      </c>
      <c r="BK16" s="1158" t="s">
        <v>35</v>
      </c>
      <c r="BL16" s="1178" t="s">
        <v>35</v>
      </c>
      <c r="BM16" s="1198" t="s">
        <v>35</v>
      </c>
      <c r="BN16" s="1158" t="s">
        <v>35</v>
      </c>
      <c r="BO16" s="1158" t="s">
        <v>35</v>
      </c>
      <c r="BP16" s="1158" t="s">
        <v>35</v>
      </c>
      <c r="BQ16" s="1178" t="s">
        <v>35</v>
      </c>
      <c r="BR16" s="1198" t="s">
        <v>35</v>
      </c>
      <c r="BS16" s="1158" t="s">
        <v>35</v>
      </c>
      <c r="BT16" s="1158" t="s">
        <v>35</v>
      </c>
      <c r="BU16" s="1158" t="s">
        <v>35</v>
      </c>
      <c r="BV16" s="1158" t="s">
        <v>35</v>
      </c>
      <c r="BW16" s="1158" t="s">
        <v>35</v>
      </c>
      <c r="BX16" s="1158" t="s">
        <v>35</v>
      </c>
      <c r="BY16" s="1217" t="s">
        <v>35</v>
      </c>
      <c r="BZ16" s="1217" t="s">
        <v>35</v>
      </c>
      <c r="CA16" s="1217" t="s">
        <v>35</v>
      </c>
      <c r="CB16" s="1217" t="s">
        <v>35</v>
      </c>
      <c r="CC16" s="1217" t="s">
        <v>35</v>
      </c>
      <c r="CD16" s="1217" t="s">
        <v>35</v>
      </c>
      <c r="CE16" s="2110"/>
      <c r="CF16" s="2110"/>
      <c r="CG16" s="2110"/>
      <c r="CH16" s="2110"/>
      <c r="CI16" s="2110"/>
      <c r="CJ16" s="2110"/>
      <c r="CK16" s="2110"/>
      <c r="CL16" s="2110"/>
      <c r="CM16" s="2110"/>
      <c r="CN16" s="2110"/>
      <c r="CO16" s="2110"/>
      <c r="CP16" s="2110"/>
      <c r="CQ16" s="2110"/>
      <c r="CR16" s="2110"/>
      <c r="CS16" s="2110"/>
      <c r="CT16" s="2110"/>
      <c r="CU16" s="2110"/>
      <c r="CV16" s="2110"/>
      <c r="CW16" s="2110"/>
      <c r="CX16" s="2110"/>
      <c r="CY16" s="2110"/>
      <c r="CZ16" s="2110"/>
    </row>
    <row r="17" s="135" customFormat="true" ht="15" customHeight="true" x14ac:dyDescent="0.2">
      <c r="A17" s="2749"/>
      <c r="B17" s="1987" t="s">
        <v>51</v>
      </c>
      <c r="C17" s="1840">
        <v>39.436356876259353</v>
      </c>
      <c r="D17" s="1841">
        <v>31.286986657979661</v>
      </c>
      <c r="E17" s="1841">
        <v>15.401742636946954</v>
      </c>
      <c r="F17" s="1841">
        <v>2.1207957224752274</v>
      </c>
      <c r="G17" s="1842">
        <v>1.2634612552906506</v>
      </c>
      <c r="H17" s="1843">
        <v>8.6686749863522312</v>
      </c>
      <c r="I17" s="1841">
        <v>1.4450344180775672</v>
      </c>
      <c r="J17" s="1841">
        <v>0.4164350624647653</v>
      </c>
      <c r="K17" s="1841">
        <v>2.0764474854908959</v>
      </c>
      <c r="L17" s="1844">
        <v>0.58632352135214694</v>
      </c>
      <c r="M17" s="1845">
        <v>42.036161727902495</v>
      </c>
      <c r="N17" s="1841">
        <v>39.261207318058268</v>
      </c>
      <c r="O17" s="1841">
        <v>34.323985351371896</v>
      </c>
      <c r="P17" s="1841">
        <v>28.94334099293015</v>
      </c>
      <c r="Q17" s="1842">
        <v>13.825048311174562</v>
      </c>
      <c r="R17" s="1843">
        <v>15.435203738380482</v>
      </c>
      <c r="S17" s="1841">
        <v>21.679075498738211</v>
      </c>
      <c r="T17" s="1841">
        <v>11.743497282128274</v>
      </c>
      <c r="U17" s="1841">
        <v>0.49353450794043613</v>
      </c>
      <c r="V17" s="1841">
        <v>24.3729756700635</v>
      </c>
      <c r="W17" s="1841">
        <v>39.355753329291531</v>
      </c>
      <c r="X17" s="1841">
        <v>33.311326128520527</v>
      </c>
      <c r="Y17" s="1841">
        <v>34.418864410523796</v>
      </c>
      <c r="Z17" s="1841">
        <v>6.2621291213521095</v>
      </c>
      <c r="AA17" s="1841">
        <v>0.701095782855647</v>
      </c>
      <c r="AB17" s="1841">
        <v>20.089182654986487</v>
      </c>
      <c r="AC17" s="1841">
        <v>0.87032518071411291</v>
      </c>
      <c r="AD17" s="2211">
        <v>10.682241345153409</v>
      </c>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707"/>
      <c r="BA17" s="2469"/>
      <c r="BB17" s="148" t="s">
        <v>51</v>
      </c>
      <c r="BC17" s="1140" t="s">
        <v>35</v>
      </c>
      <c r="BD17" s="1159" t="s">
        <v>35</v>
      </c>
      <c r="BE17" s="1159" t="s">
        <v>35</v>
      </c>
      <c r="BF17" s="1159" t="s">
        <v>35</v>
      </c>
      <c r="BG17" s="1179" t="s">
        <v>35</v>
      </c>
      <c r="BH17" s="1199" t="s">
        <v>35</v>
      </c>
      <c r="BI17" s="1159" t="s">
        <v>35</v>
      </c>
      <c r="BJ17" s="1159" t="s">
        <v>35</v>
      </c>
      <c r="BK17" s="1159" t="s">
        <v>35</v>
      </c>
      <c r="BL17" s="1179" t="s">
        <v>35</v>
      </c>
      <c r="BM17" s="1199" t="s">
        <v>35</v>
      </c>
      <c r="BN17" s="1159" t="s">
        <v>35</v>
      </c>
      <c r="BO17" s="1159" t="s">
        <v>35</v>
      </c>
      <c r="BP17" s="1159" t="s">
        <v>35</v>
      </c>
      <c r="BQ17" s="1179" t="s">
        <v>35</v>
      </c>
      <c r="BR17" s="1199" t="s">
        <v>35</v>
      </c>
      <c r="BS17" s="1159" t="s">
        <v>35</v>
      </c>
      <c r="BT17" s="1159" t="s">
        <v>35</v>
      </c>
      <c r="BU17" s="1159" t="s">
        <v>35</v>
      </c>
      <c r="BV17" s="1159" t="s">
        <v>35</v>
      </c>
      <c r="BW17" s="1159" t="s">
        <v>35</v>
      </c>
      <c r="BX17" s="1159" t="s">
        <v>35</v>
      </c>
      <c r="BY17" s="1218" t="s">
        <v>35</v>
      </c>
      <c r="BZ17" s="1218" t="s">
        <v>35</v>
      </c>
      <c r="CA17" s="1218" t="s">
        <v>35</v>
      </c>
      <c r="CB17" s="1218" t="s">
        <v>35</v>
      </c>
      <c r="CC17" s="1218" t="s">
        <v>35</v>
      </c>
      <c r="CD17" s="1218" t="s">
        <v>35</v>
      </c>
      <c r="CE17" s="2111"/>
      <c r="CF17" s="2111"/>
      <c r="CG17" s="2111"/>
      <c r="CH17" s="2111"/>
      <c r="CI17" s="2111"/>
      <c r="CJ17" s="2111"/>
      <c r="CK17" s="2111"/>
      <c r="CL17" s="2111"/>
      <c r="CM17" s="2111"/>
      <c r="CN17" s="2111"/>
      <c r="CO17" s="2111"/>
      <c r="CP17" s="2111"/>
      <c r="CQ17" s="2111"/>
      <c r="CR17" s="2111"/>
      <c r="CS17" s="2111"/>
      <c r="CT17" s="2111"/>
      <c r="CU17" s="2111"/>
      <c r="CV17" s="2111"/>
      <c r="CW17" s="2111"/>
      <c r="CX17" s="2111"/>
      <c r="CY17" s="2111"/>
      <c r="CZ17" s="2111"/>
    </row>
    <row r="18" s="135" customFormat="true" ht="15" customHeight="true" x14ac:dyDescent="0.2">
      <c r="A18" s="2749" t="s">
        <v>60</v>
      </c>
      <c r="B18" s="1987" t="s">
        <v>15</v>
      </c>
      <c r="C18" s="881">
        <f>C16*C23/100</f>
        <v>34.051511448414907</v>
      </c>
      <c r="D18" s="882">
        <f>D16*D23/100</f>
        <v>49.263804099042019</v>
      </c>
      <c r="E18" s="882">
        <f t="shared" ref="E18:AD18" si="0">E16*E23/100</f>
        <v>71.783077464091775</v>
      </c>
      <c r="F18" s="882">
        <f t="shared" si="0"/>
        <v>88.817757340804633</v>
      </c>
      <c r="G18" s="883">
        <f t="shared" si="0"/>
        <v>95.042808660736043</v>
      </c>
      <c r="H18" s="884">
        <f t="shared" si="0"/>
        <v>76.111436824949848</v>
      </c>
      <c r="I18" s="882">
        <f t="shared" si="0"/>
        <v>88.937538836384661</v>
      </c>
      <c r="J18" s="882">
        <f t="shared" si="0"/>
        <v>89.832911718211321</v>
      </c>
      <c r="K18" s="882">
        <f t="shared" si="0"/>
        <v>93.024504161213031</v>
      </c>
      <c r="L18" s="885">
        <f t="shared" si="0"/>
        <v>96.959436109130323</v>
      </c>
      <c r="M18" s="881">
        <f t="shared" si="0"/>
        <v>31.929075393931267</v>
      </c>
      <c r="N18" s="882">
        <f t="shared" si="0"/>
        <v>33.380774017396959</v>
      </c>
      <c r="O18" s="882">
        <f t="shared" si="0"/>
        <v>47.034281932853155</v>
      </c>
      <c r="P18" s="882">
        <f t="shared" si="0"/>
        <v>54.375360411582243</v>
      </c>
      <c r="Q18" s="883">
        <f t="shared" si="0"/>
        <v>77.118456004439395</v>
      </c>
      <c r="R18" s="884">
        <f t="shared" si="0"/>
        <v>67.051554426841179</v>
      </c>
      <c r="S18" s="882">
        <f t="shared" si="0"/>
        <v>56.241021589355157</v>
      </c>
      <c r="T18" s="882">
        <f t="shared" si="0"/>
        <v>76.492641235319283</v>
      </c>
      <c r="U18" s="882">
        <f t="shared" si="0"/>
        <v>99.156683351814138</v>
      </c>
      <c r="V18" s="882">
        <f t="shared" si="0"/>
        <v>50.866557860332414</v>
      </c>
      <c r="W18" s="882">
        <f t="shared" si="0"/>
        <v>42.009273838474179</v>
      </c>
      <c r="X18" s="882">
        <f t="shared" si="0"/>
        <v>46.148616512318611</v>
      </c>
      <c r="Y18" s="882">
        <f t="shared" si="0"/>
        <v>46.35107198571751</v>
      </c>
      <c r="Z18" s="882">
        <f t="shared" si="0"/>
        <v>91.506313839563859</v>
      </c>
      <c r="AA18" s="882">
        <f t="shared" si="0"/>
        <v>92.078780506363856</v>
      </c>
      <c r="AB18" s="882">
        <f t="shared" si="0"/>
        <v>64.304653799767451</v>
      </c>
      <c r="AC18" s="882">
        <f t="shared" si="0"/>
        <v>85.097760707593849</v>
      </c>
      <c r="AD18" s="885">
        <f t="shared" si="0"/>
        <v>87.650411317984606</v>
      </c>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707"/>
      <c r="BA18" s="2469" t="s">
        <v>60</v>
      </c>
      <c r="BB18" s="148" t="s">
        <v>15</v>
      </c>
      <c r="BC18" s="1140" t="s">
        <v>35</v>
      </c>
      <c r="BD18" s="1159" t="s">
        <v>35</v>
      </c>
      <c r="BE18" s="1159" t="s">
        <v>35</v>
      </c>
      <c r="BF18" s="1159" t="s">
        <v>35</v>
      </c>
      <c r="BG18" s="1179" t="s">
        <v>35</v>
      </c>
      <c r="BH18" s="1199" t="s">
        <v>35</v>
      </c>
      <c r="BI18" s="1159" t="s">
        <v>35</v>
      </c>
      <c r="BJ18" s="1159" t="s">
        <v>35</v>
      </c>
      <c r="BK18" s="1159" t="s">
        <v>35</v>
      </c>
      <c r="BL18" s="1179" t="s">
        <v>35</v>
      </c>
      <c r="BM18" s="1199" t="s">
        <v>35</v>
      </c>
      <c r="BN18" s="1159" t="s">
        <v>35</v>
      </c>
      <c r="BO18" s="1159" t="s">
        <v>35</v>
      </c>
      <c r="BP18" s="1159" t="s">
        <v>35</v>
      </c>
      <c r="BQ18" s="1179" t="s">
        <v>35</v>
      </c>
      <c r="BR18" s="1199" t="s">
        <v>35</v>
      </c>
      <c r="BS18" s="1159" t="s">
        <v>35</v>
      </c>
      <c r="BT18" s="1159" t="s">
        <v>35</v>
      </c>
      <c r="BU18" s="1159" t="s">
        <v>35</v>
      </c>
      <c r="BV18" s="1159" t="s">
        <v>35</v>
      </c>
      <c r="BW18" s="1159" t="s">
        <v>35</v>
      </c>
      <c r="BX18" s="1159" t="s">
        <v>35</v>
      </c>
      <c r="BY18" s="1218" t="s">
        <v>35</v>
      </c>
      <c r="BZ18" s="1218" t="s">
        <v>35</v>
      </c>
      <c r="CA18" s="1218" t="s">
        <v>35</v>
      </c>
      <c r="CB18" s="1218" t="s">
        <v>35</v>
      </c>
      <c r="CC18" s="1218" t="s">
        <v>35</v>
      </c>
      <c r="CD18" s="1218" t="s">
        <v>35</v>
      </c>
      <c r="CE18" s="2111"/>
      <c r="CF18" s="2111"/>
      <c r="CG18" s="2111"/>
      <c r="CH18" s="2111"/>
      <c r="CI18" s="2111"/>
      <c r="CJ18" s="2111"/>
      <c r="CK18" s="2111"/>
      <c r="CL18" s="2111"/>
      <c r="CM18" s="2111"/>
      <c r="CN18" s="2111"/>
      <c r="CO18" s="2111"/>
      <c r="CP18" s="2111"/>
      <c r="CQ18" s="2111"/>
      <c r="CR18" s="2111"/>
      <c r="CS18" s="2111"/>
      <c r="CT18" s="2111"/>
      <c r="CU18" s="2111"/>
      <c r="CV18" s="2111"/>
      <c r="CW18" s="2111"/>
      <c r="CX18" s="2111"/>
      <c r="CY18" s="2111"/>
      <c r="CZ18" s="2111"/>
    </row>
    <row r="19" s="135" customFormat="true" ht="15" customHeight="true" x14ac:dyDescent="0.2">
      <c r="A19" s="2749"/>
      <c r="B19" s="1987" t="s">
        <v>16</v>
      </c>
      <c r="C19" s="881">
        <f>C16*C22/100</f>
        <v>26.512131675325858</v>
      </c>
      <c r="D19" s="882">
        <f>D16*D22/100</f>
        <v>19.449209242978217</v>
      </c>
      <c r="E19" s="882">
        <f t="shared" ref="E19:AD19" si="1">E16*E22/100</f>
        <v>12.81517989896118</v>
      </c>
      <c r="F19" s="882">
        <f t="shared" si="1"/>
        <v>9.0614469367200474</v>
      </c>
      <c r="G19" s="883">
        <f t="shared" si="1"/>
        <v>3.6937300839733278</v>
      </c>
      <c r="H19" s="884">
        <f t="shared" si="1"/>
        <v>15.219888188698034</v>
      </c>
      <c r="I19" s="882">
        <f t="shared" si="1"/>
        <v>9.6174267455377951</v>
      </c>
      <c r="J19" s="882">
        <f t="shared" si="1"/>
        <v>9.7506532193240041</v>
      </c>
      <c r="K19" s="882">
        <f t="shared" si="1"/>
        <v>4.899048353296001</v>
      </c>
      <c r="L19" s="885">
        <f t="shared" si="1"/>
        <v>2.4542403695175254</v>
      </c>
      <c r="M19" s="881">
        <f t="shared" si="1"/>
        <v>26.034762878166003</v>
      </c>
      <c r="N19" s="882">
        <f t="shared" si="1"/>
        <v>27.358018664544652</v>
      </c>
      <c r="O19" s="882">
        <f t="shared" si="1"/>
        <v>18.641732715774793</v>
      </c>
      <c r="P19" s="882">
        <f t="shared" si="1"/>
        <v>16.681298595487689</v>
      </c>
      <c r="Q19" s="883">
        <f t="shared" si="1"/>
        <v>9.0564956843858528</v>
      </c>
      <c r="R19" s="884">
        <f t="shared" si="1"/>
        <v>17.513241834778349</v>
      </c>
      <c r="S19" s="882">
        <f t="shared" si="1"/>
        <v>22.079902911906615</v>
      </c>
      <c r="T19" s="882">
        <f t="shared" si="1"/>
        <v>11.763861482552363</v>
      </c>
      <c r="U19" s="882">
        <f t="shared" si="1"/>
        <v>0.34978214024544529</v>
      </c>
      <c r="V19" s="882">
        <f t="shared" si="1"/>
        <v>24.760466469603863</v>
      </c>
      <c r="W19" s="882">
        <f t="shared" si="1"/>
        <v>18.634972832234268</v>
      </c>
      <c r="X19" s="882">
        <f t="shared" si="1"/>
        <v>20.540057359160841</v>
      </c>
      <c r="Y19" s="882">
        <f t="shared" si="1"/>
        <v>19.230063603758786</v>
      </c>
      <c r="Z19" s="882">
        <f t="shared" si="1"/>
        <v>2.2315570390840138</v>
      </c>
      <c r="AA19" s="882">
        <f t="shared" si="1"/>
        <v>7.2201237107805873</v>
      </c>
      <c r="AB19" s="882">
        <f t="shared" si="1"/>
        <v>15.606163545245947</v>
      </c>
      <c r="AC19" s="882">
        <f t="shared" si="1"/>
        <v>14.031914111691906</v>
      </c>
      <c r="AD19" s="885">
        <f t="shared" si="1"/>
        <v>1.6673473368619836</v>
      </c>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707"/>
      <c r="BA19" s="2469"/>
      <c r="BB19" s="148" t="s">
        <v>16</v>
      </c>
      <c r="BC19" s="1140" t="s">
        <v>35</v>
      </c>
      <c r="BD19" s="1159" t="s">
        <v>35</v>
      </c>
      <c r="BE19" s="1159" t="s">
        <v>35</v>
      </c>
      <c r="BF19" s="1159" t="s">
        <v>35</v>
      </c>
      <c r="BG19" s="1179" t="s">
        <v>35</v>
      </c>
      <c r="BH19" s="1199" t="s">
        <v>35</v>
      </c>
      <c r="BI19" s="1159" t="s">
        <v>35</v>
      </c>
      <c r="BJ19" s="1159" t="s">
        <v>35</v>
      </c>
      <c r="BK19" s="1159" t="s">
        <v>35</v>
      </c>
      <c r="BL19" s="1179" t="s">
        <v>35</v>
      </c>
      <c r="BM19" s="1199" t="s">
        <v>35</v>
      </c>
      <c r="BN19" s="1159" t="s">
        <v>35</v>
      </c>
      <c r="BO19" s="1159" t="s">
        <v>35</v>
      </c>
      <c r="BP19" s="1159" t="s">
        <v>35</v>
      </c>
      <c r="BQ19" s="1179" t="s">
        <v>35</v>
      </c>
      <c r="BR19" s="1199" t="s">
        <v>35</v>
      </c>
      <c r="BS19" s="1159" t="s">
        <v>35</v>
      </c>
      <c r="BT19" s="1159" t="s">
        <v>35</v>
      </c>
      <c r="BU19" s="1159" t="s">
        <v>35</v>
      </c>
      <c r="BV19" s="1159" t="s">
        <v>35</v>
      </c>
      <c r="BW19" s="1159" t="s">
        <v>35</v>
      </c>
      <c r="BX19" s="1159" t="s">
        <v>35</v>
      </c>
      <c r="BY19" s="1218" t="s">
        <v>35</v>
      </c>
      <c r="BZ19" s="1218" t="s">
        <v>35</v>
      </c>
      <c r="CA19" s="1218" t="s">
        <v>35</v>
      </c>
      <c r="CB19" s="1218" t="s">
        <v>35</v>
      </c>
      <c r="CC19" s="1218" t="s">
        <v>35</v>
      </c>
      <c r="CD19" s="1218" t="s">
        <v>35</v>
      </c>
      <c r="CE19" s="2111"/>
      <c r="CF19" s="2111"/>
      <c r="CG19" s="2111"/>
      <c r="CH19" s="2111"/>
      <c r="CI19" s="2111"/>
      <c r="CJ19" s="2111"/>
      <c r="CK19" s="2111"/>
      <c r="CL19" s="2111"/>
      <c r="CM19" s="2111"/>
      <c r="CN19" s="2111"/>
      <c r="CO19" s="2111"/>
      <c r="CP19" s="2111"/>
      <c r="CQ19" s="2111"/>
      <c r="CR19" s="2111"/>
      <c r="CS19" s="2111"/>
      <c r="CT19" s="2111"/>
      <c r="CU19" s="2111"/>
      <c r="CV19" s="2111"/>
      <c r="CW19" s="2111"/>
      <c r="CX19" s="2111"/>
      <c r="CY19" s="2111"/>
      <c r="CZ19" s="2111"/>
    </row>
    <row r="20" s="135" customFormat="true" ht="15" customHeight="true" x14ac:dyDescent="0.2">
      <c r="A20" s="2749"/>
      <c r="B20" s="1987" t="s">
        <v>22</v>
      </c>
      <c r="C20" s="881">
        <f>100-C18-C19-C21</f>
        <v>37.208389022073568</v>
      </c>
      <c r="D20" s="882">
        <f>100-D18-D19-D21</f>
        <v>29.682058317867234</v>
      </c>
      <c r="E20" s="882">
        <f t="shared" ref="E20:AD20" si="2">100-E18-E19-E21</f>
        <v>14.466621226726259</v>
      </c>
      <c r="F20" s="882">
        <f t="shared" si="2"/>
        <v>1.987344123962975</v>
      </c>
      <c r="G20" s="883">
        <f t="shared" si="2"/>
        <v>0.83664722556250126</v>
      </c>
      <c r="H20" s="884">
        <f t="shared" si="2"/>
        <v>8.3211337035852235</v>
      </c>
      <c r="I20" s="882">
        <f t="shared" si="2"/>
        <v>1.1767398760796892</v>
      </c>
      <c r="J20" s="882">
        <f t="shared" si="2"/>
        <v>0.17558994086460639</v>
      </c>
      <c r="K20" s="882">
        <f t="shared" si="2"/>
        <v>1.2854302520760965</v>
      </c>
      <c r="L20" s="885">
        <f t="shared" si="2"/>
        <v>0.46279961505887435</v>
      </c>
      <c r="M20" s="881">
        <f t="shared" si="2"/>
        <v>40.011690649887242</v>
      </c>
      <c r="N20" s="882">
        <f t="shared" si="2"/>
        <v>36.202037792412064</v>
      </c>
      <c r="O20" s="882">
        <f t="shared" si="2"/>
        <v>32.924900549399183</v>
      </c>
      <c r="P20" s="882">
        <f t="shared" si="2"/>
        <v>27.508472693948761</v>
      </c>
      <c r="Q20" s="883">
        <f t="shared" si="2"/>
        <v>13.274245937852562</v>
      </c>
      <c r="R20" s="884">
        <f t="shared" si="2"/>
        <v>15.365943127959403</v>
      </c>
      <c r="S20" s="882">
        <f t="shared" si="2"/>
        <v>21.387531940022825</v>
      </c>
      <c r="T20" s="882">
        <f t="shared" si="2"/>
        <v>11.436597974842581</v>
      </c>
      <c r="U20" s="882">
        <f t="shared" si="2"/>
        <v>0.49353450794041676</v>
      </c>
      <c r="V20" s="882">
        <f t="shared" si="2"/>
        <v>21.474994022742987</v>
      </c>
      <c r="W20" s="882">
        <f t="shared" si="2"/>
        <v>37.907388292029736</v>
      </c>
      <c r="X20" s="882">
        <f t="shared" si="2"/>
        <v>33.202043016017349</v>
      </c>
      <c r="Y20" s="882">
        <f t="shared" si="2"/>
        <v>32.584972226173754</v>
      </c>
      <c r="Z20" s="882">
        <f t="shared" si="2"/>
        <v>3.8608918515106394</v>
      </c>
      <c r="AA20" s="882">
        <f t="shared" si="2"/>
        <v>0.12813598186669872</v>
      </c>
      <c r="AB20" s="882">
        <f t="shared" si="2"/>
        <v>19.867698701755749</v>
      </c>
      <c r="AC20" s="882">
        <f t="shared" si="2"/>
        <v>0.70680297205101938</v>
      </c>
      <c r="AD20" s="885">
        <f t="shared" si="2"/>
        <v>7.4403452287394698</v>
      </c>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707"/>
      <c r="BA20" s="2469"/>
      <c r="BB20" s="148" t="s">
        <v>22</v>
      </c>
      <c r="BC20" s="1140" t="s">
        <v>35</v>
      </c>
      <c r="BD20" s="1159" t="s">
        <v>35</v>
      </c>
      <c r="BE20" s="1159" t="s">
        <v>35</v>
      </c>
      <c r="BF20" s="1159" t="s">
        <v>35</v>
      </c>
      <c r="BG20" s="1179" t="s">
        <v>35</v>
      </c>
      <c r="BH20" s="1199" t="s">
        <v>35</v>
      </c>
      <c r="BI20" s="1159" t="s">
        <v>35</v>
      </c>
      <c r="BJ20" s="1159" t="s">
        <v>35</v>
      </c>
      <c r="BK20" s="1159" t="s">
        <v>35</v>
      </c>
      <c r="BL20" s="1179" t="s">
        <v>35</v>
      </c>
      <c r="BM20" s="1199" t="s">
        <v>35</v>
      </c>
      <c r="BN20" s="1159" t="s">
        <v>35</v>
      </c>
      <c r="BO20" s="1159" t="s">
        <v>35</v>
      </c>
      <c r="BP20" s="1159" t="s">
        <v>35</v>
      </c>
      <c r="BQ20" s="1179" t="s">
        <v>35</v>
      </c>
      <c r="BR20" s="1199" t="s">
        <v>35</v>
      </c>
      <c r="BS20" s="1159" t="s">
        <v>35</v>
      </c>
      <c r="BT20" s="1159" t="s">
        <v>35</v>
      </c>
      <c r="BU20" s="1159" t="s">
        <v>35</v>
      </c>
      <c r="BV20" s="1159" t="s">
        <v>35</v>
      </c>
      <c r="BW20" s="1159" t="s">
        <v>35</v>
      </c>
      <c r="BX20" s="1159" t="s">
        <v>35</v>
      </c>
      <c r="BY20" s="1218" t="s">
        <v>35</v>
      </c>
      <c r="BZ20" s="1218" t="s">
        <v>35</v>
      </c>
      <c r="CA20" s="1218" t="s">
        <v>35</v>
      </c>
      <c r="CB20" s="1218" t="s">
        <v>35</v>
      </c>
      <c r="CC20" s="1218" t="s">
        <v>35</v>
      </c>
      <c r="CD20" s="1218" t="s">
        <v>35</v>
      </c>
      <c r="CE20" s="2111"/>
      <c r="CF20" s="2111"/>
      <c r="CG20" s="2111"/>
      <c r="CH20" s="2111"/>
      <c r="CI20" s="2111"/>
      <c r="CJ20" s="2111"/>
      <c r="CK20" s="2111"/>
      <c r="CL20" s="2111"/>
      <c r="CM20" s="2111"/>
      <c r="CN20" s="2111"/>
      <c r="CO20" s="2111"/>
      <c r="CP20" s="2111"/>
      <c r="CQ20" s="2111"/>
      <c r="CR20" s="2111"/>
      <c r="CS20" s="2111"/>
      <c r="CT20" s="2111"/>
      <c r="CU20" s="2111"/>
      <c r="CV20" s="2111"/>
      <c r="CW20" s="2111"/>
      <c r="CX20" s="2111"/>
      <c r="CY20" s="2111"/>
      <c r="CZ20" s="2111"/>
    </row>
    <row r="21" s="135" customFormat="true" ht="15" customHeight="true" x14ac:dyDescent="0.2">
      <c r="A21" s="2749"/>
      <c r="B21" s="1987" t="s">
        <v>17</v>
      </c>
      <c r="C21" s="1840">
        <v>2.227967854185656</v>
      </c>
      <c r="D21" s="1841">
        <v>1.6049283401125307</v>
      </c>
      <c r="E21" s="1841">
        <v>0.93512141022078588</v>
      </c>
      <c r="F21" s="1841">
        <v>0.1334515985123447</v>
      </c>
      <c r="G21" s="1842">
        <v>0.42681402972812821</v>
      </c>
      <c r="H21" s="1843">
        <v>0.34754128276689333</v>
      </c>
      <c r="I21" s="1841">
        <v>0.26829454199785474</v>
      </c>
      <c r="J21" s="1841">
        <v>0.24084512160006871</v>
      </c>
      <c r="K21" s="1841">
        <v>0.79101723341487173</v>
      </c>
      <c r="L21" s="1844">
        <v>0.12352390629327746</v>
      </c>
      <c r="M21" s="1845">
        <v>2.0244710780154778</v>
      </c>
      <c r="N21" s="1841">
        <v>3.0591695256463227</v>
      </c>
      <c r="O21" s="1841">
        <v>1.3990848019728723</v>
      </c>
      <c r="P21" s="1841">
        <v>1.434868298981306</v>
      </c>
      <c r="Q21" s="1842">
        <v>0.5508023733221894</v>
      </c>
      <c r="R21" s="1843">
        <v>6.9260610421070262E-2</v>
      </c>
      <c r="S21" s="1841">
        <v>0.291543558715402</v>
      </c>
      <c r="T21" s="1841">
        <v>0.30689930728577247</v>
      </c>
      <c r="U21" s="1841">
        <v>0</v>
      </c>
      <c r="V21" s="1841">
        <v>2.8979816473207385</v>
      </c>
      <c r="W21" s="1841">
        <v>1.4483650372618122</v>
      </c>
      <c r="X21" s="1841">
        <v>0.10928311250320165</v>
      </c>
      <c r="Y21" s="1841">
        <v>1.8338921843499483</v>
      </c>
      <c r="Z21" s="1841">
        <v>2.4012372698414879</v>
      </c>
      <c r="AA21" s="1841">
        <v>0.57295980098885813</v>
      </c>
      <c r="AB21" s="1841">
        <v>0.22148395323085332</v>
      </c>
      <c r="AC21" s="1841">
        <v>0.16352220866322537</v>
      </c>
      <c r="AD21" s="2211">
        <v>3.2418961164139413</v>
      </c>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707"/>
      <c r="BA21" s="2469"/>
      <c r="BB21" s="148" t="s">
        <v>17</v>
      </c>
      <c r="BC21" s="1140" t="s">
        <v>35</v>
      </c>
      <c r="BD21" s="1159" t="s">
        <v>35</v>
      </c>
      <c r="BE21" s="1159" t="s">
        <v>35</v>
      </c>
      <c r="BF21" s="1159" t="s">
        <v>35</v>
      </c>
      <c r="BG21" s="1179" t="s">
        <v>35</v>
      </c>
      <c r="BH21" s="1199" t="s">
        <v>35</v>
      </c>
      <c r="BI21" s="1159" t="s">
        <v>35</v>
      </c>
      <c r="BJ21" s="1159" t="s">
        <v>35</v>
      </c>
      <c r="BK21" s="1159" t="s">
        <v>35</v>
      </c>
      <c r="BL21" s="1179" t="s">
        <v>35</v>
      </c>
      <c r="BM21" s="1199" t="s">
        <v>35</v>
      </c>
      <c r="BN21" s="1159" t="s">
        <v>35</v>
      </c>
      <c r="BO21" s="1159" t="s">
        <v>35</v>
      </c>
      <c r="BP21" s="1159" t="s">
        <v>35</v>
      </c>
      <c r="BQ21" s="1179" t="s">
        <v>35</v>
      </c>
      <c r="BR21" s="1199" t="s">
        <v>35</v>
      </c>
      <c r="BS21" s="1159" t="s">
        <v>35</v>
      </c>
      <c r="BT21" s="1159" t="s">
        <v>35</v>
      </c>
      <c r="BU21" s="1159" t="s">
        <v>35</v>
      </c>
      <c r="BV21" s="1159" t="s">
        <v>35</v>
      </c>
      <c r="BW21" s="1159" t="s">
        <v>35</v>
      </c>
      <c r="BX21" s="1159" t="s">
        <v>35</v>
      </c>
      <c r="BY21" s="1218" t="s">
        <v>35</v>
      </c>
      <c r="BZ21" s="1218" t="s">
        <v>35</v>
      </c>
      <c r="CA21" s="1218" t="s">
        <v>35</v>
      </c>
      <c r="CB21" s="1218" t="s">
        <v>35</v>
      </c>
      <c r="CC21" s="1218" t="s">
        <v>35</v>
      </c>
      <c r="CD21" s="1218" t="s">
        <v>35</v>
      </c>
      <c r="CE21" s="2111"/>
      <c r="CF21" s="2111"/>
      <c r="CG21" s="2111"/>
      <c r="CH21" s="2111"/>
      <c r="CI21" s="2111"/>
      <c r="CJ21" s="2111"/>
      <c r="CK21" s="2111"/>
      <c r="CL21" s="2111"/>
      <c r="CM21" s="2111"/>
      <c r="CN21" s="2111"/>
      <c r="CO21" s="2111"/>
      <c r="CP21" s="2111"/>
      <c r="CQ21" s="2111"/>
      <c r="CR21" s="2111"/>
      <c r="CS21" s="2111"/>
      <c r="CT21" s="2111"/>
      <c r="CU21" s="2111"/>
      <c r="CV21" s="2111"/>
      <c r="CW21" s="2111"/>
      <c r="CX21" s="2111"/>
      <c r="CY21" s="2111"/>
      <c r="CZ21" s="2111"/>
    </row>
    <row r="22" s="135" customFormat="true" ht="15" customHeight="true" x14ac:dyDescent="0.2">
      <c r="A22" s="2749" t="s">
        <v>54</v>
      </c>
      <c r="B22" s="1987" t="s">
        <v>49</v>
      </c>
      <c r="C22" s="1840">
        <v>43.775655340213788</v>
      </c>
      <c r="D22" s="1841">
        <v>28.304986635019837</v>
      </c>
      <c r="E22" s="1841">
        <v>15.148278816152056</v>
      </c>
      <c r="F22" s="1841">
        <v>9.2577856589714411</v>
      </c>
      <c r="G22" s="1842">
        <v>3.7409961205179996</v>
      </c>
      <c r="H22" s="1843">
        <v>16.664477589067829</v>
      </c>
      <c r="I22" s="1841">
        <v>9.7584395557861985</v>
      </c>
      <c r="J22" s="1841">
        <v>9.7914281592953589</v>
      </c>
      <c r="K22" s="1841">
        <v>5.0029316007199833</v>
      </c>
      <c r="L22" s="1844">
        <v>2.4687150263924194</v>
      </c>
      <c r="M22" s="1845">
        <v>44.915526049106823</v>
      </c>
      <c r="N22" s="1841">
        <v>45.042085060539129</v>
      </c>
      <c r="O22" s="1841">
        <v>28.38438479482895</v>
      </c>
      <c r="P22" s="1841">
        <v>23.476052531301743</v>
      </c>
      <c r="Q22" s="1842">
        <v>10.509429372340742</v>
      </c>
      <c r="R22" s="1843">
        <v>20.70984926233055</v>
      </c>
      <c r="S22" s="1841">
        <v>28.191575945392366</v>
      </c>
      <c r="T22" s="1841">
        <v>13.329172491864687</v>
      </c>
      <c r="U22" s="1841">
        <v>0.35151699793151364</v>
      </c>
      <c r="V22" s="1841">
        <v>32.740236296461859</v>
      </c>
      <c r="W22" s="1841">
        <v>30.728344163330316</v>
      </c>
      <c r="X22" s="1841">
        <v>30.799918736943322</v>
      </c>
      <c r="Y22" s="1841">
        <v>29.32255355280034</v>
      </c>
      <c r="Z22" s="1841">
        <v>2.3806355085373818</v>
      </c>
      <c r="AA22" s="1841">
        <v>7.271101093917208</v>
      </c>
      <c r="AB22" s="1841">
        <v>19.529475562571989</v>
      </c>
      <c r="AC22" s="1841">
        <v>14.155109594853599</v>
      </c>
      <c r="AD22" s="2211">
        <v>1.8667590431877796</v>
      </c>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707"/>
      <c r="BA22" s="2469" t="s">
        <v>54</v>
      </c>
      <c r="BB22" s="148" t="s">
        <v>49</v>
      </c>
      <c r="BC22" s="1140" t="s">
        <v>35</v>
      </c>
      <c r="BD22" s="1159" t="s">
        <v>35</v>
      </c>
      <c r="BE22" s="1159" t="s">
        <v>35</v>
      </c>
      <c r="BF22" s="1159" t="s">
        <v>35</v>
      </c>
      <c r="BG22" s="1179" t="s">
        <v>35</v>
      </c>
      <c r="BH22" s="1199" t="s">
        <v>35</v>
      </c>
      <c r="BI22" s="1159" t="s">
        <v>35</v>
      </c>
      <c r="BJ22" s="1159" t="s">
        <v>35</v>
      </c>
      <c r="BK22" s="1159" t="s">
        <v>35</v>
      </c>
      <c r="BL22" s="1179" t="s">
        <v>35</v>
      </c>
      <c r="BM22" s="1199" t="s">
        <v>35</v>
      </c>
      <c r="BN22" s="1159" t="s">
        <v>35</v>
      </c>
      <c r="BO22" s="1159" t="s">
        <v>35</v>
      </c>
      <c r="BP22" s="1159" t="s">
        <v>35</v>
      </c>
      <c r="BQ22" s="1179" t="s">
        <v>35</v>
      </c>
      <c r="BR22" s="1199" t="s">
        <v>35</v>
      </c>
      <c r="BS22" s="1159" t="s">
        <v>35</v>
      </c>
      <c r="BT22" s="1159" t="s">
        <v>35</v>
      </c>
      <c r="BU22" s="1159" t="s">
        <v>35</v>
      </c>
      <c r="BV22" s="1159" t="s">
        <v>35</v>
      </c>
      <c r="BW22" s="1159" t="s">
        <v>35</v>
      </c>
      <c r="BX22" s="1159" t="s">
        <v>35</v>
      </c>
      <c r="BY22" s="1218" t="s">
        <v>35</v>
      </c>
      <c r="BZ22" s="1218" t="s">
        <v>35</v>
      </c>
      <c r="CA22" s="1218" t="s">
        <v>35</v>
      </c>
      <c r="CB22" s="1218" t="s">
        <v>35</v>
      </c>
      <c r="CC22" s="1218" t="s">
        <v>35</v>
      </c>
      <c r="CD22" s="1218" t="s">
        <v>35</v>
      </c>
      <c r="CE22" s="2111"/>
      <c r="CF22" s="2111"/>
      <c r="CG22" s="2111"/>
      <c r="CH22" s="2111"/>
      <c r="CI22" s="2111"/>
      <c r="CJ22" s="2111"/>
      <c r="CK22" s="2111"/>
      <c r="CL22" s="2111"/>
      <c r="CM22" s="2111"/>
      <c r="CN22" s="2111"/>
      <c r="CO22" s="2111"/>
      <c r="CP22" s="2111"/>
      <c r="CQ22" s="2111"/>
      <c r="CR22" s="2111"/>
      <c r="CS22" s="2111"/>
      <c r="CT22" s="2111"/>
      <c r="CU22" s="2111"/>
      <c r="CV22" s="2111"/>
      <c r="CW22" s="2111"/>
      <c r="CX22" s="2111"/>
      <c r="CY22" s="2111"/>
      <c r="CZ22" s="2111"/>
    </row>
    <row r="23" s="135" customFormat="true" ht="15" customHeight="true" x14ac:dyDescent="0.2">
      <c r="A23" s="2750"/>
      <c r="B23" s="1988" t="s">
        <v>48</v>
      </c>
      <c r="C23" s="1846">
        <v>56.224344659786162</v>
      </c>
      <c r="D23" s="1847">
        <v>71.695013364980213</v>
      </c>
      <c r="E23" s="1847">
        <v>84.851721183847701</v>
      </c>
      <c r="F23" s="1847">
        <v>90.7422143410285</v>
      </c>
      <c r="G23" s="1848">
        <v>96.259003879482037</v>
      </c>
      <c r="H23" s="1849">
        <v>83.335522410932271</v>
      </c>
      <c r="I23" s="1847">
        <v>90.241560444213803</v>
      </c>
      <c r="J23" s="1847">
        <v>90.208571840704735</v>
      </c>
      <c r="K23" s="1847">
        <v>94.997068399279982</v>
      </c>
      <c r="L23" s="1850">
        <v>97.531284973607598</v>
      </c>
      <c r="M23" s="1851">
        <v>55.084473950893162</v>
      </c>
      <c r="N23" s="1847">
        <v>54.957914939460885</v>
      </c>
      <c r="O23" s="1847">
        <v>71.615615205170997</v>
      </c>
      <c r="P23" s="1847">
        <v>76.523947468698267</v>
      </c>
      <c r="Q23" s="1848">
        <v>89.490570627659167</v>
      </c>
      <c r="R23" s="1849">
        <v>79.290150737669435</v>
      </c>
      <c r="S23" s="1847">
        <v>71.808424054607698</v>
      </c>
      <c r="T23" s="1847">
        <v>86.670827508135275</v>
      </c>
      <c r="U23" s="1847">
        <v>99.648483002068517</v>
      </c>
      <c r="V23" s="1847">
        <v>67.259763703538042</v>
      </c>
      <c r="W23" s="1847">
        <v>69.271655836669751</v>
      </c>
      <c r="X23" s="1847">
        <v>69.200081263056603</v>
      </c>
      <c r="Y23" s="1847">
        <v>70.677446447199671</v>
      </c>
      <c r="Z23" s="1847">
        <v>97.619364491462605</v>
      </c>
      <c r="AA23" s="1847">
        <v>92.728898906082819</v>
      </c>
      <c r="AB23" s="1847">
        <v>80.470524437427898</v>
      </c>
      <c r="AC23" s="1847">
        <v>85.844890405146273</v>
      </c>
      <c r="AD23" s="2212">
        <v>98.133240956812259</v>
      </c>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707"/>
      <c r="BA23" s="2470"/>
      <c r="BB23" s="149" t="s">
        <v>48</v>
      </c>
      <c r="BC23" s="1141" t="s">
        <v>35</v>
      </c>
      <c r="BD23" s="1160" t="s">
        <v>35</v>
      </c>
      <c r="BE23" s="1160" t="s">
        <v>35</v>
      </c>
      <c r="BF23" s="1160" t="s">
        <v>35</v>
      </c>
      <c r="BG23" s="1180" t="s">
        <v>35</v>
      </c>
      <c r="BH23" s="1200" t="s">
        <v>35</v>
      </c>
      <c r="BI23" s="1160" t="s">
        <v>35</v>
      </c>
      <c r="BJ23" s="1160" t="s">
        <v>35</v>
      </c>
      <c r="BK23" s="1160" t="s">
        <v>35</v>
      </c>
      <c r="BL23" s="1180" t="s">
        <v>35</v>
      </c>
      <c r="BM23" s="1200" t="s">
        <v>35</v>
      </c>
      <c r="BN23" s="1160" t="s">
        <v>35</v>
      </c>
      <c r="BO23" s="1160" t="s">
        <v>35</v>
      </c>
      <c r="BP23" s="1160" t="s">
        <v>35</v>
      </c>
      <c r="BQ23" s="1180" t="s">
        <v>35</v>
      </c>
      <c r="BR23" s="1200" t="s">
        <v>35</v>
      </c>
      <c r="BS23" s="1160" t="s">
        <v>35</v>
      </c>
      <c r="BT23" s="1160" t="s">
        <v>35</v>
      </c>
      <c r="BU23" s="1160" t="s">
        <v>35</v>
      </c>
      <c r="BV23" s="1160" t="s">
        <v>35</v>
      </c>
      <c r="BW23" s="1160" t="s">
        <v>35</v>
      </c>
      <c r="BX23" s="1160" t="s">
        <v>35</v>
      </c>
      <c r="BY23" s="1219" t="s">
        <v>35</v>
      </c>
      <c r="BZ23" s="1219" t="s">
        <v>35</v>
      </c>
      <c r="CA23" s="1219" t="s">
        <v>35</v>
      </c>
      <c r="CB23" s="1219" t="s">
        <v>35</v>
      </c>
      <c r="CC23" s="1219" t="s">
        <v>35</v>
      </c>
      <c r="CD23" s="1219" t="s">
        <v>35</v>
      </c>
      <c r="CE23" s="2112"/>
      <c r="CF23" s="2112"/>
      <c r="CG23" s="2112"/>
      <c r="CH23" s="2112"/>
      <c r="CI23" s="2112"/>
      <c r="CJ23" s="2112"/>
      <c r="CK23" s="2112"/>
      <c r="CL23" s="2112"/>
      <c r="CM23" s="2112"/>
      <c r="CN23" s="2112"/>
      <c r="CO23" s="2112"/>
      <c r="CP23" s="2112"/>
      <c r="CQ23" s="2112"/>
      <c r="CR23" s="2112"/>
      <c r="CS23" s="2112"/>
      <c r="CT23" s="2112"/>
      <c r="CU23" s="2112"/>
      <c r="CV23" s="2112"/>
      <c r="CW23" s="2112"/>
      <c r="CX23" s="2112"/>
      <c r="CY23" s="2112"/>
      <c r="CZ23" s="2112"/>
    </row>
    <row r="24" s="131" customFormat="true" ht="15" hidden="true" customHeight="true" x14ac:dyDescent="0.2">
      <c r="A24" s="2417" t="s">
        <v>47</v>
      </c>
      <c r="B24" s="248" t="s">
        <v>59</v>
      </c>
      <c r="C24" s="254"/>
      <c r="D24" s="255"/>
      <c r="E24" s="255"/>
      <c r="F24" s="255"/>
      <c r="G24" s="256"/>
      <c r="H24" s="257"/>
      <c r="I24" s="255"/>
      <c r="J24" s="255"/>
      <c r="K24" s="255"/>
      <c r="L24" s="258"/>
      <c r="M24" s="254"/>
      <c r="N24" s="255"/>
      <c r="O24" s="255"/>
      <c r="P24" s="255"/>
      <c r="Q24" s="256"/>
      <c r="R24" s="257"/>
      <c r="S24" s="255"/>
      <c r="T24" s="255"/>
      <c r="U24" s="255"/>
      <c r="V24" s="255"/>
      <c r="W24" s="255"/>
      <c r="X24" s="255"/>
      <c r="Y24" s="255"/>
      <c r="Z24" s="255"/>
      <c r="AA24" s="255"/>
      <c r="AB24" s="258"/>
      <c r="AC24" s="258"/>
      <c r="AD24" s="258"/>
      <c r="AE24" s="665"/>
      <c r="AF24" s="665"/>
      <c r="AG24" s="665"/>
      <c r="AH24" s="665"/>
      <c r="AI24" s="665"/>
      <c r="AJ24" s="665"/>
      <c r="AK24" s="665"/>
      <c r="AL24" s="665"/>
      <c r="AM24" s="665"/>
      <c r="AN24" s="665"/>
      <c r="AO24" s="665"/>
      <c r="AP24" s="665"/>
      <c r="AQ24" s="665"/>
      <c r="AR24" s="665"/>
      <c r="AS24" s="665"/>
      <c r="AT24" s="665"/>
      <c r="AU24" s="665"/>
      <c r="AV24" s="665"/>
      <c r="AW24" s="665"/>
      <c r="AX24" s="665"/>
      <c r="AY24" s="665"/>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418"/>
      <c r="B25" s="240" t="s">
        <v>58</v>
      </c>
      <c r="C25" s="259"/>
      <c r="D25" s="260"/>
      <c r="E25" s="260"/>
      <c r="F25" s="260"/>
      <c r="G25" s="261"/>
      <c r="H25" s="262"/>
      <c r="I25" s="260"/>
      <c r="J25" s="260"/>
      <c r="K25" s="260"/>
      <c r="L25" s="263"/>
      <c r="M25" s="259"/>
      <c r="N25" s="260"/>
      <c r="O25" s="260"/>
      <c r="P25" s="260"/>
      <c r="Q25" s="261"/>
      <c r="R25" s="262"/>
      <c r="S25" s="260"/>
      <c r="T25" s="260"/>
      <c r="U25" s="260"/>
      <c r="V25" s="260"/>
      <c r="W25" s="260"/>
      <c r="X25" s="260"/>
      <c r="Y25" s="260"/>
      <c r="Z25" s="260"/>
      <c r="AA25" s="260"/>
      <c r="AB25" s="263"/>
      <c r="AC25" s="263"/>
      <c r="AD25" s="263"/>
      <c r="AE25" s="665"/>
      <c r="AF25" s="665"/>
      <c r="AG25" s="665"/>
      <c r="AH25" s="665"/>
      <c r="AI25" s="665"/>
      <c r="AJ25" s="665"/>
      <c r="AK25" s="665"/>
      <c r="AL25" s="665"/>
      <c r="AM25" s="665"/>
      <c r="AN25" s="665"/>
      <c r="AO25" s="665"/>
      <c r="AP25" s="665"/>
      <c r="AQ25" s="665"/>
      <c r="AR25" s="665"/>
      <c r="AS25" s="665"/>
      <c r="AT25" s="665"/>
      <c r="AU25" s="665"/>
      <c r="AV25" s="665"/>
      <c r="AW25" s="665"/>
      <c r="AX25" s="665"/>
      <c r="AY25" s="665"/>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419"/>
      <c r="B26" s="241" t="s">
        <v>46</v>
      </c>
      <c r="C26" s="264"/>
      <c r="D26" s="265"/>
      <c r="E26" s="265"/>
      <c r="F26" s="265"/>
      <c r="G26" s="266"/>
      <c r="H26" s="267"/>
      <c r="I26" s="265"/>
      <c r="J26" s="265"/>
      <c r="K26" s="265"/>
      <c r="L26" s="268"/>
      <c r="M26" s="264"/>
      <c r="N26" s="265"/>
      <c r="O26" s="265"/>
      <c r="P26" s="265"/>
      <c r="Q26" s="266"/>
      <c r="R26" s="2055"/>
      <c r="S26" s="2056"/>
      <c r="T26" s="2056"/>
      <c r="U26" s="2056"/>
      <c r="V26" s="2056"/>
      <c r="W26" s="2056"/>
      <c r="X26" s="2056"/>
      <c r="Y26" s="2056"/>
      <c r="Z26" s="2056"/>
      <c r="AA26" s="2056"/>
      <c r="AB26" s="2057"/>
      <c r="AC26" s="2057"/>
      <c r="AD26" s="2057"/>
      <c r="AE26" s="665"/>
      <c r="AF26" s="665"/>
      <c r="AG26" s="665"/>
      <c r="AH26" s="665"/>
      <c r="AI26" s="665"/>
      <c r="AJ26" s="665"/>
      <c r="AK26" s="665"/>
      <c r="AL26" s="665"/>
      <c r="AM26" s="665"/>
      <c r="AN26" s="665"/>
      <c r="AO26" s="665"/>
      <c r="AP26" s="665"/>
      <c r="AQ26" s="665"/>
      <c r="AR26" s="665"/>
      <c r="AS26" s="665"/>
      <c r="AT26" s="665"/>
      <c r="AU26" s="665"/>
      <c r="AV26" s="665"/>
      <c r="AW26" s="665"/>
      <c r="AX26" s="665"/>
      <c r="AY26" s="665"/>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135" customFormat="true" ht="15" customHeight="true" x14ac:dyDescent="0.2">
      <c r="A27" s="130"/>
      <c r="B27" s="183"/>
      <c r="C27" s="2443" t="s">
        <v>113</v>
      </c>
      <c r="D27" s="2444"/>
      <c r="E27" s="2444"/>
      <c r="F27" s="2444"/>
      <c r="G27" s="2445"/>
      <c r="H27" s="2730" t="s">
        <v>38</v>
      </c>
      <c r="I27" s="2731"/>
      <c r="J27" s="2731"/>
      <c r="K27" s="2731"/>
      <c r="L27" s="2732"/>
      <c r="M27" s="2733" t="s">
        <v>37</v>
      </c>
      <c r="N27" s="2731"/>
      <c r="O27" s="2731"/>
      <c r="P27" s="2731"/>
      <c r="Q27" s="2732"/>
      <c r="R27" s="2193" t="s">
        <v>136</v>
      </c>
      <c r="S27" s="2200"/>
      <c r="T27" s="2200"/>
      <c r="U27" s="2200"/>
      <c r="V27" s="2200"/>
      <c r="W27" s="2200"/>
      <c r="X27" s="2200"/>
      <c r="Y27" s="2200"/>
      <c r="Z27" s="2200"/>
      <c r="AA27" s="2200"/>
      <c r="AB27" s="2200"/>
      <c r="AC27" s="2200"/>
      <c r="AD27" s="2201"/>
      <c r="AE27" s="312"/>
      <c r="AF27" s="312"/>
      <c r="AG27" s="312"/>
      <c r="AH27" s="312"/>
      <c r="AI27" s="312"/>
      <c r="AJ27" s="312"/>
      <c r="AK27" s="312"/>
      <c r="AL27" s="312"/>
      <c r="AM27" s="312"/>
      <c r="AN27" s="312"/>
      <c r="AO27" s="312"/>
      <c r="AP27" s="312"/>
      <c r="AQ27" s="312"/>
      <c r="AR27" s="312"/>
      <c r="AS27" s="312"/>
      <c r="AT27" s="312"/>
      <c r="AU27" s="312"/>
      <c r="AV27" s="312"/>
      <c r="AW27" s="312"/>
      <c r="AX27" s="312"/>
      <c r="AY27" s="312"/>
      <c r="AZ27" s="707"/>
      <c r="BA27" s="217" t="s">
        <v>127</v>
      </c>
      <c r="BB27" s="115" t="s">
        <v>94</v>
      </c>
      <c r="BC27" s="2471" t="s">
        <v>113</v>
      </c>
      <c r="BD27" s="2472"/>
      <c r="BE27" s="2472"/>
      <c r="BF27" s="2472"/>
      <c r="BG27" s="2473"/>
      <c r="BH27" s="2474" t="s">
        <v>38</v>
      </c>
      <c r="BI27" s="2472"/>
      <c r="BJ27" s="2472"/>
      <c r="BK27" s="2472"/>
      <c r="BL27" s="2473"/>
      <c r="BM27" s="2474" t="s">
        <v>37</v>
      </c>
      <c r="BN27" s="2472"/>
      <c r="BO27" s="2472"/>
      <c r="BP27" s="2472"/>
      <c r="BQ27" s="2475"/>
      <c r="BR27" s="2031" t="s">
        <v>136</v>
      </c>
      <c r="BS27" s="2032"/>
      <c r="BT27" s="2032"/>
      <c r="BU27" s="2032"/>
      <c r="BV27" s="2032"/>
      <c r="BW27" s="2032"/>
      <c r="BX27" s="2032"/>
      <c r="BY27" s="2033"/>
      <c r="BZ27" s="313"/>
      <c r="CA27" s="313"/>
      <c r="CB27" s="313"/>
      <c r="CC27" s="313"/>
      <c r="CD27" s="313"/>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135" customFormat="true" ht="24" x14ac:dyDescent="0.2">
      <c r="A28" s="184" t="s">
        <v>68</v>
      </c>
      <c r="B28" s="243"/>
      <c r="C28" s="272" t="s">
        <v>0</v>
      </c>
      <c r="D28" s="273" t="s">
        <v>1</v>
      </c>
      <c r="E28" s="273" t="s">
        <v>2</v>
      </c>
      <c r="F28" s="273" t="s">
        <v>3</v>
      </c>
      <c r="G28" s="274" t="s">
        <v>4</v>
      </c>
      <c r="H28" s="1802" t="s">
        <v>0</v>
      </c>
      <c r="I28" s="1764" t="s">
        <v>1</v>
      </c>
      <c r="J28" s="1764" t="s">
        <v>2</v>
      </c>
      <c r="K28" s="1764" t="s">
        <v>3</v>
      </c>
      <c r="L28" s="1765" t="s">
        <v>4</v>
      </c>
      <c r="M28" s="1792" t="s">
        <v>0</v>
      </c>
      <c r="N28" s="1764" t="s">
        <v>1</v>
      </c>
      <c r="O28" s="1764" t="s">
        <v>2</v>
      </c>
      <c r="P28" s="1764" t="s">
        <v>3</v>
      </c>
      <c r="Q28" s="1812" t="s">
        <v>4</v>
      </c>
      <c r="R28" s="1802" t="s">
        <v>246</v>
      </c>
      <c r="S28" s="1764" t="s">
        <v>247</v>
      </c>
      <c r="T28" s="1764" t="s">
        <v>248</v>
      </c>
      <c r="U28" s="1764" t="s">
        <v>335</v>
      </c>
      <c r="V28" s="1764" t="s">
        <v>249</v>
      </c>
      <c r="W28" s="1764" t="s">
        <v>250</v>
      </c>
      <c r="X28" s="1764" t="s">
        <v>336</v>
      </c>
      <c r="Y28" s="1764" t="s">
        <v>337</v>
      </c>
      <c r="Z28" s="1764" t="s">
        <v>253</v>
      </c>
      <c r="AA28" s="1764" t="s">
        <v>255</v>
      </c>
      <c r="AB28" s="1764" t="s">
        <v>256</v>
      </c>
      <c r="AC28" s="1764" t="s">
        <v>338</v>
      </c>
      <c r="AD28" s="1766" t="s">
        <v>258</v>
      </c>
      <c r="AE28" s="312"/>
      <c r="AF28" s="312"/>
      <c r="AG28" s="312"/>
      <c r="AH28" s="312"/>
      <c r="AI28" s="312"/>
      <c r="AJ28" s="312"/>
      <c r="AK28" s="312"/>
      <c r="AL28" s="312"/>
      <c r="AM28" s="312"/>
      <c r="AN28" s="312"/>
      <c r="AO28" s="312"/>
      <c r="AP28" s="312"/>
      <c r="AQ28" s="312"/>
      <c r="AR28" s="312"/>
      <c r="AS28" s="312"/>
      <c r="AT28" s="312"/>
      <c r="AU28" s="312"/>
      <c r="AV28" s="312"/>
      <c r="AW28" s="312"/>
      <c r="AX28" s="312"/>
      <c r="AY28" s="312"/>
      <c r="AZ28" s="707"/>
      <c r="BA28" s="194" t="s">
        <v>118</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246</v>
      </c>
      <c r="BS28" s="168" t="s">
        <v>247</v>
      </c>
      <c r="BT28" s="168" t="s">
        <v>248</v>
      </c>
      <c r="BU28" s="168" t="s">
        <v>335</v>
      </c>
      <c r="BV28" s="168" t="s">
        <v>249</v>
      </c>
      <c r="BW28" s="168" t="s">
        <v>250</v>
      </c>
      <c r="BX28" s="168" t="s">
        <v>336</v>
      </c>
      <c r="BY28" s="169" t="s">
        <v>337</v>
      </c>
      <c r="BZ28" s="169" t="s">
        <v>253</v>
      </c>
      <c r="CA28" s="169" t="s">
        <v>255</v>
      </c>
      <c r="CB28" s="169" t="s">
        <v>256</v>
      </c>
      <c r="CC28" s="169" t="s">
        <v>338</v>
      </c>
      <c r="CD28" s="169" t="s">
        <v>258</v>
      </c>
      <c r="CE28" s="2113"/>
      <c r="CF28" s="2113"/>
      <c r="CG28" s="2113"/>
      <c r="CH28" s="2113"/>
      <c r="CI28" s="2113"/>
      <c r="CJ28" s="2113"/>
      <c r="CK28" s="2113"/>
      <c r="CL28" s="2113"/>
      <c r="CM28" s="2113"/>
      <c r="CN28" s="2113"/>
      <c r="CO28" s="2113"/>
      <c r="CP28" s="2113"/>
      <c r="CQ28" s="2113"/>
      <c r="CR28" s="2113"/>
      <c r="CS28" s="2113"/>
      <c r="CT28" s="2113"/>
      <c r="CU28" s="2113"/>
      <c r="CV28" s="2113"/>
      <c r="CW28" s="2113"/>
      <c r="CX28" s="2113"/>
      <c r="CY28" s="2113"/>
      <c r="CZ28" s="2113"/>
    </row>
    <row r="29" s="135" customFormat="true" ht="15" customHeight="true" x14ac:dyDescent="0.2">
      <c r="A29" s="2728" t="s">
        <v>57</v>
      </c>
      <c r="B29" s="1989" t="s">
        <v>49</v>
      </c>
      <c r="C29" s="1852">
        <v>19.73528946861752</v>
      </c>
      <c r="D29" s="1853">
        <v>30.880708491888893</v>
      </c>
      <c r="E29" s="1853">
        <v>54.513339455941313</v>
      </c>
      <c r="F29" s="1853">
        <v>66.482498499402439</v>
      </c>
      <c r="G29" s="1854">
        <v>76.5300760576404</v>
      </c>
      <c r="H29" s="1855">
        <v>54.632487626579262</v>
      </c>
      <c r="I29" s="1853">
        <v>59.894165876656047</v>
      </c>
      <c r="J29" s="1853">
        <v>68.233002679358208</v>
      </c>
      <c r="K29" s="1853">
        <v>71.800333486217042</v>
      </c>
      <c r="L29" s="1856">
        <v>81.098896824056354</v>
      </c>
      <c r="M29" s="1857">
        <v>16.23869517684253</v>
      </c>
      <c r="N29" s="1853">
        <v>19.178632318515778</v>
      </c>
      <c r="O29" s="1853">
        <v>28.330477779996421</v>
      </c>
      <c r="P29" s="1853">
        <v>37.691860119357486</v>
      </c>
      <c r="Q29" s="1854">
        <v>67.717221283146785</v>
      </c>
      <c r="R29" s="1855">
        <v>37.396525059589223</v>
      </c>
      <c r="S29" s="1853">
        <v>37.659809128190467</v>
      </c>
      <c r="T29" s="1853">
        <v>59.982654031468321</v>
      </c>
      <c r="U29" s="1853">
        <v>98.671487937418007</v>
      </c>
      <c r="V29" s="1853">
        <v>42.033528138527807</v>
      </c>
      <c r="W29" s="1853">
        <v>25.067057594710786</v>
      </c>
      <c r="X29" s="1853">
        <v>23.972675627177804</v>
      </c>
      <c r="Y29" s="1853">
        <v>37.786798283309409</v>
      </c>
      <c r="Z29" s="1853">
        <v>76.340549366323557</v>
      </c>
      <c r="AA29" s="1853">
        <v>62.106189944027221</v>
      </c>
      <c r="AB29" s="1853">
        <v>56.339902622566186</v>
      </c>
      <c r="AC29" s="1853">
        <v>32.415297591450297</v>
      </c>
      <c r="AD29" s="2213">
        <v>82.384102353938573</v>
      </c>
      <c r="AE29" s="312"/>
      <c r="AF29" s="312"/>
      <c r="AG29" s="312"/>
      <c r="AH29" s="312"/>
      <c r="AI29" s="312"/>
      <c r="AJ29" s="312"/>
      <c r="AK29" s="312"/>
      <c r="AL29" s="312"/>
      <c r="AM29" s="312"/>
      <c r="AN29" s="312"/>
      <c r="AO29" s="312"/>
      <c r="AP29" s="312"/>
      <c r="AQ29" s="312"/>
      <c r="AR29" s="312"/>
      <c r="AS29" s="312"/>
      <c r="AT29" s="312"/>
      <c r="AU29" s="312"/>
      <c r="AV29" s="312"/>
      <c r="AW29" s="312"/>
      <c r="AX29" s="312"/>
      <c r="AY29" s="312"/>
      <c r="AZ29" s="707"/>
      <c r="BA29" s="2476" t="s">
        <v>57</v>
      </c>
      <c r="BB29" s="150" t="s">
        <v>49</v>
      </c>
      <c r="BC29" s="1142" t="s">
        <v>35</v>
      </c>
      <c r="BD29" s="1161" t="s">
        <v>35</v>
      </c>
      <c r="BE29" s="1161" t="s">
        <v>35</v>
      </c>
      <c r="BF29" s="1161" t="s">
        <v>35</v>
      </c>
      <c r="BG29" s="1181" t="s">
        <v>35</v>
      </c>
      <c r="BH29" s="1201" t="s">
        <v>35</v>
      </c>
      <c r="BI29" s="1161" t="s">
        <v>35</v>
      </c>
      <c r="BJ29" s="1161" t="s">
        <v>35</v>
      </c>
      <c r="BK29" s="1161" t="s">
        <v>35</v>
      </c>
      <c r="BL29" s="1181" t="s">
        <v>35</v>
      </c>
      <c r="BM29" s="1201" t="s">
        <v>35</v>
      </c>
      <c r="BN29" s="1161" t="s">
        <v>35</v>
      </c>
      <c r="BO29" s="1161" t="s">
        <v>35</v>
      </c>
      <c r="BP29" s="1161" t="s">
        <v>35</v>
      </c>
      <c r="BQ29" s="1181" t="s">
        <v>35</v>
      </c>
      <c r="BR29" s="1201" t="s">
        <v>35</v>
      </c>
      <c r="BS29" s="1161" t="s">
        <v>35</v>
      </c>
      <c r="BT29" s="1161" t="s">
        <v>35</v>
      </c>
      <c r="BU29" s="1161" t="s">
        <v>35</v>
      </c>
      <c r="BV29" s="1161" t="s">
        <v>35</v>
      </c>
      <c r="BW29" s="1161" t="s">
        <v>35</v>
      </c>
      <c r="BX29" s="1161" t="s">
        <v>35</v>
      </c>
      <c r="BY29" s="1220" t="s">
        <v>35</v>
      </c>
      <c r="BZ29" s="1220" t="s">
        <v>35</v>
      </c>
      <c r="CA29" s="1220" t="s">
        <v>35</v>
      </c>
      <c r="CB29" s="1220" t="s">
        <v>35</v>
      </c>
      <c r="CC29" s="1220" t="s">
        <v>35</v>
      </c>
      <c r="CD29" s="1220" t="s">
        <v>35</v>
      </c>
      <c r="CE29" s="2114"/>
      <c r="CF29" s="2114"/>
      <c r="CG29" s="2114"/>
      <c r="CH29" s="2114"/>
      <c r="CI29" s="2114"/>
      <c r="CJ29" s="2114"/>
      <c r="CK29" s="2114"/>
      <c r="CL29" s="2114"/>
      <c r="CM29" s="2114"/>
      <c r="CN29" s="2114"/>
      <c r="CO29" s="2114"/>
      <c r="CP29" s="2114"/>
      <c r="CQ29" s="2114"/>
      <c r="CR29" s="2114"/>
      <c r="CS29" s="2114"/>
      <c r="CT29" s="2114"/>
      <c r="CU29" s="2114"/>
      <c r="CV29" s="2114"/>
      <c r="CW29" s="2114"/>
      <c r="CX29" s="2114"/>
      <c r="CY29" s="2114"/>
      <c r="CZ29" s="2114"/>
    </row>
    <row r="30" s="135" customFormat="true" ht="15" customHeight="true" x14ac:dyDescent="0.2">
      <c r="A30" s="2729"/>
      <c r="B30" s="1990" t="s">
        <v>48</v>
      </c>
      <c r="C30" s="1858">
        <v>80.264710531382505</v>
      </c>
      <c r="D30" s="1859">
        <v>69.11929150811109</v>
      </c>
      <c r="E30" s="1859">
        <v>45.486660544058758</v>
      </c>
      <c r="F30" s="1859">
        <v>33.517501500597675</v>
      </c>
      <c r="G30" s="1860">
        <v>23.469923942359639</v>
      </c>
      <c r="H30" s="1861">
        <v>45.367512373420908</v>
      </c>
      <c r="I30" s="1859">
        <v>40.105834123343925</v>
      </c>
      <c r="J30" s="1859">
        <v>31.766997320641888</v>
      </c>
      <c r="K30" s="1859">
        <v>28.199666513782983</v>
      </c>
      <c r="L30" s="1862">
        <v>18.901103175943739</v>
      </c>
      <c r="M30" s="1863">
        <v>83.76130482315746</v>
      </c>
      <c r="N30" s="1859">
        <v>80.821367681484205</v>
      </c>
      <c r="O30" s="1859">
        <v>71.669522220003429</v>
      </c>
      <c r="P30" s="1859">
        <v>62.308139880642663</v>
      </c>
      <c r="Q30" s="1860">
        <v>32.282778716852917</v>
      </c>
      <c r="R30" s="1861">
        <v>62.603474940410806</v>
      </c>
      <c r="S30" s="1859">
        <v>62.340190871809455</v>
      </c>
      <c r="T30" s="1859">
        <v>40.017345968531551</v>
      </c>
      <c r="U30" s="1859">
        <v>1.3285120625819915</v>
      </c>
      <c r="V30" s="1859">
        <v>57.966471861472016</v>
      </c>
      <c r="W30" s="1859">
        <v>74.932942405289182</v>
      </c>
      <c r="X30" s="1859">
        <v>76.027324372822207</v>
      </c>
      <c r="Y30" s="1859">
        <v>62.213201716690605</v>
      </c>
      <c r="Z30" s="1859">
        <v>23.659450633676418</v>
      </c>
      <c r="AA30" s="1859">
        <v>37.893810055972857</v>
      </c>
      <c r="AB30" s="1859">
        <v>43.660097377433651</v>
      </c>
      <c r="AC30" s="1859">
        <v>67.584702408549589</v>
      </c>
      <c r="AD30" s="2214">
        <v>17.615897646061377</v>
      </c>
      <c r="AE30" s="312"/>
      <c r="AF30" s="312"/>
      <c r="AG30" s="312"/>
      <c r="AH30" s="312"/>
      <c r="AI30" s="312"/>
      <c r="AJ30" s="312"/>
      <c r="AK30" s="312"/>
      <c r="AL30" s="312"/>
      <c r="AM30" s="312"/>
      <c r="AN30" s="312"/>
      <c r="AO30" s="312"/>
      <c r="AP30" s="312"/>
      <c r="AQ30" s="312"/>
      <c r="AR30" s="312"/>
      <c r="AS30" s="312"/>
      <c r="AT30" s="312"/>
      <c r="AU30" s="312"/>
      <c r="AV30" s="312"/>
      <c r="AW30" s="312"/>
      <c r="AX30" s="312"/>
      <c r="AY30" s="312"/>
      <c r="AZ30" s="707"/>
      <c r="BA30" s="2436"/>
      <c r="BB30" s="151" t="s">
        <v>48</v>
      </c>
      <c r="BC30" s="1143" t="s">
        <v>35</v>
      </c>
      <c r="BD30" s="1162" t="s">
        <v>35</v>
      </c>
      <c r="BE30" s="1162" t="s">
        <v>35</v>
      </c>
      <c r="BF30" s="1162" t="s">
        <v>35</v>
      </c>
      <c r="BG30" s="1182" t="s">
        <v>35</v>
      </c>
      <c r="BH30" s="1202" t="s">
        <v>35</v>
      </c>
      <c r="BI30" s="1162" t="s">
        <v>35</v>
      </c>
      <c r="BJ30" s="1162" t="s">
        <v>35</v>
      </c>
      <c r="BK30" s="1162" t="s">
        <v>35</v>
      </c>
      <c r="BL30" s="1182" t="s">
        <v>35</v>
      </c>
      <c r="BM30" s="1202" t="s">
        <v>35</v>
      </c>
      <c r="BN30" s="1162" t="s">
        <v>35</v>
      </c>
      <c r="BO30" s="1162" t="s">
        <v>35</v>
      </c>
      <c r="BP30" s="1162" t="s">
        <v>35</v>
      </c>
      <c r="BQ30" s="1182" t="s">
        <v>35</v>
      </c>
      <c r="BR30" s="1202" t="s">
        <v>35</v>
      </c>
      <c r="BS30" s="1162" t="s">
        <v>35</v>
      </c>
      <c r="BT30" s="1162" t="s">
        <v>35</v>
      </c>
      <c r="BU30" s="1162" t="s">
        <v>35</v>
      </c>
      <c r="BV30" s="1162" t="s">
        <v>35</v>
      </c>
      <c r="BW30" s="1162" t="s">
        <v>35</v>
      </c>
      <c r="BX30" s="1162" t="s">
        <v>35</v>
      </c>
      <c r="BY30" s="1221" t="s">
        <v>35</v>
      </c>
      <c r="BZ30" s="1221" t="s">
        <v>35</v>
      </c>
      <c r="CA30" s="1221" t="s">
        <v>35</v>
      </c>
      <c r="CB30" s="1221" t="s">
        <v>35</v>
      </c>
      <c r="CC30" s="1221" t="s">
        <v>35</v>
      </c>
      <c r="CD30" s="1221" t="s">
        <v>35</v>
      </c>
      <c r="CE30" s="2115"/>
      <c r="CF30" s="2115"/>
      <c r="CG30" s="2115"/>
      <c r="CH30" s="2115"/>
      <c r="CI30" s="2115"/>
      <c r="CJ30" s="2115"/>
      <c r="CK30" s="2115"/>
      <c r="CL30" s="2115"/>
      <c r="CM30" s="2115"/>
      <c r="CN30" s="2115"/>
      <c r="CO30" s="2115"/>
      <c r="CP30" s="2115"/>
      <c r="CQ30" s="2115"/>
      <c r="CR30" s="2115"/>
      <c r="CS30" s="2115"/>
      <c r="CT30" s="2115"/>
      <c r="CU30" s="2115"/>
      <c r="CV30" s="2115"/>
      <c r="CW30" s="2115"/>
      <c r="CX30" s="2115"/>
      <c r="CY30" s="2115"/>
      <c r="CZ30" s="2115"/>
    </row>
    <row r="31" s="130" customFormat="true" ht="15" customHeight="true" x14ac:dyDescent="0.2">
      <c r="A31" s="2435" t="s">
        <v>102</v>
      </c>
      <c r="B31" s="249" t="s">
        <v>49</v>
      </c>
      <c r="C31" s="1864">
        <v>7.6464225716363536</v>
      </c>
      <c r="D31" s="1865">
        <v>14.787801099259184</v>
      </c>
      <c r="E31" s="1865">
        <v>38.920495484799794</v>
      </c>
      <c r="F31" s="1865">
        <v>48.235443338280959</v>
      </c>
      <c r="G31" s="1866">
        <v>67.76160749039181</v>
      </c>
      <c r="H31" s="1867">
        <v>31.048087713449746</v>
      </c>
      <c r="I31" s="1865">
        <v>39.407886220404251</v>
      </c>
      <c r="J31" s="1865">
        <v>50.100162835718379</v>
      </c>
      <c r="K31" s="1865">
        <v>59.037080522438224</v>
      </c>
      <c r="L31" s="1868">
        <v>76.223200515336146</v>
      </c>
      <c r="M31" s="1869">
        <v>5.5684430710959543</v>
      </c>
      <c r="N31" s="1865">
        <v>7.4221104786279408</v>
      </c>
      <c r="O31" s="1865">
        <v>14.602062263096125</v>
      </c>
      <c r="P31" s="1865">
        <v>22.490042344435498</v>
      </c>
      <c r="Q31" s="1866">
        <v>56.450366638466043</v>
      </c>
      <c r="R31" s="1867">
        <v>25.672165998039247</v>
      </c>
      <c r="S31" s="1865">
        <v>21.760503875232029</v>
      </c>
      <c r="T31" s="1865">
        <v>45.950474983370697</v>
      </c>
      <c r="U31" s="1865">
        <v>83.551143873571618</v>
      </c>
      <c r="V31" s="1865">
        <v>20.252401543064284</v>
      </c>
      <c r="W31" s="1865">
        <v>12.578612952508095</v>
      </c>
      <c r="X31" s="1865">
        <v>13.971093963281763</v>
      </c>
      <c r="Y31" s="1865">
        <v>27.999311620273875</v>
      </c>
      <c r="Z31" s="1865">
        <v>66.582927700185522</v>
      </c>
      <c r="AA31" s="1865">
        <v>45.742790186731142</v>
      </c>
      <c r="AB31" s="1865">
        <v>48.173372016898412</v>
      </c>
      <c r="AC31" s="1865">
        <v>25.715181351505102</v>
      </c>
      <c r="AD31" s="2215">
        <v>73.721840824798107</v>
      </c>
      <c r="AE31" s="312"/>
      <c r="AF31" s="312"/>
      <c r="AG31" s="312"/>
      <c r="AH31" s="312"/>
      <c r="AI31" s="312"/>
      <c r="AJ31" s="312"/>
      <c r="AK31" s="312"/>
      <c r="AL31" s="312"/>
      <c r="AM31" s="312"/>
      <c r="AN31" s="312"/>
      <c r="AO31" s="312"/>
      <c r="AP31" s="312"/>
      <c r="AQ31" s="312"/>
      <c r="AR31" s="312"/>
      <c r="AS31" s="312"/>
      <c r="AT31" s="312"/>
      <c r="AU31" s="312"/>
      <c r="AV31" s="312"/>
      <c r="AW31" s="312"/>
      <c r="AX31" s="312"/>
      <c r="AY31" s="312"/>
      <c r="AZ31" s="707"/>
      <c r="BA31" s="2436" t="s">
        <v>102</v>
      </c>
      <c r="BB31" s="151" t="s">
        <v>49</v>
      </c>
      <c r="BC31" s="1143" t="s">
        <v>35</v>
      </c>
      <c r="BD31" s="1162" t="s">
        <v>35</v>
      </c>
      <c r="BE31" s="1162" t="s">
        <v>35</v>
      </c>
      <c r="BF31" s="1162" t="s">
        <v>35</v>
      </c>
      <c r="BG31" s="1182" t="s">
        <v>35</v>
      </c>
      <c r="BH31" s="1202" t="s">
        <v>35</v>
      </c>
      <c r="BI31" s="1162" t="s">
        <v>35</v>
      </c>
      <c r="BJ31" s="1162" t="s">
        <v>35</v>
      </c>
      <c r="BK31" s="1162" t="s">
        <v>35</v>
      </c>
      <c r="BL31" s="1182" t="s">
        <v>35</v>
      </c>
      <c r="BM31" s="1202" t="s">
        <v>35</v>
      </c>
      <c r="BN31" s="1162" t="s">
        <v>35</v>
      </c>
      <c r="BO31" s="1162" t="s">
        <v>35</v>
      </c>
      <c r="BP31" s="1162" t="s">
        <v>35</v>
      </c>
      <c r="BQ31" s="1182" t="s">
        <v>35</v>
      </c>
      <c r="BR31" s="1202" t="s">
        <v>35</v>
      </c>
      <c r="BS31" s="1162" t="s">
        <v>35</v>
      </c>
      <c r="BT31" s="1162" t="s">
        <v>35</v>
      </c>
      <c r="BU31" s="1162" t="s">
        <v>35</v>
      </c>
      <c r="BV31" s="1162" t="s">
        <v>35</v>
      </c>
      <c r="BW31" s="1162" t="s">
        <v>35</v>
      </c>
      <c r="BX31" s="1162" t="s">
        <v>35</v>
      </c>
      <c r="BY31" s="1221" t="s">
        <v>35</v>
      </c>
      <c r="BZ31" s="1221" t="s">
        <v>35</v>
      </c>
      <c r="CA31" s="1221" t="s">
        <v>35</v>
      </c>
      <c r="CB31" s="1221" t="s">
        <v>35</v>
      </c>
      <c r="CC31" s="1221" t="s">
        <v>35</v>
      </c>
      <c r="CD31" s="1221" t="s">
        <v>35</v>
      </c>
      <c r="CE31" s="2115"/>
      <c r="CF31" s="2115"/>
      <c r="CG31" s="2115"/>
      <c r="CH31" s="2115"/>
      <c r="CI31" s="2115"/>
      <c r="CJ31" s="2115"/>
      <c r="CK31" s="2115"/>
      <c r="CL31" s="2115"/>
      <c r="CM31" s="2115"/>
      <c r="CN31" s="2115"/>
      <c r="CO31" s="2115"/>
      <c r="CP31" s="2115"/>
      <c r="CQ31" s="2115"/>
      <c r="CR31" s="2115"/>
      <c r="CS31" s="2115"/>
      <c r="CT31" s="2115"/>
      <c r="CU31" s="2115"/>
      <c r="CV31" s="2115"/>
      <c r="CW31" s="2115"/>
      <c r="CX31" s="2115"/>
      <c r="CY31" s="2115"/>
      <c r="CZ31" s="2115"/>
    </row>
    <row r="32" s="130" customFormat="true" ht="15" customHeight="true" x14ac:dyDescent="0.2">
      <c r="A32" s="2435"/>
      <c r="B32" s="249" t="s">
        <v>48</v>
      </c>
      <c r="C32" s="1858">
        <v>92.353577428363579</v>
      </c>
      <c r="D32" s="1859">
        <v>85.212198900740916</v>
      </c>
      <c r="E32" s="1859">
        <v>61.079504515200178</v>
      </c>
      <c r="F32" s="1859">
        <v>51.764556661719155</v>
      </c>
      <c r="G32" s="1860">
        <v>32.238392509608211</v>
      </c>
      <c r="H32" s="1861">
        <v>68.951912286550439</v>
      </c>
      <c r="I32" s="1859">
        <v>60.592113779595735</v>
      </c>
      <c r="J32" s="1859">
        <v>49.899837164281749</v>
      </c>
      <c r="K32" s="1859">
        <v>40.962919477561883</v>
      </c>
      <c r="L32" s="1862">
        <v>23.776799484663989</v>
      </c>
      <c r="M32" s="1863">
        <v>94.43155692890403</v>
      </c>
      <c r="N32" s="1859">
        <v>92.577889521372043</v>
      </c>
      <c r="O32" s="1859">
        <v>85.397937736903799</v>
      </c>
      <c r="P32" s="1859">
        <v>77.509957655564605</v>
      </c>
      <c r="Q32" s="1860">
        <v>43.549633361533637</v>
      </c>
      <c r="R32" s="1861">
        <v>74.327834001960795</v>
      </c>
      <c r="S32" s="1859">
        <v>78.239496124767911</v>
      </c>
      <c r="T32" s="1859">
        <v>54.049525016629232</v>
      </c>
      <c r="U32" s="1859">
        <v>16.448856126428435</v>
      </c>
      <c r="V32" s="1859">
        <v>79.747598456935592</v>
      </c>
      <c r="W32" s="1859">
        <v>87.421387047491777</v>
      </c>
      <c r="X32" s="1859">
        <v>86.028906036718311</v>
      </c>
      <c r="Y32" s="1859">
        <v>72.000688379726185</v>
      </c>
      <c r="Z32" s="1859">
        <v>33.417072299814485</v>
      </c>
      <c r="AA32" s="1859">
        <v>54.257209813269</v>
      </c>
      <c r="AB32" s="1859">
        <v>51.826627983101403</v>
      </c>
      <c r="AC32" s="1859">
        <v>74.284818648494735</v>
      </c>
      <c r="AD32" s="2214">
        <v>26.278159175201825</v>
      </c>
      <c r="AE32" s="312"/>
      <c r="AF32" s="312"/>
      <c r="AG32" s="312"/>
      <c r="AH32" s="312"/>
      <c r="AI32" s="312"/>
      <c r="AJ32" s="312"/>
      <c r="AK32" s="312"/>
      <c r="AL32" s="312"/>
      <c r="AM32" s="312"/>
      <c r="AN32" s="312"/>
      <c r="AO32" s="312"/>
      <c r="AP32" s="312"/>
      <c r="AQ32" s="312"/>
      <c r="AR32" s="312"/>
      <c r="AS32" s="312"/>
      <c r="AT32" s="312"/>
      <c r="AU32" s="312"/>
      <c r="AV32" s="312"/>
      <c r="AW32" s="312"/>
      <c r="AX32" s="312"/>
      <c r="AY32" s="312"/>
      <c r="AZ32" s="707"/>
      <c r="BA32" s="2436"/>
      <c r="BB32" s="151" t="s">
        <v>48</v>
      </c>
      <c r="BC32" s="1143" t="s">
        <v>35</v>
      </c>
      <c r="BD32" s="1162" t="s">
        <v>35</v>
      </c>
      <c r="BE32" s="1162" t="s">
        <v>35</v>
      </c>
      <c r="BF32" s="1162" t="s">
        <v>35</v>
      </c>
      <c r="BG32" s="1182" t="s">
        <v>35</v>
      </c>
      <c r="BH32" s="1202" t="s">
        <v>35</v>
      </c>
      <c r="BI32" s="1162" t="s">
        <v>35</v>
      </c>
      <c r="BJ32" s="1162" t="s">
        <v>35</v>
      </c>
      <c r="BK32" s="1162" t="s">
        <v>35</v>
      </c>
      <c r="BL32" s="1182" t="s">
        <v>35</v>
      </c>
      <c r="BM32" s="1202" t="s">
        <v>35</v>
      </c>
      <c r="BN32" s="1162" t="s">
        <v>35</v>
      </c>
      <c r="BO32" s="1162" t="s">
        <v>35</v>
      </c>
      <c r="BP32" s="1162" t="s">
        <v>35</v>
      </c>
      <c r="BQ32" s="1182" t="s">
        <v>35</v>
      </c>
      <c r="BR32" s="1202" t="s">
        <v>35</v>
      </c>
      <c r="BS32" s="1162" t="s">
        <v>35</v>
      </c>
      <c r="BT32" s="1162" t="s">
        <v>35</v>
      </c>
      <c r="BU32" s="1162" t="s">
        <v>35</v>
      </c>
      <c r="BV32" s="1162" t="s">
        <v>35</v>
      </c>
      <c r="BW32" s="1162" t="s">
        <v>35</v>
      </c>
      <c r="BX32" s="1162" t="s">
        <v>35</v>
      </c>
      <c r="BY32" s="1221" t="s">
        <v>35</v>
      </c>
      <c r="BZ32" s="1221" t="s">
        <v>35</v>
      </c>
      <c r="CA32" s="1221" t="s">
        <v>35</v>
      </c>
      <c r="CB32" s="1221" t="s">
        <v>35</v>
      </c>
      <c r="CC32" s="1221" t="s">
        <v>35</v>
      </c>
      <c r="CD32" s="1221" t="s">
        <v>35</v>
      </c>
      <c r="CE32" s="2115"/>
      <c r="CF32" s="2115"/>
      <c r="CG32" s="2115"/>
      <c r="CH32" s="2115"/>
      <c r="CI32" s="2115"/>
      <c r="CJ32" s="2115"/>
      <c r="CK32" s="2115"/>
      <c r="CL32" s="2115"/>
      <c r="CM32" s="2115"/>
      <c r="CN32" s="2115"/>
      <c r="CO32" s="2115"/>
      <c r="CP32" s="2115"/>
      <c r="CQ32" s="2115"/>
      <c r="CR32" s="2115"/>
      <c r="CS32" s="2115"/>
      <c r="CT32" s="2115"/>
      <c r="CU32" s="2115"/>
      <c r="CV32" s="2115"/>
      <c r="CW32" s="2115"/>
      <c r="CX32" s="2115"/>
      <c r="CY32" s="2115"/>
      <c r="CZ32" s="2115"/>
    </row>
    <row r="33" s="130" customFormat="true" ht="15" customHeight="true" x14ac:dyDescent="0.2">
      <c r="A33" s="2435" t="s">
        <v>103</v>
      </c>
      <c r="B33" s="249" t="s">
        <v>49</v>
      </c>
      <c r="C33" s="1095" t="s">
        <v>35</v>
      </c>
      <c r="D33" s="1102" t="s">
        <v>35</v>
      </c>
      <c r="E33" s="1102" t="s">
        <v>35</v>
      </c>
      <c r="F33" s="1102" t="s">
        <v>35</v>
      </c>
      <c r="G33" s="1109" t="s">
        <v>35</v>
      </c>
      <c r="H33" s="1116" t="s">
        <v>35</v>
      </c>
      <c r="I33" s="1102" t="s">
        <v>35</v>
      </c>
      <c r="J33" s="1102" t="s">
        <v>35</v>
      </c>
      <c r="K33" s="1102" t="s">
        <v>35</v>
      </c>
      <c r="L33" s="1123" t="s">
        <v>35</v>
      </c>
      <c r="M33" s="1130" t="s">
        <v>35</v>
      </c>
      <c r="N33" s="1102" t="s">
        <v>35</v>
      </c>
      <c r="O33" s="1102" t="s">
        <v>35</v>
      </c>
      <c r="P33" s="1102" t="s">
        <v>35</v>
      </c>
      <c r="Q33" s="1109" t="s">
        <v>35</v>
      </c>
      <c r="R33" s="1116" t="s">
        <v>35</v>
      </c>
      <c r="S33" s="1102" t="s">
        <v>35</v>
      </c>
      <c r="T33" s="1102" t="s">
        <v>35</v>
      </c>
      <c r="U33" s="1102" t="s">
        <v>35</v>
      </c>
      <c r="V33" s="1102" t="s">
        <v>35</v>
      </c>
      <c r="W33" s="1102" t="s">
        <v>35</v>
      </c>
      <c r="X33" s="1102" t="s">
        <v>35</v>
      </c>
      <c r="Y33" s="1137" t="s">
        <v>35</v>
      </c>
      <c r="Z33" s="1137" t="s">
        <v>35</v>
      </c>
      <c r="AA33" s="1137" t="s">
        <v>35</v>
      </c>
      <c r="AB33" s="1137" t="s">
        <v>35</v>
      </c>
      <c r="AC33" s="1137" t="s">
        <v>35</v>
      </c>
      <c r="AD33" s="2076" t="s">
        <v>35</v>
      </c>
      <c r="AE33" s="2104"/>
      <c r="AF33" s="2104"/>
      <c r="AG33" s="2104"/>
      <c r="AH33" s="2104"/>
      <c r="AI33" s="2104"/>
      <c r="AJ33" s="2104"/>
      <c r="AK33" s="2104"/>
      <c r="AL33" s="2104"/>
      <c r="AM33" s="2104"/>
      <c r="AN33" s="2104"/>
      <c r="AO33" s="2104"/>
      <c r="AP33" s="2104"/>
      <c r="AQ33" s="2104"/>
      <c r="AR33" s="2104"/>
      <c r="AS33" s="2104"/>
      <c r="AT33" s="2104"/>
      <c r="AU33" s="2104"/>
      <c r="AV33" s="2104"/>
      <c r="AW33" s="2104"/>
      <c r="AX33" s="2104"/>
      <c r="AY33" s="2104"/>
      <c r="AZ33" s="215"/>
      <c r="BA33" s="2436" t="s">
        <v>103</v>
      </c>
      <c r="BB33" s="151" t="s">
        <v>49</v>
      </c>
      <c r="BC33" s="1143" t="s">
        <v>35</v>
      </c>
      <c r="BD33" s="1162" t="s">
        <v>35</v>
      </c>
      <c r="BE33" s="1162" t="s">
        <v>35</v>
      </c>
      <c r="BF33" s="1162" t="s">
        <v>35</v>
      </c>
      <c r="BG33" s="1182" t="s">
        <v>35</v>
      </c>
      <c r="BH33" s="1202" t="s">
        <v>35</v>
      </c>
      <c r="BI33" s="1162" t="s">
        <v>35</v>
      </c>
      <c r="BJ33" s="1162" t="s">
        <v>35</v>
      </c>
      <c r="BK33" s="1162" t="s">
        <v>35</v>
      </c>
      <c r="BL33" s="1182" t="s">
        <v>35</v>
      </c>
      <c r="BM33" s="1202" t="s">
        <v>35</v>
      </c>
      <c r="BN33" s="1162" t="s">
        <v>35</v>
      </c>
      <c r="BO33" s="1162" t="s">
        <v>35</v>
      </c>
      <c r="BP33" s="1162" t="s">
        <v>35</v>
      </c>
      <c r="BQ33" s="1182" t="s">
        <v>35</v>
      </c>
      <c r="BR33" s="1202" t="s">
        <v>35</v>
      </c>
      <c r="BS33" s="1162" t="s">
        <v>35</v>
      </c>
      <c r="BT33" s="1162" t="s">
        <v>35</v>
      </c>
      <c r="BU33" s="1162" t="s">
        <v>35</v>
      </c>
      <c r="BV33" s="1162" t="s">
        <v>35</v>
      </c>
      <c r="BW33" s="1162" t="s">
        <v>35</v>
      </c>
      <c r="BX33" s="1162" t="s">
        <v>35</v>
      </c>
      <c r="BY33" s="1221" t="s">
        <v>35</v>
      </c>
      <c r="BZ33" s="1221" t="s">
        <v>35</v>
      </c>
      <c r="CA33" s="1221" t="s">
        <v>35</v>
      </c>
      <c r="CB33" s="1221" t="s">
        <v>35</v>
      </c>
      <c r="CC33" s="1221" t="s">
        <v>35</v>
      </c>
      <c r="CD33" s="1221" t="s">
        <v>35</v>
      </c>
      <c r="CE33" s="2115"/>
      <c r="CF33" s="2115"/>
      <c r="CG33" s="2115"/>
      <c r="CH33" s="2115"/>
      <c r="CI33" s="2115"/>
      <c r="CJ33" s="2115"/>
      <c r="CK33" s="2115"/>
      <c r="CL33" s="2115"/>
      <c r="CM33" s="2115"/>
      <c r="CN33" s="2115"/>
      <c r="CO33" s="2115"/>
      <c r="CP33" s="2115"/>
      <c r="CQ33" s="2115"/>
      <c r="CR33" s="2115"/>
      <c r="CS33" s="2115"/>
      <c r="CT33" s="2115"/>
      <c r="CU33" s="2115"/>
      <c r="CV33" s="2115"/>
      <c r="CW33" s="2115"/>
      <c r="CX33" s="2115"/>
      <c r="CY33" s="2115"/>
      <c r="CZ33" s="2115"/>
    </row>
    <row r="34" s="130" customFormat="true" ht="15" customHeight="true" x14ac:dyDescent="0.2">
      <c r="A34" s="2435"/>
      <c r="B34" s="249" t="s">
        <v>48</v>
      </c>
      <c r="C34" s="1095" t="s">
        <v>35</v>
      </c>
      <c r="D34" s="1102" t="s">
        <v>35</v>
      </c>
      <c r="E34" s="1102" t="s">
        <v>35</v>
      </c>
      <c r="F34" s="1102" t="s">
        <v>35</v>
      </c>
      <c r="G34" s="1109" t="s">
        <v>35</v>
      </c>
      <c r="H34" s="1116" t="s">
        <v>35</v>
      </c>
      <c r="I34" s="1102" t="s">
        <v>35</v>
      </c>
      <c r="J34" s="1102" t="s">
        <v>35</v>
      </c>
      <c r="K34" s="1102" t="s">
        <v>35</v>
      </c>
      <c r="L34" s="1123" t="s">
        <v>35</v>
      </c>
      <c r="M34" s="1130" t="s">
        <v>35</v>
      </c>
      <c r="N34" s="1102" t="s">
        <v>35</v>
      </c>
      <c r="O34" s="1102" t="s">
        <v>35</v>
      </c>
      <c r="P34" s="1102" t="s">
        <v>35</v>
      </c>
      <c r="Q34" s="1109" t="s">
        <v>35</v>
      </c>
      <c r="R34" s="1116" t="s">
        <v>35</v>
      </c>
      <c r="S34" s="1102" t="s">
        <v>35</v>
      </c>
      <c r="T34" s="1102" t="s">
        <v>35</v>
      </c>
      <c r="U34" s="1102" t="s">
        <v>35</v>
      </c>
      <c r="V34" s="1102" t="s">
        <v>35</v>
      </c>
      <c r="W34" s="1102" t="s">
        <v>35</v>
      </c>
      <c r="X34" s="1102" t="s">
        <v>35</v>
      </c>
      <c r="Y34" s="1137" t="s">
        <v>35</v>
      </c>
      <c r="Z34" s="1137" t="s">
        <v>35</v>
      </c>
      <c r="AA34" s="1137" t="s">
        <v>35</v>
      </c>
      <c r="AB34" s="1137" t="s">
        <v>35</v>
      </c>
      <c r="AC34" s="1137" t="s">
        <v>35</v>
      </c>
      <c r="AD34" s="2076" t="s">
        <v>35</v>
      </c>
      <c r="AE34" s="2104"/>
      <c r="AF34" s="2104"/>
      <c r="AG34" s="2104"/>
      <c r="AH34" s="2104"/>
      <c r="AI34" s="2104"/>
      <c r="AJ34" s="2104"/>
      <c r="AK34" s="2104"/>
      <c r="AL34" s="2104"/>
      <c r="AM34" s="2104"/>
      <c r="AN34" s="2104"/>
      <c r="AO34" s="2104"/>
      <c r="AP34" s="2104"/>
      <c r="AQ34" s="2104"/>
      <c r="AR34" s="2104"/>
      <c r="AS34" s="2104"/>
      <c r="AT34" s="2104"/>
      <c r="AU34" s="2104"/>
      <c r="AV34" s="2104"/>
      <c r="AW34" s="2104"/>
      <c r="AX34" s="2104"/>
      <c r="AY34" s="2104"/>
      <c r="AZ34" s="215"/>
      <c r="BA34" s="2436"/>
      <c r="BB34" s="151" t="s">
        <v>48</v>
      </c>
      <c r="BC34" s="1143" t="s">
        <v>35</v>
      </c>
      <c r="BD34" s="1162" t="s">
        <v>35</v>
      </c>
      <c r="BE34" s="1162" t="s">
        <v>35</v>
      </c>
      <c r="BF34" s="1162" t="s">
        <v>35</v>
      </c>
      <c r="BG34" s="1182" t="s">
        <v>35</v>
      </c>
      <c r="BH34" s="1202" t="s">
        <v>35</v>
      </c>
      <c r="BI34" s="1162" t="s">
        <v>35</v>
      </c>
      <c r="BJ34" s="1162" t="s">
        <v>35</v>
      </c>
      <c r="BK34" s="1162" t="s">
        <v>35</v>
      </c>
      <c r="BL34" s="1182" t="s">
        <v>35</v>
      </c>
      <c r="BM34" s="1202" t="s">
        <v>35</v>
      </c>
      <c r="BN34" s="1162" t="s">
        <v>35</v>
      </c>
      <c r="BO34" s="1162" t="s">
        <v>35</v>
      </c>
      <c r="BP34" s="1162" t="s">
        <v>35</v>
      </c>
      <c r="BQ34" s="1182" t="s">
        <v>35</v>
      </c>
      <c r="BR34" s="1202" t="s">
        <v>35</v>
      </c>
      <c r="BS34" s="1162" t="s">
        <v>35</v>
      </c>
      <c r="BT34" s="1162" t="s">
        <v>35</v>
      </c>
      <c r="BU34" s="1162" t="s">
        <v>35</v>
      </c>
      <c r="BV34" s="1162" t="s">
        <v>35</v>
      </c>
      <c r="BW34" s="1162" t="s">
        <v>35</v>
      </c>
      <c r="BX34" s="1162" t="s">
        <v>35</v>
      </c>
      <c r="BY34" s="1221" t="s">
        <v>35</v>
      </c>
      <c r="BZ34" s="1221" t="s">
        <v>35</v>
      </c>
      <c r="CA34" s="1221" t="s">
        <v>35</v>
      </c>
      <c r="CB34" s="1221" t="s">
        <v>35</v>
      </c>
      <c r="CC34" s="1221" t="s">
        <v>35</v>
      </c>
      <c r="CD34" s="1221" t="s">
        <v>35</v>
      </c>
      <c r="CE34" s="2115"/>
      <c r="CF34" s="2115"/>
      <c r="CG34" s="2115"/>
      <c r="CH34" s="2115"/>
      <c r="CI34" s="2115"/>
      <c r="CJ34" s="2115"/>
      <c r="CK34" s="2115"/>
      <c r="CL34" s="2115"/>
      <c r="CM34" s="2115"/>
      <c r="CN34" s="2115"/>
      <c r="CO34" s="2115"/>
      <c r="CP34" s="2115"/>
      <c r="CQ34" s="2115"/>
      <c r="CR34" s="2115"/>
      <c r="CS34" s="2115"/>
      <c r="CT34" s="2115"/>
      <c r="CU34" s="2115"/>
      <c r="CV34" s="2115"/>
      <c r="CW34" s="2115"/>
      <c r="CX34" s="2115"/>
      <c r="CY34" s="2115"/>
      <c r="CZ34" s="2115"/>
    </row>
    <row r="35" s="135" customFormat="true" ht="15" customHeight="true" x14ac:dyDescent="0.2">
      <c r="A35" s="2729" t="s">
        <v>55</v>
      </c>
      <c r="B35" s="1990" t="s">
        <v>49</v>
      </c>
      <c r="C35" s="1858">
        <v>9.0675848133171293</v>
      </c>
      <c r="D35" s="1859">
        <v>20.191967408577703</v>
      </c>
      <c r="E35" s="1859">
        <v>42.070231487534905</v>
      </c>
      <c r="F35" s="1859">
        <v>50.50716667683286</v>
      </c>
      <c r="G35" s="1860">
        <v>68.207485045640183</v>
      </c>
      <c r="H35" s="1861">
        <v>34.255326416072243</v>
      </c>
      <c r="I35" s="1859">
        <v>43.079418941847777</v>
      </c>
      <c r="J35" s="1859">
        <v>50.799695482085085</v>
      </c>
      <c r="K35" s="1859">
        <v>59.52655060902682</v>
      </c>
      <c r="L35" s="1862">
        <v>76.673396475349733</v>
      </c>
      <c r="M35" s="1863">
        <v>6.4749138935710491</v>
      </c>
      <c r="N35" s="1859">
        <v>9.7836785881718757</v>
      </c>
      <c r="O35" s="1859">
        <v>20.68511279225406</v>
      </c>
      <c r="P35" s="1859">
        <v>26.682779621346693</v>
      </c>
      <c r="Q35" s="1860">
        <v>59.366133041046595</v>
      </c>
      <c r="R35" s="1861">
        <v>26.884445591535172</v>
      </c>
      <c r="S35" s="1859">
        <v>24.358887372742331</v>
      </c>
      <c r="T35" s="1859">
        <v>52.071792116991588</v>
      </c>
      <c r="U35" s="1859">
        <v>84.014827445587713</v>
      </c>
      <c r="V35" s="1859">
        <v>22.641387198914938</v>
      </c>
      <c r="W35" s="1859">
        <v>24.381574723618044</v>
      </c>
      <c r="X35" s="1859">
        <v>15.730938005398585</v>
      </c>
      <c r="Y35" s="1859">
        <v>28.902269423429043</v>
      </c>
      <c r="Z35" s="1859">
        <v>67.604928742130781</v>
      </c>
      <c r="AA35" s="1859">
        <v>45.906321182639161</v>
      </c>
      <c r="AB35" s="1859">
        <v>48.872180591288092</v>
      </c>
      <c r="AC35" s="1859">
        <v>25.769865014252307</v>
      </c>
      <c r="AD35" s="2214">
        <v>75.440137274451729</v>
      </c>
      <c r="AE35" s="312"/>
      <c r="AF35" s="312"/>
      <c r="AG35" s="312"/>
      <c r="AH35" s="312"/>
      <c r="AI35" s="312"/>
      <c r="AJ35" s="312"/>
      <c r="AK35" s="312"/>
      <c r="AL35" s="312"/>
      <c r="AM35" s="312"/>
      <c r="AN35" s="312"/>
      <c r="AO35" s="312"/>
      <c r="AP35" s="312"/>
      <c r="AQ35" s="312"/>
      <c r="AR35" s="312"/>
      <c r="AS35" s="312"/>
      <c r="AT35" s="312"/>
      <c r="AU35" s="312"/>
      <c r="AV35" s="312"/>
      <c r="AW35" s="312"/>
      <c r="AX35" s="312"/>
      <c r="AY35" s="312"/>
      <c r="AZ35" s="707"/>
      <c r="BA35" s="2436" t="s">
        <v>55</v>
      </c>
      <c r="BB35" s="151" t="s">
        <v>49</v>
      </c>
      <c r="BC35" s="1143" t="s">
        <v>35</v>
      </c>
      <c r="BD35" s="1162" t="s">
        <v>35</v>
      </c>
      <c r="BE35" s="1162" t="s">
        <v>35</v>
      </c>
      <c r="BF35" s="1162" t="s">
        <v>35</v>
      </c>
      <c r="BG35" s="1182" t="s">
        <v>35</v>
      </c>
      <c r="BH35" s="1202" t="s">
        <v>35</v>
      </c>
      <c r="BI35" s="1162" t="s">
        <v>35</v>
      </c>
      <c r="BJ35" s="1162" t="s">
        <v>35</v>
      </c>
      <c r="BK35" s="1162" t="s">
        <v>35</v>
      </c>
      <c r="BL35" s="1182" t="s">
        <v>35</v>
      </c>
      <c r="BM35" s="1202" t="s">
        <v>35</v>
      </c>
      <c r="BN35" s="1162" t="s">
        <v>35</v>
      </c>
      <c r="BO35" s="1162" t="s">
        <v>35</v>
      </c>
      <c r="BP35" s="1162" t="s">
        <v>35</v>
      </c>
      <c r="BQ35" s="1182" t="s">
        <v>35</v>
      </c>
      <c r="BR35" s="1202" t="s">
        <v>35</v>
      </c>
      <c r="BS35" s="1162" t="s">
        <v>35</v>
      </c>
      <c r="BT35" s="1162" t="s">
        <v>35</v>
      </c>
      <c r="BU35" s="1162" t="s">
        <v>35</v>
      </c>
      <c r="BV35" s="1162" t="s">
        <v>35</v>
      </c>
      <c r="BW35" s="1162" t="s">
        <v>35</v>
      </c>
      <c r="BX35" s="1162" t="s">
        <v>35</v>
      </c>
      <c r="BY35" s="1221" t="s">
        <v>35</v>
      </c>
      <c r="BZ35" s="1221" t="s">
        <v>35</v>
      </c>
      <c r="CA35" s="1221" t="s">
        <v>35</v>
      </c>
      <c r="CB35" s="1221" t="s">
        <v>35</v>
      </c>
      <c r="CC35" s="1221" t="s">
        <v>35</v>
      </c>
      <c r="CD35" s="1221" t="s">
        <v>35</v>
      </c>
      <c r="CE35" s="2115"/>
      <c r="CF35" s="2115"/>
      <c r="CG35" s="2115"/>
      <c r="CH35" s="2115"/>
      <c r="CI35" s="2115"/>
      <c r="CJ35" s="2115"/>
      <c r="CK35" s="2115"/>
      <c r="CL35" s="2115"/>
      <c r="CM35" s="2115"/>
      <c r="CN35" s="2115"/>
      <c r="CO35" s="2115"/>
      <c r="CP35" s="2115"/>
      <c r="CQ35" s="2115"/>
      <c r="CR35" s="2115"/>
      <c r="CS35" s="2115"/>
      <c r="CT35" s="2115"/>
      <c r="CU35" s="2115"/>
      <c r="CV35" s="2115"/>
      <c r="CW35" s="2115"/>
      <c r="CX35" s="2115"/>
      <c r="CY35" s="2115"/>
      <c r="CZ35" s="2115"/>
    </row>
    <row r="36" s="135" customFormat="true" ht="15" customHeight="true" x14ac:dyDescent="0.2">
      <c r="A36" s="2729"/>
      <c r="B36" s="1990" t="s">
        <v>48</v>
      </c>
      <c r="C36" s="1858">
        <v>90.932415186682846</v>
      </c>
      <c r="D36" s="1859">
        <v>79.808032591422389</v>
      </c>
      <c r="E36" s="1859">
        <v>57.929768512465117</v>
      </c>
      <c r="F36" s="1859">
        <v>49.492833323167282</v>
      </c>
      <c r="G36" s="1860">
        <v>31.792514954359852</v>
      </c>
      <c r="H36" s="1861">
        <v>65.744673583927892</v>
      </c>
      <c r="I36" s="1859">
        <v>56.920581058152223</v>
      </c>
      <c r="J36" s="1859">
        <v>49.200304517915086</v>
      </c>
      <c r="K36" s="1859">
        <v>40.473449390973293</v>
      </c>
      <c r="L36" s="1862">
        <v>23.326603524650434</v>
      </c>
      <c r="M36" s="1863">
        <v>93.52508610642893</v>
      </c>
      <c r="N36" s="1859">
        <v>90.216321411828133</v>
      </c>
      <c r="O36" s="1859">
        <v>79.314887207745841</v>
      </c>
      <c r="P36" s="1859">
        <v>73.317220378653417</v>
      </c>
      <c r="Q36" s="1860">
        <v>40.633866958953178</v>
      </c>
      <c r="R36" s="1861">
        <v>73.115554408464888</v>
      </c>
      <c r="S36" s="1859">
        <v>75.641112627257613</v>
      </c>
      <c r="T36" s="1859">
        <v>47.928207883008277</v>
      </c>
      <c r="U36" s="1859">
        <v>15.985172554412335</v>
      </c>
      <c r="V36" s="1859">
        <v>77.358612801084931</v>
      </c>
      <c r="W36" s="1859">
        <v>75.618425276381899</v>
      </c>
      <c r="X36" s="1859">
        <v>84.269061994601486</v>
      </c>
      <c r="Y36" s="1859">
        <v>71.097730576571038</v>
      </c>
      <c r="Z36" s="1859">
        <v>32.395071257869219</v>
      </c>
      <c r="AA36" s="1859">
        <v>54.093678817360981</v>
      </c>
      <c r="AB36" s="1859">
        <v>51.127819408711737</v>
      </c>
      <c r="AC36" s="1859">
        <v>74.230134985747526</v>
      </c>
      <c r="AD36" s="2214">
        <v>24.559862725548221</v>
      </c>
      <c r="AE36" s="312"/>
      <c r="AF36" s="312"/>
      <c r="AG36" s="312"/>
      <c r="AH36" s="312"/>
      <c r="AI36" s="312"/>
      <c r="AJ36" s="312"/>
      <c r="AK36" s="312"/>
      <c r="AL36" s="312"/>
      <c r="AM36" s="312"/>
      <c r="AN36" s="312"/>
      <c r="AO36" s="312"/>
      <c r="AP36" s="312"/>
      <c r="AQ36" s="312"/>
      <c r="AR36" s="312"/>
      <c r="AS36" s="312"/>
      <c r="AT36" s="312"/>
      <c r="AU36" s="312"/>
      <c r="AV36" s="312"/>
      <c r="AW36" s="312"/>
      <c r="AX36" s="312"/>
      <c r="AY36" s="312"/>
      <c r="AZ36" s="707"/>
      <c r="BA36" s="2436"/>
      <c r="BB36" s="151" t="s">
        <v>48</v>
      </c>
      <c r="BC36" s="1143" t="s">
        <v>35</v>
      </c>
      <c r="BD36" s="1162" t="s">
        <v>35</v>
      </c>
      <c r="BE36" s="1162" t="s">
        <v>35</v>
      </c>
      <c r="BF36" s="1162" t="s">
        <v>35</v>
      </c>
      <c r="BG36" s="1182" t="s">
        <v>35</v>
      </c>
      <c r="BH36" s="1202" t="s">
        <v>35</v>
      </c>
      <c r="BI36" s="1162" t="s">
        <v>35</v>
      </c>
      <c r="BJ36" s="1162" t="s">
        <v>35</v>
      </c>
      <c r="BK36" s="1162" t="s">
        <v>35</v>
      </c>
      <c r="BL36" s="1182" t="s">
        <v>35</v>
      </c>
      <c r="BM36" s="1202" t="s">
        <v>35</v>
      </c>
      <c r="BN36" s="1162" t="s">
        <v>35</v>
      </c>
      <c r="BO36" s="1162" t="s">
        <v>35</v>
      </c>
      <c r="BP36" s="1162" t="s">
        <v>35</v>
      </c>
      <c r="BQ36" s="1182" t="s">
        <v>35</v>
      </c>
      <c r="BR36" s="1202" t="s">
        <v>35</v>
      </c>
      <c r="BS36" s="1162" t="s">
        <v>35</v>
      </c>
      <c r="BT36" s="1162" t="s">
        <v>35</v>
      </c>
      <c r="BU36" s="1162" t="s">
        <v>35</v>
      </c>
      <c r="BV36" s="1162" t="s">
        <v>35</v>
      </c>
      <c r="BW36" s="1162" t="s">
        <v>35</v>
      </c>
      <c r="BX36" s="1162" t="s">
        <v>35</v>
      </c>
      <c r="BY36" s="1221" t="s">
        <v>35</v>
      </c>
      <c r="BZ36" s="1221" t="s">
        <v>35</v>
      </c>
      <c r="CA36" s="1221" t="s">
        <v>35</v>
      </c>
      <c r="CB36" s="1221" t="s">
        <v>35</v>
      </c>
      <c r="CC36" s="1221" t="s">
        <v>35</v>
      </c>
      <c r="CD36" s="1221" t="s">
        <v>35</v>
      </c>
      <c r="CE36" s="2115"/>
      <c r="CF36" s="2115"/>
      <c r="CG36" s="2115"/>
      <c r="CH36" s="2115"/>
      <c r="CI36" s="2115"/>
      <c r="CJ36" s="2115"/>
      <c r="CK36" s="2115"/>
      <c r="CL36" s="2115"/>
      <c r="CM36" s="2115"/>
      <c r="CN36" s="2115"/>
      <c r="CO36" s="2115"/>
      <c r="CP36" s="2115"/>
      <c r="CQ36" s="2115"/>
      <c r="CR36" s="2115"/>
      <c r="CS36" s="2115"/>
      <c r="CT36" s="2115"/>
      <c r="CU36" s="2115"/>
      <c r="CV36" s="2115"/>
      <c r="CW36" s="2115"/>
      <c r="CX36" s="2115"/>
      <c r="CY36" s="2115"/>
      <c r="CZ36" s="2115"/>
    </row>
    <row r="37" s="135" customFormat="true" ht="15" customHeight="true" x14ac:dyDescent="0.2">
      <c r="A37" s="2729" t="s">
        <v>147</v>
      </c>
      <c r="B37" s="1990" t="s">
        <v>49</v>
      </c>
      <c r="C37" s="1858">
        <v>14.262496776310861</v>
      </c>
      <c r="D37" s="1859">
        <v>26.135896121629326</v>
      </c>
      <c r="E37" s="1859">
        <v>48.515914207648322</v>
      </c>
      <c r="F37" s="1859">
        <v>51.340771840418284</v>
      </c>
      <c r="G37" s="1860">
        <v>68.833846771192782</v>
      </c>
      <c r="H37" s="1861">
        <v>36.928885744869575</v>
      </c>
      <c r="I37" s="1859">
        <v>43.615190572586251</v>
      </c>
      <c r="J37" s="1859">
        <v>50.883902076219087</v>
      </c>
      <c r="K37" s="1859">
        <v>60.72289734783466</v>
      </c>
      <c r="L37" s="1862">
        <v>76.674715072099787</v>
      </c>
      <c r="M37" s="1863">
        <v>10.882348385567479</v>
      </c>
      <c r="N37" s="1859">
        <v>15.010594081763296</v>
      </c>
      <c r="O37" s="1859">
        <v>26.996927994436032</v>
      </c>
      <c r="P37" s="1859">
        <v>34.956981608369972</v>
      </c>
      <c r="Q37" s="1860">
        <v>67.502235169603537</v>
      </c>
      <c r="R37" s="1861">
        <v>31.041582122665577</v>
      </c>
      <c r="S37" s="1859">
        <v>30.205899193380819</v>
      </c>
      <c r="T37" s="1859">
        <v>57.77020981022735</v>
      </c>
      <c r="U37" s="1859">
        <v>83.980442769955388</v>
      </c>
      <c r="V37" s="1859">
        <v>28.91307927781639</v>
      </c>
      <c r="W37" s="1859">
        <v>31.00812853223875</v>
      </c>
      <c r="X37" s="1859">
        <v>22.981909215785596</v>
      </c>
      <c r="Y37" s="1859">
        <v>43.977505556299477</v>
      </c>
      <c r="Z37" s="1859">
        <v>72.121254844428293</v>
      </c>
      <c r="AA37" s="1859">
        <v>46.065755254158624</v>
      </c>
      <c r="AB37" s="1859">
        <v>60.965492033216741</v>
      </c>
      <c r="AC37" s="1859">
        <v>25.996115755681597</v>
      </c>
      <c r="AD37" s="2214">
        <v>84.064381425699324</v>
      </c>
      <c r="AE37" s="312"/>
      <c r="AF37" s="312"/>
      <c r="AG37" s="312"/>
      <c r="AH37" s="312"/>
      <c r="AI37" s="312"/>
      <c r="AJ37" s="312"/>
      <c r="AK37" s="312"/>
      <c r="AL37" s="312"/>
      <c r="AM37" s="312"/>
      <c r="AN37" s="312"/>
      <c r="AO37" s="312"/>
      <c r="AP37" s="312"/>
      <c r="AQ37" s="312"/>
      <c r="AR37" s="312"/>
      <c r="AS37" s="312"/>
      <c r="AT37" s="312"/>
      <c r="AU37" s="312"/>
      <c r="AV37" s="312"/>
      <c r="AW37" s="312"/>
      <c r="AX37" s="312"/>
      <c r="AY37" s="312"/>
      <c r="AZ37" s="707"/>
      <c r="BA37" s="2436" t="s">
        <v>124</v>
      </c>
      <c r="BB37" s="151" t="s">
        <v>49</v>
      </c>
      <c r="BC37" s="1143" t="s">
        <v>35</v>
      </c>
      <c r="BD37" s="1162" t="s">
        <v>35</v>
      </c>
      <c r="BE37" s="1162" t="s">
        <v>35</v>
      </c>
      <c r="BF37" s="1162" t="s">
        <v>35</v>
      </c>
      <c r="BG37" s="1182" t="s">
        <v>35</v>
      </c>
      <c r="BH37" s="1202" t="s">
        <v>35</v>
      </c>
      <c r="BI37" s="1162" t="s">
        <v>35</v>
      </c>
      <c r="BJ37" s="1162" t="s">
        <v>35</v>
      </c>
      <c r="BK37" s="1162" t="s">
        <v>35</v>
      </c>
      <c r="BL37" s="1182" t="s">
        <v>35</v>
      </c>
      <c r="BM37" s="1202" t="s">
        <v>35</v>
      </c>
      <c r="BN37" s="1162" t="s">
        <v>35</v>
      </c>
      <c r="BO37" s="1162" t="s">
        <v>35</v>
      </c>
      <c r="BP37" s="1162" t="s">
        <v>35</v>
      </c>
      <c r="BQ37" s="1182" t="s">
        <v>35</v>
      </c>
      <c r="BR37" s="1202" t="s">
        <v>35</v>
      </c>
      <c r="BS37" s="1162" t="s">
        <v>35</v>
      </c>
      <c r="BT37" s="1162" t="s">
        <v>35</v>
      </c>
      <c r="BU37" s="1162" t="s">
        <v>35</v>
      </c>
      <c r="BV37" s="1162" t="s">
        <v>35</v>
      </c>
      <c r="BW37" s="1162" t="s">
        <v>35</v>
      </c>
      <c r="BX37" s="1162" t="s">
        <v>35</v>
      </c>
      <c r="BY37" s="1221" t="s">
        <v>35</v>
      </c>
      <c r="BZ37" s="1221" t="s">
        <v>35</v>
      </c>
      <c r="CA37" s="1221" t="s">
        <v>35</v>
      </c>
      <c r="CB37" s="1221" t="s">
        <v>35</v>
      </c>
      <c r="CC37" s="1221" t="s">
        <v>35</v>
      </c>
      <c r="CD37" s="1221" t="s">
        <v>35</v>
      </c>
      <c r="CE37" s="2115"/>
      <c r="CF37" s="2115"/>
      <c r="CG37" s="2115"/>
      <c r="CH37" s="2115"/>
      <c r="CI37" s="2115"/>
      <c r="CJ37" s="2115"/>
      <c r="CK37" s="2115"/>
      <c r="CL37" s="2115"/>
      <c r="CM37" s="2115"/>
      <c r="CN37" s="2115"/>
      <c r="CO37" s="2115"/>
      <c r="CP37" s="2115"/>
      <c r="CQ37" s="2115"/>
      <c r="CR37" s="2115"/>
      <c r="CS37" s="2115"/>
      <c r="CT37" s="2115"/>
      <c r="CU37" s="2115"/>
      <c r="CV37" s="2115"/>
      <c r="CW37" s="2115"/>
      <c r="CX37" s="2115"/>
      <c r="CY37" s="2115"/>
      <c r="CZ37" s="2115"/>
    </row>
    <row r="38" s="135" customFormat="true" ht="15" customHeight="true" x14ac:dyDescent="0.2">
      <c r="A38" s="2729"/>
      <c r="B38" s="1990" t="s">
        <v>48</v>
      </c>
      <c r="C38" s="1858">
        <v>85.737503223689131</v>
      </c>
      <c r="D38" s="1859">
        <v>73.864103878370784</v>
      </c>
      <c r="E38" s="1859">
        <v>51.48408579235155</v>
      </c>
      <c r="F38" s="1859">
        <v>48.659228159581865</v>
      </c>
      <c r="G38" s="1860">
        <v>31.166153228807254</v>
      </c>
      <c r="H38" s="1861">
        <v>63.071114255130567</v>
      </c>
      <c r="I38" s="1859">
        <v>56.384809427413693</v>
      </c>
      <c r="J38" s="1859">
        <v>49.116097923781069</v>
      </c>
      <c r="K38" s="1859">
        <v>39.277102652165517</v>
      </c>
      <c r="L38" s="1862">
        <v>23.325284927900363</v>
      </c>
      <c r="M38" s="1863">
        <v>89.117651614432532</v>
      </c>
      <c r="N38" s="1859">
        <v>84.98940591823667</v>
      </c>
      <c r="O38" s="1859">
        <v>73.003072005563894</v>
      </c>
      <c r="P38" s="1859">
        <v>65.04301839163017</v>
      </c>
      <c r="Q38" s="1860">
        <v>32.497764830396207</v>
      </c>
      <c r="R38" s="1861">
        <v>68.958417877334426</v>
      </c>
      <c r="S38" s="1859">
        <v>69.794100806619213</v>
      </c>
      <c r="T38" s="1859">
        <v>42.229790189772551</v>
      </c>
      <c r="U38" s="1859">
        <v>16.019557230044676</v>
      </c>
      <c r="V38" s="1859">
        <v>71.086920722183564</v>
      </c>
      <c r="W38" s="1859">
        <v>68.991871467761356</v>
      </c>
      <c r="X38" s="1859">
        <v>77.01809078421438</v>
      </c>
      <c r="Y38" s="1859">
        <v>56.022494443700445</v>
      </c>
      <c r="Z38" s="1859">
        <v>27.878745155571693</v>
      </c>
      <c r="AA38" s="1859">
        <v>53.934244745841454</v>
      </c>
      <c r="AB38" s="1859">
        <v>39.03450796678311</v>
      </c>
      <c r="AC38" s="1859">
        <v>74.003884244318257</v>
      </c>
      <c r="AD38" s="2214">
        <v>15.935618574300669</v>
      </c>
      <c r="AE38" s="312"/>
      <c r="AF38" s="312"/>
      <c r="AG38" s="312"/>
      <c r="AH38" s="312"/>
      <c r="AI38" s="312"/>
      <c r="AJ38" s="312"/>
      <c r="AK38" s="312"/>
      <c r="AL38" s="312"/>
      <c r="AM38" s="312"/>
      <c r="AN38" s="312"/>
      <c r="AO38" s="312"/>
      <c r="AP38" s="312"/>
      <c r="AQ38" s="312"/>
      <c r="AR38" s="312"/>
      <c r="AS38" s="312"/>
      <c r="AT38" s="312"/>
      <c r="AU38" s="312"/>
      <c r="AV38" s="312"/>
      <c r="AW38" s="312"/>
      <c r="AX38" s="312"/>
      <c r="AY38" s="312"/>
      <c r="AZ38" s="707"/>
      <c r="BA38" s="2436"/>
      <c r="BB38" s="151" t="s">
        <v>48</v>
      </c>
      <c r="BC38" s="1143" t="s">
        <v>35</v>
      </c>
      <c r="BD38" s="1162" t="s">
        <v>35</v>
      </c>
      <c r="BE38" s="1162" t="s">
        <v>35</v>
      </c>
      <c r="BF38" s="1162" t="s">
        <v>35</v>
      </c>
      <c r="BG38" s="1182" t="s">
        <v>35</v>
      </c>
      <c r="BH38" s="1202" t="s">
        <v>35</v>
      </c>
      <c r="BI38" s="1162" t="s">
        <v>35</v>
      </c>
      <c r="BJ38" s="1162" t="s">
        <v>35</v>
      </c>
      <c r="BK38" s="1162" t="s">
        <v>35</v>
      </c>
      <c r="BL38" s="1182" t="s">
        <v>35</v>
      </c>
      <c r="BM38" s="1202" t="s">
        <v>35</v>
      </c>
      <c r="BN38" s="1162" t="s">
        <v>35</v>
      </c>
      <c r="BO38" s="1162" t="s">
        <v>35</v>
      </c>
      <c r="BP38" s="1162" t="s">
        <v>35</v>
      </c>
      <c r="BQ38" s="1182" t="s">
        <v>35</v>
      </c>
      <c r="BR38" s="1202" t="s">
        <v>35</v>
      </c>
      <c r="BS38" s="1162" t="s">
        <v>35</v>
      </c>
      <c r="BT38" s="1162" t="s">
        <v>35</v>
      </c>
      <c r="BU38" s="1162" t="s">
        <v>35</v>
      </c>
      <c r="BV38" s="1162" t="s">
        <v>35</v>
      </c>
      <c r="BW38" s="1162" t="s">
        <v>35</v>
      </c>
      <c r="BX38" s="1162" t="s">
        <v>35</v>
      </c>
      <c r="BY38" s="1221" t="s">
        <v>35</v>
      </c>
      <c r="BZ38" s="1221" t="s">
        <v>35</v>
      </c>
      <c r="CA38" s="1221" t="s">
        <v>35</v>
      </c>
      <c r="CB38" s="1221" t="s">
        <v>35</v>
      </c>
      <c r="CC38" s="1221" t="s">
        <v>35</v>
      </c>
      <c r="CD38" s="1221" t="s">
        <v>35</v>
      </c>
      <c r="CE38" s="2115"/>
      <c r="CF38" s="2115"/>
      <c r="CG38" s="2115"/>
      <c r="CH38" s="2115"/>
      <c r="CI38" s="2115"/>
      <c r="CJ38" s="2115"/>
      <c r="CK38" s="2115"/>
      <c r="CL38" s="2115"/>
      <c r="CM38" s="2115"/>
      <c r="CN38" s="2115"/>
      <c r="CO38" s="2115"/>
      <c r="CP38" s="2115"/>
      <c r="CQ38" s="2115"/>
      <c r="CR38" s="2115"/>
      <c r="CS38" s="2115"/>
      <c r="CT38" s="2115"/>
      <c r="CU38" s="2115"/>
      <c r="CV38" s="2115"/>
      <c r="CW38" s="2115"/>
      <c r="CX38" s="2115"/>
      <c r="CY38" s="2115"/>
      <c r="CZ38" s="2115"/>
    </row>
    <row r="39" s="130" customFormat="true" ht="15" customHeight="true" x14ac:dyDescent="0.2">
      <c r="A39" s="2435" t="s">
        <v>121</v>
      </c>
      <c r="B39" s="249" t="s">
        <v>49</v>
      </c>
      <c r="C39" s="1095" t="s">
        <v>35</v>
      </c>
      <c r="D39" s="1102" t="s">
        <v>35</v>
      </c>
      <c r="E39" s="1102" t="s">
        <v>35</v>
      </c>
      <c r="F39" s="1102" t="s">
        <v>35</v>
      </c>
      <c r="G39" s="1109" t="s">
        <v>35</v>
      </c>
      <c r="H39" s="1116" t="s">
        <v>35</v>
      </c>
      <c r="I39" s="1102" t="s">
        <v>35</v>
      </c>
      <c r="J39" s="1102" t="s">
        <v>35</v>
      </c>
      <c r="K39" s="1102" t="s">
        <v>35</v>
      </c>
      <c r="L39" s="1123" t="s">
        <v>35</v>
      </c>
      <c r="M39" s="1130" t="s">
        <v>35</v>
      </c>
      <c r="N39" s="1102" t="s">
        <v>35</v>
      </c>
      <c r="O39" s="1102" t="s">
        <v>35</v>
      </c>
      <c r="P39" s="1102" t="s">
        <v>35</v>
      </c>
      <c r="Q39" s="1109" t="s">
        <v>35</v>
      </c>
      <c r="R39" s="1116" t="s">
        <v>35</v>
      </c>
      <c r="S39" s="1102" t="s">
        <v>35</v>
      </c>
      <c r="T39" s="1102" t="s">
        <v>35</v>
      </c>
      <c r="U39" s="1102" t="s">
        <v>35</v>
      </c>
      <c r="V39" s="1102" t="s">
        <v>35</v>
      </c>
      <c r="W39" s="1102" t="s">
        <v>35</v>
      </c>
      <c r="X39" s="1102" t="s">
        <v>35</v>
      </c>
      <c r="Y39" s="1137" t="s">
        <v>35</v>
      </c>
      <c r="Z39" s="1137" t="s">
        <v>35</v>
      </c>
      <c r="AA39" s="1137" t="s">
        <v>35</v>
      </c>
      <c r="AB39" s="1137" t="s">
        <v>35</v>
      </c>
      <c r="AC39" s="1137" t="s">
        <v>35</v>
      </c>
      <c r="AD39" s="2076" t="s">
        <v>35</v>
      </c>
      <c r="AE39" s="2104"/>
      <c r="AF39" s="2104"/>
      <c r="AG39" s="2104"/>
      <c r="AH39" s="2104"/>
      <c r="AI39" s="2104"/>
      <c r="AJ39" s="2104"/>
      <c r="AK39" s="2104"/>
      <c r="AL39" s="2104"/>
      <c r="AM39" s="2104"/>
      <c r="AN39" s="2104"/>
      <c r="AO39" s="2104"/>
      <c r="AP39" s="2104"/>
      <c r="AQ39" s="2104"/>
      <c r="AR39" s="2104"/>
      <c r="AS39" s="2104"/>
      <c r="AT39" s="2104"/>
      <c r="AU39" s="2104"/>
      <c r="AV39" s="2104"/>
      <c r="AW39" s="2104"/>
      <c r="AX39" s="2104"/>
      <c r="AY39" s="2104"/>
      <c r="AZ39" s="215"/>
      <c r="BA39" s="2436" t="s">
        <v>121</v>
      </c>
      <c r="BB39" s="151" t="s">
        <v>49</v>
      </c>
      <c r="BC39" s="1143" t="s">
        <v>35</v>
      </c>
      <c r="BD39" s="1162" t="s">
        <v>35</v>
      </c>
      <c r="BE39" s="1162" t="s">
        <v>35</v>
      </c>
      <c r="BF39" s="1162" t="s">
        <v>35</v>
      </c>
      <c r="BG39" s="1182" t="s">
        <v>35</v>
      </c>
      <c r="BH39" s="1202" t="s">
        <v>35</v>
      </c>
      <c r="BI39" s="1162" t="s">
        <v>35</v>
      </c>
      <c r="BJ39" s="1162" t="s">
        <v>35</v>
      </c>
      <c r="BK39" s="1162" t="s">
        <v>35</v>
      </c>
      <c r="BL39" s="1182" t="s">
        <v>35</v>
      </c>
      <c r="BM39" s="1202" t="s">
        <v>35</v>
      </c>
      <c r="BN39" s="1162" t="s">
        <v>35</v>
      </c>
      <c r="BO39" s="1162" t="s">
        <v>35</v>
      </c>
      <c r="BP39" s="1162" t="s">
        <v>35</v>
      </c>
      <c r="BQ39" s="1182" t="s">
        <v>35</v>
      </c>
      <c r="BR39" s="1202" t="s">
        <v>35</v>
      </c>
      <c r="BS39" s="1162" t="s">
        <v>35</v>
      </c>
      <c r="BT39" s="1162" t="s">
        <v>35</v>
      </c>
      <c r="BU39" s="1162" t="s">
        <v>35</v>
      </c>
      <c r="BV39" s="1162" t="s">
        <v>35</v>
      </c>
      <c r="BW39" s="1162" t="s">
        <v>35</v>
      </c>
      <c r="BX39" s="1162" t="s">
        <v>35</v>
      </c>
      <c r="BY39" s="1221" t="s">
        <v>35</v>
      </c>
      <c r="BZ39" s="1221" t="s">
        <v>35</v>
      </c>
      <c r="CA39" s="1221" t="s">
        <v>35</v>
      </c>
      <c r="CB39" s="1221" t="s">
        <v>35</v>
      </c>
      <c r="CC39" s="1221" t="s">
        <v>35</v>
      </c>
      <c r="CD39" s="1221" t="s">
        <v>35</v>
      </c>
      <c r="CE39" s="2115"/>
      <c r="CF39" s="2115"/>
      <c r="CG39" s="2115"/>
      <c r="CH39" s="2115"/>
      <c r="CI39" s="2115"/>
      <c r="CJ39" s="2115"/>
      <c r="CK39" s="2115"/>
      <c r="CL39" s="2115"/>
      <c r="CM39" s="2115"/>
      <c r="CN39" s="2115"/>
      <c r="CO39" s="2115"/>
      <c r="CP39" s="2115"/>
      <c r="CQ39" s="2115"/>
      <c r="CR39" s="2115"/>
      <c r="CS39" s="2115"/>
      <c r="CT39" s="2115"/>
      <c r="CU39" s="2115"/>
      <c r="CV39" s="2115"/>
      <c r="CW39" s="2115"/>
      <c r="CX39" s="2115"/>
      <c r="CY39" s="2115"/>
      <c r="CZ39" s="2115"/>
    </row>
    <row r="40" s="130" customFormat="true" ht="15" customHeight="true" x14ac:dyDescent="0.2">
      <c r="A40" s="2435"/>
      <c r="B40" s="249" t="s">
        <v>48</v>
      </c>
      <c r="C40" s="1095" t="s">
        <v>35</v>
      </c>
      <c r="D40" s="1102" t="s">
        <v>35</v>
      </c>
      <c r="E40" s="1102" t="s">
        <v>35</v>
      </c>
      <c r="F40" s="1102" t="s">
        <v>35</v>
      </c>
      <c r="G40" s="1109" t="s">
        <v>35</v>
      </c>
      <c r="H40" s="1116" t="s">
        <v>35</v>
      </c>
      <c r="I40" s="1102" t="s">
        <v>35</v>
      </c>
      <c r="J40" s="1102" t="s">
        <v>35</v>
      </c>
      <c r="K40" s="1102" t="s">
        <v>35</v>
      </c>
      <c r="L40" s="1123" t="s">
        <v>35</v>
      </c>
      <c r="M40" s="1130" t="s">
        <v>35</v>
      </c>
      <c r="N40" s="1102" t="s">
        <v>35</v>
      </c>
      <c r="O40" s="1102" t="s">
        <v>35</v>
      </c>
      <c r="P40" s="1102" t="s">
        <v>35</v>
      </c>
      <c r="Q40" s="1109" t="s">
        <v>35</v>
      </c>
      <c r="R40" s="1116" t="s">
        <v>35</v>
      </c>
      <c r="S40" s="1102" t="s">
        <v>35</v>
      </c>
      <c r="T40" s="1102" t="s">
        <v>35</v>
      </c>
      <c r="U40" s="1102" t="s">
        <v>35</v>
      </c>
      <c r="V40" s="1102" t="s">
        <v>35</v>
      </c>
      <c r="W40" s="1102" t="s">
        <v>35</v>
      </c>
      <c r="X40" s="1102" t="s">
        <v>35</v>
      </c>
      <c r="Y40" s="1137" t="s">
        <v>35</v>
      </c>
      <c r="Z40" s="1137" t="s">
        <v>35</v>
      </c>
      <c r="AA40" s="1137" t="s">
        <v>35</v>
      </c>
      <c r="AB40" s="1137" t="s">
        <v>35</v>
      </c>
      <c r="AC40" s="1137" t="s">
        <v>35</v>
      </c>
      <c r="AD40" s="2076" t="s">
        <v>35</v>
      </c>
      <c r="AE40" s="2104"/>
      <c r="AF40" s="2104"/>
      <c r="AG40" s="2104"/>
      <c r="AH40" s="2104"/>
      <c r="AI40" s="2104"/>
      <c r="AJ40" s="2104"/>
      <c r="AK40" s="2104"/>
      <c r="AL40" s="2104"/>
      <c r="AM40" s="2104"/>
      <c r="AN40" s="2104"/>
      <c r="AO40" s="2104"/>
      <c r="AP40" s="2104"/>
      <c r="AQ40" s="2104"/>
      <c r="AR40" s="2104"/>
      <c r="AS40" s="2104"/>
      <c r="AT40" s="2104"/>
      <c r="AU40" s="2104"/>
      <c r="AV40" s="2104"/>
      <c r="AW40" s="2104"/>
      <c r="AX40" s="2104"/>
      <c r="AY40" s="2104"/>
      <c r="AZ40" s="215"/>
      <c r="BA40" s="2436"/>
      <c r="BB40" s="151" t="s">
        <v>48</v>
      </c>
      <c r="BC40" s="1143" t="s">
        <v>35</v>
      </c>
      <c r="BD40" s="1162" t="s">
        <v>35</v>
      </c>
      <c r="BE40" s="1162" t="s">
        <v>35</v>
      </c>
      <c r="BF40" s="1162" t="s">
        <v>35</v>
      </c>
      <c r="BG40" s="1182" t="s">
        <v>35</v>
      </c>
      <c r="BH40" s="1202" t="s">
        <v>35</v>
      </c>
      <c r="BI40" s="1162" t="s">
        <v>35</v>
      </c>
      <c r="BJ40" s="1162" t="s">
        <v>35</v>
      </c>
      <c r="BK40" s="1162" t="s">
        <v>35</v>
      </c>
      <c r="BL40" s="1182" t="s">
        <v>35</v>
      </c>
      <c r="BM40" s="1202" t="s">
        <v>35</v>
      </c>
      <c r="BN40" s="1162" t="s">
        <v>35</v>
      </c>
      <c r="BO40" s="1162" t="s">
        <v>35</v>
      </c>
      <c r="BP40" s="1162" t="s">
        <v>35</v>
      </c>
      <c r="BQ40" s="1182" t="s">
        <v>35</v>
      </c>
      <c r="BR40" s="1202" t="s">
        <v>35</v>
      </c>
      <c r="BS40" s="1162" t="s">
        <v>35</v>
      </c>
      <c r="BT40" s="1162" t="s">
        <v>35</v>
      </c>
      <c r="BU40" s="1162" t="s">
        <v>35</v>
      </c>
      <c r="BV40" s="1162" t="s">
        <v>35</v>
      </c>
      <c r="BW40" s="1162" t="s">
        <v>35</v>
      </c>
      <c r="BX40" s="1162" t="s">
        <v>35</v>
      </c>
      <c r="BY40" s="1221" t="s">
        <v>35</v>
      </c>
      <c r="BZ40" s="1221" t="s">
        <v>35</v>
      </c>
      <c r="CA40" s="1221" t="s">
        <v>35</v>
      </c>
      <c r="CB40" s="1221" t="s">
        <v>35</v>
      </c>
      <c r="CC40" s="1221" t="s">
        <v>35</v>
      </c>
      <c r="CD40" s="1221" t="s">
        <v>35</v>
      </c>
      <c r="CE40" s="2115"/>
      <c r="CF40" s="2115"/>
      <c r="CG40" s="2115"/>
      <c r="CH40" s="2115"/>
      <c r="CI40" s="2115"/>
      <c r="CJ40" s="2115"/>
      <c r="CK40" s="2115"/>
      <c r="CL40" s="2115"/>
      <c r="CM40" s="2115"/>
      <c r="CN40" s="2115"/>
      <c r="CO40" s="2115"/>
      <c r="CP40" s="2115"/>
      <c r="CQ40" s="2115"/>
      <c r="CR40" s="2115"/>
      <c r="CS40" s="2115"/>
      <c r="CT40" s="2115"/>
      <c r="CU40" s="2115"/>
      <c r="CV40" s="2115"/>
      <c r="CW40" s="2115"/>
      <c r="CX40" s="2115"/>
      <c r="CY40" s="2115"/>
      <c r="CZ40" s="2115"/>
    </row>
    <row r="41" s="135" customFormat="true" ht="15" customHeight="true" x14ac:dyDescent="0.2">
      <c r="A41" s="2729" t="s">
        <v>56</v>
      </c>
      <c r="B41" s="1990" t="s">
        <v>49</v>
      </c>
      <c r="C41" s="1858">
        <v>46.617120782193766</v>
      </c>
      <c r="D41" s="1859">
        <v>32.32741552196218</v>
      </c>
      <c r="E41" s="1859">
        <v>19.477534340060302</v>
      </c>
      <c r="F41" s="1859">
        <v>9.7179926433549877</v>
      </c>
      <c r="G41" s="1860">
        <v>3.9291980958207384</v>
      </c>
      <c r="H41" s="1861">
        <v>19.737819941463549</v>
      </c>
      <c r="I41" s="1859">
        <v>9.8586857550521216</v>
      </c>
      <c r="J41" s="1859">
        <v>9.7471863735853468</v>
      </c>
      <c r="K41" s="1859">
        <v>5.3890033630095893</v>
      </c>
      <c r="L41" s="1862">
        <v>2.4684088371260482</v>
      </c>
      <c r="M41" s="1863">
        <v>48.176002628561875</v>
      </c>
      <c r="N41" s="1859">
        <v>45.747833075953977</v>
      </c>
      <c r="O41" s="1859">
        <v>32.064686355234215</v>
      </c>
      <c r="P41" s="1859">
        <v>30.688905648103514</v>
      </c>
      <c r="Q41" s="1860">
        <v>13.237747299429309</v>
      </c>
      <c r="R41" s="1861">
        <v>23.190040290743145</v>
      </c>
      <c r="S41" s="1859">
        <v>31.458346606838543</v>
      </c>
      <c r="T41" s="1859">
        <v>18.928645253816835</v>
      </c>
      <c r="U41" s="1859">
        <v>0.34962782191480241</v>
      </c>
      <c r="V41" s="1859">
        <v>36.020565437256344</v>
      </c>
      <c r="W41" s="1859">
        <v>33.352368149769021</v>
      </c>
      <c r="X41" s="1859">
        <v>34.748189775541142</v>
      </c>
      <c r="Y41" s="1859">
        <v>40.146879642494916</v>
      </c>
      <c r="Z41" s="1859">
        <v>3.9825720850962165</v>
      </c>
      <c r="AA41" s="1859">
        <v>7.4623559062272955</v>
      </c>
      <c r="AB41" s="1859">
        <v>25.940299171347615</v>
      </c>
      <c r="AC41" s="1859">
        <v>14.44422085782557</v>
      </c>
      <c r="AD41" s="2214">
        <v>2.8777371916639227</v>
      </c>
      <c r="AE41" s="312"/>
      <c r="AF41" s="312"/>
      <c r="AG41" s="312"/>
      <c r="AH41" s="312"/>
      <c r="AI41" s="312"/>
      <c r="AJ41" s="312"/>
      <c r="AK41" s="312"/>
      <c r="AL41" s="312"/>
      <c r="AM41" s="312"/>
      <c r="AN41" s="312"/>
      <c r="AO41" s="312"/>
      <c r="AP41" s="312"/>
      <c r="AQ41" s="312"/>
      <c r="AR41" s="312"/>
      <c r="AS41" s="312"/>
      <c r="AT41" s="312"/>
      <c r="AU41" s="312"/>
      <c r="AV41" s="312"/>
      <c r="AW41" s="312"/>
      <c r="AX41" s="312"/>
      <c r="AY41" s="312"/>
      <c r="AZ41" s="707"/>
      <c r="BA41" s="2436" t="s">
        <v>56</v>
      </c>
      <c r="BB41" s="151" t="s">
        <v>49</v>
      </c>
      <c r="BC41" s="1143" t="s">
        <v>35</v>
      </c>
      <c r="BD41" s="1162" t="s">
        <v>35</v>
      </c>
      <c r="BE41" s="1162" t="s">
        <v>35</v>
      </c>
      <c r="BF41" s="1162" t="s">
        <v>35</v>
      </c>
      <c r="BG41" s="1182" t="s">
        <v>35</v>
      </c>
      <c r="BH41" s="1202" t="s">
        <v>35</v>
      </c>
      <c r="BI41" s="1162" t="s">
        <v>35</v>
      </c>
      <c r="BJ41" s="1162" t="s">
        <v>35</v>
      </c>
      <c r="BK41" s="1162" t="s">
        <v>35</v>
      </c>
      <c r="BL41" s="1182" t="s">
        <v>35</v>
      </c>
      <c r="BM41" s="1202" t="s">
        <v>35</v>
      </c>
      <c r="BN41" s="1162" t="s">
        <v>35</v>
      </c>
      <c r="BO41" s="1162" t="s">
        <v>35</v>
      </c>
      <c r="BP41" s="1162" t="s">
        <v>35</v>
      </c>
      <c r="BQ41" s="1182" t="s">
        <v>35</v>
      </c>
      <c r="BR41" s="1202" t="s">
        <v>35</v>
      </c>
      <c r="BS41" s="1162" t="s">
        <v>35</v>
      </c>
      <c r="BT41" s="1162" t="s">
        <v>35</v>
      </c>
      <c r="BU41" s="1162" t="s">
        <v>35</v>
      </c>
      <c r="BV41" s="1162" t="s">
        <v>35</v>
      </c>
      <c r="BW41" s="1162" t="s">
        <v>35</v>
      </c>
      <c r="BX41" s="1162" t="s">
        <v>35</v>
      </c>
      <c r="BY41" s="1221" t="s">
        <v>35</v>
      </c>
      <c r="BZ41" s="1221" t="s">
        <v>35</v>
      </c>
      <c r="CA41" s="1221" t="s">
        <v>35</v>
      </c>
      <c r="CB41" s="1221" t="s">
        <v>35</v>
      </c>
      <c r="CC41" s="1221" t="s">
        <v>35</v>
      </c>
      <c r="CD41" s="1221" t="s">
        <v>35</v>
      </c>
      <c r="CE41" s="2115"/>
      <c r="CF41" s="2115"/>
      <c r="CG41" s="2115"/>
      <c r="CH41" s="2115"/>
      <c r="CI41" s="2115"/>
      <c r="CJ41" s="2115"/>
      <c r="CK41" s="2115"/>
      <c r="CL41" s="2115"/>
      <c r="CM41" s="2115"/>
      <c r="CN41" s="2115"/>
      <c r="CO41" s="2115"/>
      <c r="CP41" s="2115"/>
      <c r="CQ41" s="2115"/>
      <c r="CR41" s="2115"/>
      <c r="CS41" s="2115"/>
      <c r="CT41" s="2115"/>
      <c r="CU41" s="2115"/>
      <c r="CV41" s="2115"/>
      <c r="CW41" s="2115"/>
      <c r="CX41" s="2115"/>
      <c r="CY41" s="2115"/>
      <c r="CZ41" s="2115"/>
    </row>
    <row r="42" s="135" customFormat="true" ht="15" customHeight="true" x14ac:dyDescent="0.2">
      <c r="A42" s="2729"/>
      <c r="B42" s="1990" t="s">
        <v>48</v>
      </c>
      <c r="C42" s="1858">
        <v>53.382879217806526</v>
      </c>
      <c r="D42" s="1859">
        <v>67.672584478037862</v>
      </c>
      <c r="E42" s="1859">
        <v>80.522465659939627</v>
      </c>
      <c r="F42" s="1859">
        <v>90.282007356644982</v>
      </c>
      <c r="G42" s="1860">
        <v>96.070801904179334</v>
      </c>
      <c r="H42" s="1861">
        <v>80.262180058536529</v>
      </c>
      <c r="I42" s="1859">
        <v>90.141314244947893</v>
      </c>
      <c r="J42" s="1859">
        <v>90.252813626414735</v>
      </c>
      <c r="K42" s="1859">
        <v>94.61099663699045</v>
      </c>
      <c r="L42" s="1862">
        <v>97.531591162873951</v>
      </c>
      <c r="M42" s="1863">
        <v>51.823997371437912</v>
      </c>
      <c r="N42" s="1859">
        <v>54.252166924045888</v>
      </c>
      <c r="O42" s="1859">
        <v>67.935313644765543</v>
      </c>
      <c r="P42" s="1859">
        <v>69.311094351896728</v>
      </c>
      <c r="Q42" s="1860">
        <v>86.762252700570713</v>
      </c>
      <c r="R42" s="1861">
        <v>76.809959709256873</v>
      </c>
      <c r="S42" s="1859">
        <v>68.541653393161454</v>
      </c>
      <c r="T42" s="1859">
        <v>81.071354746183033</v>
      </c>
      <c r="U42" s="1859">
        <v>99.650372178085235</v>
      </c>
      <c r="V42" s="1859">
        <v>63.979434562743421</v>
      </c>
      <c r="W42" s="1859">
        <v>66.647631850230923</v>
      </c>
      <c r="X42" s="1859">
        <v>65.251810224458822</v>
      </c>
      <c r="Y42" s="1859">
        <v>59.853120357505141</v>
      </c>
      <c r="Z42" s="1859">
        <v>96.017427914903791</v>
      </c>
      <c r="AA42" s="1859">
        <v>92.537644093772769</v>
      </c>
      <c r="AB42" s="1859">
        <v>74.059700828652282</v>
      </c>
      <c r="AC42" s="1859">
        <v>85.555779142174259</v>
      </c>
      <c r="AD42" s="2214">
        <v>97.122262808336089</v>
      </c>
      <c r="AE42" s="312"/>
      <c r="AF42" s="312"/>
      <c r="AG42" s="312"/>
      <c r="AH42" s="312"/>
      <c r="AI42" s="312"/>
      <c r="AJ42" s="312"/>
      <c r="AK42" s="312"/>
      <c r="AL42" s="312"/>
      <c r="AM42" s="312"/>
      <c r="AN42" s="312"/>
      <c r="AO42" s="312"/>
      <c r="AP42" s="312"/>
      <c r="AQ42" s="312"/>
      <c r="AR42" s="312"/>
      <c r="AS42" s="312"/>
      <c r="AT42" s="312"/>
      <c r="AU42" s="312"/>
      <c r="AV42" s="312"/>
      <c r="AW42" s="312"/>
      <c r="AX42" s="312"/>
      <c r="AY42" s="312"/>
      <c r="AZ42" s="707"/>
      <c r="BA42" s="2436"/>
      <c r="BB42" s="151" t="s">
        <v>48</v>
      </c>
      <c r="BC42" s="1143" t="s">
        <v>35</v>
      </c>
      <c r="BD42" s="1162" t="s">
        <v>35</v>
      </c>
      <c r="BE42" s="1162" t="s">
        <v>35</v>
      </c>
      <c r="BF42" s="1162" t="s">
        <v>35</v>
      </c>
      <c r="BG42" s="1182" t="s">
        <v>35</v>
      </c>
      <c r="BH42" s="1202" t="s">
        <v>35</v>
      </c>
      <c r="BI42" s="1162" t="s">
        <v>35</v>
      </c>
      <c r="BJ42" s="1162" t="s">
        <v>35</v>
      </c>
      <c r="BK42" s="1162" t="s">
        <v>35</v>
      </c>
      <c r="BL42" s="1182" t="s">
        <v>35</v>
      </c>
      <c r="BM42" s="1202" t="s">
        <v>35</v>
      </c>
      <c r="BN42" s="1162" t="s">
        <v>35</v>
      </c>
      <c r="BO42" s="1162" t="s">
        <v>35</v>
      </c>
      <c r="BP42" s="1162" t="s">
        <v>35</v>
      </c>
      <c r="BQ42" s="1182" t="s">
        <v>35</v>
      </c>
      <c r="BR42" s="1202" t="s">
        <v>35</v>
      </c>
      <c r="BS42" s="1162" t="s">
        <v>35</v>
      </c>
      <c r="BT42" s="1162" t="s">
        <v>35</v>
      </c>
      <c r="BU42" s="1162" t="s">
        <v>35</v>
      </c>
      <c r="BV42" s="1162" t="s">
        <v>35</v>
      </c>
      <c r="BW42" s="1162" t="s">
        <v>35</v>
      </c>
      <c r="BX42" s="1162" t="s">
        <v>35</v>
      </c>
      <c r="BY42" s="1221" t="s">
        <v>35</v>
      </c>
      <c r="BZ42" s="1221" t="s">
        <v>35</v>
      </c>
      <c r="CA42" s="1221" t="s">
        <v>35</v>
      </c>
      <c r="CB42" s="1221" t="s">
        <v>35</v>
      </c>
      <c r="CC42" s="1221" t="s">
        <v>35</v>
      </c>
      <c r="CD42" s="1221" t="s">
        <v>35</v>
      </c>
      <c r="CE42" s="2115"/>
      <c r="CF42" s="2115"/>
      <c r="CG42" s="2115"/>
      <c r="CH42" s="2115"/>
      <c r="CI42" s="2115"/>
      <c r="CJ42" s="2115"/>
      <c r="CK42" s="2115"/>
      <c r="CL42" s="2115"/>
      <c r="CM42" s="2115"/>
      <c r="CN42" s="2115"/>
      <c r="CO42" s="2115"/>
      <c r="CP42" s="2115"/>
      <c r="CQ42" s="2115"/>
      <c r="CR42" s="2115"/>
      <c r="CS42" s="2115"/>
      <c r="CT42" s="2115"/>
      <c r="CU42" s="2115"/>
      <c r="CV42" s="2115"/>
      <c r="CW42" s="2115"/>
      <c r="CX42" s="2115"/>
      <c r="CY42" s="2115"/>
      <c r="CZ42" s="2115"/>
    </row>
    <row r="43" s="135" customFormat="true" ht="15" customHeight="true" x14ac:dyDescent="0.2">
      <c r="A43" s="2729" t="s">
        <v>53</v>
      </c>
      <c r="B43" s="1990" t="s">
        <v>49</v>
      </c>
      <c r="C43" s="2017" t="s">
        <v>35</v>
      </c>
      <c r="D43" s="2018" t="s">
        <v>35</v>
      </c>
      <c r="E43" s="2018" t="s">
        <v>35</v>
      </c>
      <c r="F43" s="2018" t="s">
        <v>35</v>
      </c>
      <c r="G43" s="2019" t="s">
        <v>35</v>
      </c>
      <c r="H43" s="2020" t="s">
        <v>35</v>
      </c>
      <c r="I43" s="2018" t="s">
        <v>35</v>
      </c>
      <c r="J43" s="2018" t="s">
        <v>35</v>
      </c>
      <c r="K43" s="2018" t="s">
        <v>35</v>
      </c>
      <c r="L43" s="2021" t="s">
        <v>35</v>
      </c>
      <c r="M43" s="2022" t="s">
        <v>35</v>
      </c>
      <c r="N43" s="2018" t="s">
        <v>35</v>
      </c>
      <c r="O43" s="2018" t="s">
        <v>35</v>
      </c>
      <c r="P43" s="2018" t="s">
        <v>35</v>
      </c>
      <c r="Q43" s="2019" t="s">
        <v>35</v>
      </c>
      <c r="R43" s="2020" t="s">
        <v>35</v>
      </c>
      <c r="S43" s="2018" t="s">
        <v>35</v>
      </c>
      <c r="T43" s="2018" t="s">
        <v>35</v>
      </c>
      <c r="U43" s="2018" t="s">
        <v>35</v>
      </c>
      <c r="V43" s="2018" t="s">
        <v>35</v>
      </c>
      <c r="W43" s="2018" t="s">
        <v>35</v>
      </c>
      <c r="X43" s="2018" t="s">
        <v>35</v>
      </c>
      <c r="Y43" s="2018" t="s">
        <v>35</v>
      </c>
      <c r="Z43" s="2018" t="s">
        <v>35</v>
      </c>
      <c r="AA43" s="2018" t="s">
        <v>35</v>
      </c>
      <c r="AB43" s="2018" t="s">
        <v>35</v>
      </c>
      <c r="AC43" s="2018" t="s">
        <v>35</v>
      </c>
      <c r="AD43" s="2216" t="s">
        <v>35</v>
      </c>
      <c r="AE43" s="312"/>
      <c r="AF43" s="312"/>
      <c r="AG43" s="312"/>
      <c r="AH43" s="312"/>
      <c r="AI43" s="312"/>
      <c r="AJ43" s="312"/>
      <c r="AK43" s="312"/>
      <c r="AL43" s="312"/>
      <c r="AM43" s="312"/>
      <c r="AN43" s="312"/>
      <c r="AO43" s="312"/>
      <c r="AP43" s="312"/>
      <c r="AQ43" s="312"/>
      <c r="AR43" s="312"/>
      <c r="AS43" s="312"/>
      <c r="AT43" s="312"/>
      <c r="AU43" s="312"/>
      <c r="AV43" s="312"/>
      <c r="AW43" s="312"/>
      <c r="AX43" s="312"/>
      <c r="AY43" s="312"/>
      <c r="AZ43" s="707"/>
      <c r="BA43" s="2436" t="s">
        <v>53</v>
      </c>
      <c r="BB43" s="151" t="s">
        <v>49</v>
      </c>
      <c r="BC43" s="1143" t="s">
        <v>35</v>
      </c>
      <c r="BD43" s="1162" t="s">
        <v>35</v>
      </c>
      <c r="BE43" s="1162" t="s">
        <v>35</v>
      </c>
      <c r="BF43" s="1162" t="s">
        <v>35</v>
      </c>
      <c r="BG43" s="1182" t="s">
        <v>35</v>
      </c>
      <c r="BH43" s="1202" t="s">
        <v>35</v>
      </c>
      <c r="BI43" s="1162" t="s">
        <v>35</v>
      </c>
      <c r="BJ43" s="1162" t="s">
        <v>35</v>
      </c>
      <c r="BK43" s="1162" t="s">
        <v>35</v>
      </c>
      <c r="BL43" s="1182" t="s">
        <v>35</v>
      </c>
      <c r="BM43" s="1202" t="s">
        <v>35</v>
      </c>
      <c r="BN43" s="1162" t="s">
        <v>35</v>
      </c>
      <c r="BO43" s="1162" t="s">
        <v>35</v>
      </c>
      <c r="BP43" s="1162" t="s">
        <v>35</v>
      </c>
      <c r="BQ43" s="1182" t="s">
        <v>35</v>
      </c>
      <c r="BR43" s="1202" t="s">
        <v>35</v>
      </c>
      <c r="BS43" s="1162" t="s">
        <v>35</v>
      </c>
      <c r="BT43" s="1162" t="s">
        <v>35</v>
      </c>
      <c r="BU43" s="1162" t="s">
        <v>35</v>
      </c>
      <c r="BV43" s="1162" t="s">
        <v>35</v>
      </c>
      <c r="BW43" s="1162" t="s">
        <v>35</v>
      </c>
      <c r="BX43" s="1162" t="s">
        <v>35</v>
      </c>
      <c r="BY43" s="1221" t="s">
        <v>35</v>
      </c>
      <c r="BZ43" s="1221" t="s">
        <v>35</v>
      </c>
      <c r="CA43" s="1221" t="s">
        <v>35</v>
      </c>
      <c r="CB43" s="1221" t="s">
        <v>35</v>
      </c>
      <c r="CC43" s="1221" t="s">
        <v>35</v>
      </c>
      <c r="CD43" s="1221" t="s">
        <v>35</v>
      </c>
      <c r="CE43" s="2115"/>
      <c r="CF43" s="2115"/>
      <c r="CG43" s="2115"/>
      <c r="CH43" s="2115"/>
      <c r="CI43" s="2115"/>
      <c r="CJ43" s="2115"/>
      <c r="CK43" s="2115"/>
      <c r="CL43" s="2115"/>
      <c r="CM43" s="2115"/>
      <c r="CN43" s="2115"/>
      <c r="CO43" s="2115"/>
      <c r="CP43" s="2115"/>
      <c r="CQ43" s="2115"/>
      <c r="CR43" s="2115"/>
      <c r="CS43" s="2115"/>
      <c r="CT43" s="2115"/>
      <c r="CU43" s="2115"/>
      <c r="CV43" s="2115"/>
      <c r="CW43" s="2115"/>
      <c r="CX43" s="2115"/>
      <c r="CY43" s="2115"/>
      <c r="CZ43" s="2115"/>
    </row>
    <row r="44" s="135" customFormat="true" ht="15" customHeight="true" x14ac:dyDescent="0.2">
      <c r="A44" s="2729"/>
      <c r="B44" s="1990" t="s">
        <v>48</v>
      </c>
      <c r="C44" s="2017" t="s">
        <v>35</v>
      </c>
      <c r="D44" s="2018" t="s">
        <v>35</v>
      </c>
      <c r="E44" s="2018" t="s">
        <v>35</v>
      </c>
      <c r="F44" s="2018" t="s">
        <v>35</v>
      </c>
      <c r="G44" s="2019" t="s">
        <v>35</v>
      </c>
      <c r="H44" s="2020" t="s">
        <v>35</v>
      </c>
      <c r="I44" s="2018" t="s">
        <v>35</v>
      </c>
      <c r="J44" s="2018" t="s">
        <v>35</v>
      </c>
      <c r="K44" s="2018" t="s">
        <v>35</v>
      </c>
      <c r="L44" s="2021" t="s">
        <v>35</v>
      </c>
      <c r="M44" s="2022" t="s">
        <v>35</v>
      </c>
      <c r="N44" s="2018" t="s">
        <v>35</v>
      </c>
      <c r="O44" s="2018" t="s">
        <v>35</v>
      </c>
      <c r="P44" s="2018" t="s">
        <v>35</v>
      </c>
      <c r="Q44" s="2019" t="s">
        <v>35</v>
      </c>
      <c r="R44" s="2020" t="s">
        <v>35</v>
      </c>
      <c r="S44" s="2018" t="s">
        <v>35</v>
      </c>
      <c r="T44" s="2018" t="s">
        <v>35</v>
      </c>
      <c r="U44" s="2018" t="s">
        <v>35</v>
      </c>
      <c r="V44" s="2018" t="s">
        <v>35</v>
      </c>
      <c r="W44" s="2018" t="s">
        <v>35</v>
      </c>
      <c r="X44" s="2018" t="s">
        <v>35</v>
      </c>
      <c r="Y44" s="2018" t="s">
        <v>35</v>
      </c>
      <c r="Z44" s="2018" t="s">
        <v>35</v>
      </c>
      <c r="AA44" s="2018" t="s">
        <v>35</v>
      </c>
      <c r="AB44" s="2018" t="s">
        <v>35</v>
      </c>
      <c r="AC44" s="2018" t="s">
        <v>35</v>
      </c>
      <c r="AD44" s="2216" t="s">
        <v>35</v>
      </c>
      <c r="AE44" s="312"/>
      <c r="AF44" s="312"/>
      <c r="AG44" s="312"/>
      <c r="AH44" s="312"/>
      <c r="AI44" s="312"/>
      <c r="AJ44" s="312"/>
      <c r="AK44" s="312"/>
      <c r="AL44" s="312"/>
      <c r="AM44" s="312"/>
      <c r="AN44" s="312"/>
      <c r="AO44" s="312"/>
      <c r="AP44" s="312"/>
      <c r="AQ44" s="312"/>
      <c r="AR44" s="312"/>
      <c r="AS44" s="312"/>
      <c r="AT44" s="312"/>
      <c r="AU44" s="312"/>
      <c r="AV44" s="312"/>
      <c r="AW44" s="312"/>
      <c r="AX44" s="312"/>
      <c r="AY44" s="312"/>
      <c r="AZ44" s="707"/>
      <c r="BA44" s="2436"/>
      <c r="BB44" s="151" t="s">
        <v>48</v>
      </c>
      <c r="BC44" s="1143" t="s">
        <v>35</v>
      </c>
      <c r="BD44" s="1162" t="s">
        <v>35</v>
      </c>
      <c r="BE44" s="1162" t="s">
        <v>35</v>
      </c>
      <c r="BF44" s="1162" t="s">
        <v>35</v>
      </c>
      <c r="BG44" s="1182" t="s">
        <v>35</v>
      </c>
      <c r="BH44" s="1202" t="s">
        <v>35</v>
      </c>
      <c r="BI44" s="1162" t="s">
        <v>35</v>
      </c>
      <c r="BJ44" s="1162" t="s">
        <v>35</v>
      </c>
      <c r="BK44" s="1162" t="s">
        <v>35</v>
      </c>
      <c r="BL44" s="1182" t="s">
        <v>35</v>
      </c>
      <c r="BM44" s="1202" t="s">
        <v>35</v>
      </c>
      <c r="BN44" s="1162" t="s">
        <v>35</v>
      </c>
      <c r="BO44" s="1162" t="s">
        <v>35</v>
      </c>
      <c r="BP44" s="1162" t="s">
        <v>35</v>
      </c>
      <c r="BQ44" s="1182" t="s">
        <v>35</v>
      </c>
      <c r="BR44" s="1202" t="s">
        <v>35</v>
      </c>
      <c r="BS44" s="1162" t="s">
        <v>35</v>
      </c>
      <c r="BT44" s="1162" t="s">
        <v>35</v>
      </c>
      <c r="BU44" s="1162" t="s">
        <v>35</v>
      </c>
      <c r="BV44" s="1162" t="s">
        <v>35</v>
      </c>
      <c r="BW44" s="1162" t="s">
        <v>35</v>
      </c>
      <c r="BX44" s="1162" t="s">
        <v>35</v>
      </c>
      <c r="BY44" s="1221" t="s">
        <v>35</v>
      </c>
      <c r="BZ44" s="1221" t="s">
        <v>35</v>
      </c>
      <c r="CA44" s="1221" t="s">
        <v>35</v>
      </c>
      <c r="CB44" s="1221" t="s">
        <v>35</v>
      </c>
      <c r="CC44" s="1221" t="s">
        <v>35</v>
      </c>
      <c r="CD44" s="1221" t="s">
        <v>35</v>
      </c>
      <c r="CE44" s="2115"/>
      <c r="CF44" s="2115"/>
      <c r="CG44" s="2115"/>
      <c r="CH44" s="2115"/>
      <c r="CI44" s="2115"/>
      <c r="CJ44" s="2115"/>
      <c r="CK44" s="2115"/>
      <c r="CL44" s="2115"/>
      <c r="CM44" s="2115"/>
      <c r="CN44" s="2115"/>
      <c r="CO44" s="2115"/>
      <c r="CP44" s="2115"/>
      <c r="CQ44" s="2115"/>
      <c r="CR44" s="2115"/>
      <c r="CS44" s="2115"/>
      <c r="CT44" s="2115"/>
      <c r="CU44" s="2115"/>
      <c r="CV44" s="2115"/>
      <c r="CW44" s="2115"/>
      <c r="CX44" s="2115"/>
      <c r="CY44" s="2115"/>
      <c r="CZ44" s="2115"/>
    </row>
    <row r="45" s="135" customFormat="true" ht="15" customHeight="true" x14ac:dyDescent="0.2">
      <c r="A45" s="2729" t="s">
        <v>52</v>
      </c>
      <c r="B45" s="1990" t="s">
        <v>49</v>
      </c>
      <c r="C45" s="2017" t="s">
        <v>35</v>
      </c>
      <c r="D45" s="2018" t="s">
        <v>35</v>
      </c>
      <c r="E45" s="2018" t="s">
        <v>35</v>
      </c>
      <c r="F45" s="2018" t="s">
        <v>35</v>
      </c>
      <c r="G45" s="2019" t="s">
        <v>35</v>
      </c>
      <c r="H45" s="2020" t="s">
        <v>35</v>
      </c>
      <c r="I45" s="2018" t="s">
        <v>35</v>
      </c>
      <c r="J45" s="2018" t="s">
        <v>35</v>
      </c>
      <c r="K45" s="2018" t="s">
        <v>35</v>
      </c>
      <c r="L45" s="2021" t="s">
        <v>35</v>
      </c>
      <c r="M45" s="2022" t="s">
        <v>35</v>
      </c>
      <c r="N45" s="2018" t="s">
        <v>35</v>
      </c>
      <c r="O45" s="2018" t="s">
        <v>35</v>
      </c>
      <c r="P45" s="2018" t="s">
        <v>35</v>
      </c>
      <c r="Q45" s="2019" t="s">
        <v>35</v>
      </c>
      <c r="R45" s="2020" t="s">
        <v>35</v>
      </c>
      <c r="S45" s="2018" t="s">
        <v>35</v>
      </c>
      <c r="T45" s="2018" t="s">
        <v>35</v>
      </c>
      <c r="U45" s="2018" t="s">
        <v>35</v>
      </c>
      <c r="V45" s="2018" t="s">
        <v>35</v>
      </c>
      <c r="W45" s="2018" t="s">
        <v>35</v>
      </c>
      <c r="X45" s="2018" t="s">
        <v>35</v>
      </c>
      <c r="Y45" s="2018" t="s">
        <v>35</v>
      </c>
      <c r="Z45" s="2018" t="s">
        <v>35</v>
      </c>
      <c r="AA45" s="2018" t="s">
        <v>35</v>
      </c>
      <c r="AB45" s="2018" t="s">
        <v>35</v>
      </c>
      <c r="AC45" s="2018" t="s">
        <v>35</v>
      </c>
      <c r="AD45" s="2216" t="s">
        <v>35</v>
      </c>
      <c r="AE45" s="312"/>
      <c r="AF45" s="312"/>
      <c r="AG45" s="312"/>
      <c r="AH45" s="312"/>
      <c r="AI45" s="312"/>
      <c r="AJ45" s="312"/>
      <c r="AK45" s="312"/>
      <c r="AL45" s="312"/>
      <c r="AM45" s="312"/>
      <c r="AN45" s="312"/>
      <c r="AO45" s="312"/>
      <c r="AP45" s="312"/>
      <c r="AQ45" s="312"/>
      <c r="AR45" s="312"/>
      <c r="AS45" s="312"/>
      <c r="AT45" s="312"/>
      <c r="AU45" s="312"/>
      <c r="AV45" s="312"/>
      <c r="AW45" s="312"/>
      <c r="AX45" s="312"/>
      <c r="AY45" s="312"/>
      <c r="AZ45" s="707"/>
      <c r="BA45" s="2436" t="s">
        <v>52</v>
      </c>
      <c r="BB45" s="151" t="s">
        <v>49</v>
      </c>
      <c r="BC45" s="1143" t="s">
        <v>35</v>
      </c>
      <c r="BD45" s="1162" t="s">
        <v>35</v>
      </c>
      <c r="BE45" s="1162" t="s">
        <v>35</v>
      </c>
      <c r="BF45" s="1162" t="s">
        <v>35</v>
      </c>
      <c r="BG45" s="1182" t="s">
        <v>35</v>
      </c>
      <c r="BH45" s="1202" t="s">
        <v>35</v>
      </c>
      <c r="BI45" s="1162" t="s">
        <v>35</v>
      </c>
      <c r="BJ45" s="1162" t="s">
        <v>35</v>
      </c>
      <c r="BK45" s="1162" t="s">
        <v>35</v>
      </c>
      <c r="BL45" s="1182" t="s">
        <v>35</v>
      </c>
      <c r="BM45" s="1202" t="s">
        <v>35</v>
      </c>
      <c r="BN45" s="1162" t="s">
        <v>35</v>
      </c>
      <c r="BO45" s="1162" t="s">
        <v>35</v>
      </c>
      <c r="BP45" s="1162" t="s">
        <v>35</v>
      </c>
      <c r="BQ45" s="1182" t="s">
        <v>35</v>
      </c>
      <c r="BR45" s="1202" t="s">
        <v>35</v>
      </c>
      <c r="BS45" s="1162" t="s">
        <v>35</v>
      </c>
      <c r="BT45" s="1162" t="s">
        <v>35</v>
      </c>
      <c r="BU45" s="1162" t="s">
        <v>35</v>
      </c>
      <c r="BV45" s="1162" t="s">
        <v>35</v>
      </c>
      <c r="BW45" s="1162" t="s">
        <v>35</v>
      </c>
      <c r="BX45" s="1162" t="s">
        <v>35</v>
      </c>
      <c r="BY45" s="1221" t="s">
        <v>35</v>
      </c>
      <c r="BZ45" s="1221" t="s">
        <v>35</v>
      </c>
      <c r="CA45" s="1221" t="s">
        <v>35</v>
      </c>
      <c r="CB45" s="1221" t="s">
        <v>35</v>
      </c>
      <c r="CC45" s="1221" t="s">
        <v>35</v>
      </c>
      <c r="CD45" s="1221" t="s">
        <v>35</v>
      </c>
      <c r="CE45" s="2115"/>
      <c r="CF45" s="2115"/>
      <c r="CG45" s="2115"/>
      <c r="CH45" s="2115"/>
      <c r="CI45" s="2115"/>
      <c r="CJ45" s="2115"/>
      <c r="CK45" s="2115"/>
      <c r="CL45" s="2115"/>
      <c r="CM45" s="2115"/>
      <c r="CN45" s="2115"/>
      <c r="CO45" s="2115"/>
      <c r="CP45" s="2115"/>
      <c r="CQ45" s="2115"/>
      <c r="CR45" s="2115"/>
      <c r="CS45" s="2115"/>
      <c r="CT45" s="2115"/>
      <c r="CU45" s="2115"/>
      <c r="CV45" s="2115"/>
      <c r="CW45" s="2115"/>
      <c r="CX45" s="2115"/>
      <c r="CY45" s="2115"/>
      <c r="CZ45" s="2115"/>
    </row>
    <row r="46" s="135" customFormat="true" ht="15" customHeight="true" x14ac:dyDescent="0.2">
      <c r="A46" s="2729"/>
      <c r="B46" s="1990" t="s">
        <v>48</v>
      </c>
      <c r="C46" s="2017" t="s">
        <v>35</v>
      </c>
      <c r="D46" s="2018" t="s">
        <v>35</v>
      </c>
      <c r="E46" s="2018" t="s">
        <v>35</v>
      </c>
      <c r="F46" s="2018" t="s">
        <v>35</v>
      </c>
      <c r="G46" s="2019" t="s">
        <v>35</v>
      </c>
      <c r="H46" s="2020" t="s">
        <v>35</v>
      </c>
      <c r="I46" s="2018" t="s">
        <v>35</v>
      </c>
      <c r="J46" s="2018" t="s">
        <v>35</v>
      </c>
      <c r="K46" s="2018" t="s">
        <v>35</v>
      </c>
      <c r="L46" s="2021" t="s">
        <v>35</v>
      </c>
      <c r="M46" s="2022" t="s">
        <v>35</v>
      </c>
      <c r="N46" s="2018" t="s">
        <v>35</v>
      </c>
      <c r="O46" s="2018" t="s">
        <v>35</v>
      </c>
      <c r="P46" s="2018" t="s">
        <v>35</v>
      </c>
      <c r="Q46" s="2019" t="s">
        <v>35</v>
      </c>
      <c r="R46" s="2020" t="s">
        <v>35</v>
      </c>
      <c r="S46" s="2018" t="s">
        <v>35</v>
      </c>
      <c r="T46" s="2018" t="s">
        <v>35</v>
      </c>
      <c r="U46" s="2018" t="s">
        <v>35</v>
      </c>
      <c r="V46" s="2018" t="s">
        <v>35</v>
      </c>
      <c r="W46" s="2018" t="s">
        <v>35</v>
      </c>
      <c r="X46" s="2018" t="s">
        <v>35</v>
      </c>
      <c r="Y46" s="2018" t="s">
        <v>35</v>
      </c>
      <c r="Z46" s="2018" t="s">
        <v>35</v>
      </c>
      <c r="AA46" s="2018" t="s">
        <v>35</v>
      </c>
      <c r="AB46" s="2018" t="s">
        <v>35</v>
      </c>
      <c r="AC46" s="2018" t="s">
        <v>35</v>
      </c>
      <c r="AD46" s="2216" t="s">
        <v>35</v>
      </c>
      <c r="AE46" s="312"/>
      <c r="AF46" s="312"/>
      <c r="AG46" s="312"/>
      <c r="AH46" s="312"/>
      <c r="AI46" s="312"/>
      <c r="AJ46" s="312"/>
      <c r="AK46" s="312"/>
      <c r="AL46" s="312"/>
      <c r="AM46" s="312"/>
      <c r="AN46" s="312"/>
      <c r="AO46" s="312"/>
      <c r="AP46" s="312"/>
      <c r="AQ46" s="312"/>
      <c r="AR46" s="312"/>
      <c r="AS46" s="312"/>
      <c r="AT46" s="312"/>
      <c r="AU46" s="312"/>
      <c r="AV46" s="312"/>
      <c r="AW46" s="312"/>
      <c r="AX46" s="312"/>
      <c r="AY46" s="312"/>
      <c r="AZ46" s="707"/>
      <c r="BA46" s="2436"/>
      <c r="BB46" s="151" t="s">
        <v>48</v>
      </c>
      <c r="BC46" s="1143" t="s">
        <v>35</v>
      </c>
      <c r="BD46" s="1162" t="s">
        <v>35</v>
      </c>
      <c r="BE46" s="1162" t="s">
        <v>35</v>
      </c>
      <c r="BF46" s="1162" t="s">
        <v>35</v>
      </c>
      <c r="BG46" s="1182" t="s">
        <v>35</v>
      </c>
      <c r="BH46" s="1202" t="s">
        <v>35</v>
      </c>
      <c r="BI46" s="1162" t="s">
        <v>35</v>
      </c>
      <c r="BJ46" s="1162" t="s">
        <v>35</v>
      </c>
      <c r="BK46" s="1162" t="s">
        <v>35</v>
      </c>
      <c r="BL46" s="1182" t="s">
        <v>35</v>
      </c>
      <c r="BM46" s="1202" t="s">
        <v>35</v>
      </c>
      <c r="BN46" s="1162" t="s">
        <v>35</v>
      </c>
      <c r="BO46" s="1162" t="s">
        <v>35</v>
      </c>
      <c r="BP46" s="1162" t="s">
        <v>35</v>
      </c>
      <c r="BQ46" s="1182" t="s">
        <v>35</v>
      </c>
      <c r="BR46" s="1202" t="s">
        <v>35</v>
      </c>
      <c r="BS46" s="1162" t="s">
        <v>35</v>
      </c>
      <c r="BT46" s="1162" t="s">
        <v>35</v>
      </c>
      <c r="BU46" s="1162" t="s">
        <v>35</v>
      </c>
      <c r="BV46" s="1162" t="s">
        <v>35</v>
      </c>
      <c r="BW46" s="1162" t="s">
        <v>35</v>
      </c>
      <c r="BX46" s="1162" t="s">
        <v>35</v>
      </c>
      <c r="BY46" s="1221" t="s">
        <v>35</v>
      </c>
      <c r="BZ46" s="1221" t="s">
        <v>35</v>
      </c>
      <c r="CA46" s="1221" t="s">
        <v>35</v>
      </c>
      <c r="CB46" s="1221" t="s">
        <v>35</v>
      </c>
      <c r="CC46" s="1221" t="s">
        <v>35</v>
      </c>
      <c r="CD46" s="1221" t="s">
        <v>35</v>
      </c>
      <c r="CE46" s="2115"/>
      <c r="CF46" s="2115"/>
      <c r="CG46" s="2115"/>
      <c r="CH46" s="2115"/>
      <c r="CI46" s="2115"/>
      <c r="CJ46" s="2115"/>
      <c r="CK46" s="2115"/>
      <c r="CL46" s="2115"/>
      <c r="CM46" s="2115"/>
      <c r="CN46" s="2115"/>
      <c r="CO46" s="2115"/>
      <c r="CP46" s="2115"/>
      <c r="CQ46" s="2115"/>
      <c r="CR46" s="2115"/>
      <c r="CS46" s="2115"/>
      <c r="CT46" s="2115"/>
      <c r="CU46" s="2115"/>
      <c r="CV46" s="2115"/>
      <c r="CW46" s="2115"/>
      <c r="CX46" s="2115"/>
      <c r="CY46" s="2115"/>
      <c r="CZ46" s="2115"/>
    </row>
    <row r="47" s="130" customFormat="true" ht="15" customHeight="true" x14ac:dyDescent="0.2">
      <c r="A47" s="2435" t="s">
        <v>100</v>
      </c>
      <c r="B47" s="250" t="s">
        <v>99</v>
      </c>
      <c r="C47" s="1095" t="s">
        <v>35</v>
      </c>
      <c r="D47" s="1102" t="s">
        <v>35</v>
      </c>
      <c r="E47" s="1102" t="s">
        <v>35</v>
      </c>
      <c r="F47" s="1102" t="s">
        <v>35</v>
      </c>
      <c r="G47" s="1109" t="s">
        <v>35</v>
      </c>
      <c r="H47" s="1116" t="s">
        <v>35</v>
      </c>
      <c r="I47" s="1102" t="s">
        <v>35</v>
      </c>
      <c r="J47" s="1102" t="s">
        <v>35</v>
      </c>
      <c r="K47" s="1102" t="s">
        <v>35</v>
      </c>
      <c r="L47" s="1123" t="s">
        <v>35</v>
      </c>
      <c r="M47" s="1130" t="s">
        <v>35</v>
      </c>
      <c r="N47" s="1102" t="s">
        <v>35</v>
      </c>
      <c r="O47" s="1102" t="s">
        <v>35</v>
      </c>
      <c r="P47" s="1102" t="s">
        <v>35</v>
      </c>
      <c r="Q47" s="1109" t="s">
        <v>35</v>
      </c>
      <c r="R47" s="1116" t="s">
        <v>35</v>
      </c>
      <c r="S47" s="1102" t="s">
        <v>35</v>
      </c>
      <c r="T47" s="1102" t="s">
        <v>35</v>
      </c>
      <c r="U47" s="1102" t="s">
        <v>35</v>
      </c>
      <c r="V47" s="1102" t="s">
        <v>35</v>
      </c>
      <c r="W47" s="1102" t="s">
        <v>35</v>
      </c>
      <c r="X47" s="1102" t="s">
        <v>35</v>
      </c>
      <c r="Y47" s="1137" t="s">
        <v>35</v>
      </c>
      <c r="Z47" s="1137" t="s">
        <v>35</v>
      </c>
      <c r="AA47" s="1137" t="s">
        <v>35</v>
      </c>
      <c r="AB47" s="1137" t="s">
        <v>35</v>
      </c>
      <c r="AC47" s="1137" t="s">
        <v>35</v>
      </c>
      <c r="AD47" s="2076" t="s">
        <v>35</v>
      </c>
      <c r="AE47" s="2104"/>
      <c r="AF47" s="2104"/>
      <c r="AG47" s="2104"/>
      <c r="AH47" s="2104"/>
      <c r="AI47" s="2104"/>
      <c r="AJ47" s="2104"/>
      <c r="AK47" s="2104"/>
      <c r="AL47" s="2104"/>
      <c r="AM47" s="2104"/>
      <c r="AN47" s="2104"/>
      <c r="AO47" s="2104"/>
      <c r="AP47" s="2104"/>
      <c r="AQ47" s="2104"/>
      <c r="AR47" s="2104"/>
      <c r="AS47" s="2104"/>
      <c r="AT47" s="2104"/>
      <c r="AU47" s="2104"/>
      <c r="AV47" s="2104"/>
      <c r="AW47" s="2104"/>
      <c r="AX47" s="2104"/>
      <c r="AY47" s="2104"/>
      <c r="AZ47" s="215"/>
      <c r="BA47" s="2436" t="s">
        <v>100</v>
      </c>
      <c r="BB47" s="151" t="s">
        <v>99</v>
      </c>
      <c r="BC47" s="1143" t="s">
        <v>35</v>
      </c>
      <c r="BD47" s="1162" t="s">
        <v>35</v>
      </c>
      <c r="BE47" s="1162" t="s">
        <v>35</v>
      </c>
      <c r="BF47" s="1162" t="s">
        <v>35</v>
      </c>
      <c r="BG47" s="1182" t="s">
        <v>35</v>
      </c>
      <c r="BH47" s="1202" t="s">
        <v>35</v>
      </c>
      <c r="BI47" s="1162" t="s">
        <v>35</v>
      </c>
      <c r="BJ47" s="1162" t="s">
        <v>35</v>
      </c>
      <c r="BK47" s="1162" t="s">
        <v>35</v>
      </c>
      <c r="BL47" s="1182" t="s">
        <v>35</v>
      </c>
      <c r="BM47" s="1202" t="s">
        <v>35</v>
      </c>
      <c r="BN47" s="1162" t="s">
        <v>35</v>
      </c>
      <c r="BO47" s="1162" t="s">
        <v>35</v>
      </c>
      <c r="BP47" s="1162" t="s">
        <v>35</v>
      </c>
      <c r="BQ47" s="1182" t="s">
        <v>35</v>
      </c>
      <c r="BR47" s="1202" t="s">
        <v>35</v>
      </c>
      <c r="BS47" s="1162" t="s">
        <v>35</v>
      </c>
      <c r="BT47" s="1162" t="s">
        <v>35</v>
      </c>
      <c r="BU47" s="1162" t="s">
        <v>35</v>
      </c>
      <c r="BV47" s="1162" t="s">
        <v>35</v>
      </c>
      <c r="BW47" s="1162" t="s">
        <v>35</v>
      </c>
      <c r="BX47" s="1162" t="s">
        <v>35</v>
      </c>
      <c r="BY47" s="1221" t="s">
        <v>35</v>
      </c>
      <c r="BZ47" s="1221" t="s">
        <v>35</v>
      </c>
      <c r="CA47" s="1221" t="s">
        <v>35</v>
      </c>
      <c r="CB47" s="1221" t="s">
        <v>35</v>
      </c>
      <c r="CC47" s="1221" t="s">
        <v>35</v>
      </c>
      <c r="CD47" s="1221" t="s">
        <v>35</v>
      </c>
      <c r="CE47" s="2115"/>
      <c r="CF47" s="2115"/>
      <c r="CG47" s="2115"/>
      <c r="CH47" s="2115"/>
      <c r="CI47" s="2115"/>
      <c r="CJ47" s="2115"/>
      <c r="CK47" s="2115"/>
      <c r="CL47" s="2115"/>
      <c r="CM47" s="2115"/>
      <c r="CN47" s="2115"/>
      <c r="CO47" s="2115"/>
      <c r="CP47" s="2115"/>
      <c r="CQ47" s="2115"/>
      <c r="CR47" s="2115"/>
      <c r="CS47" s="2115"/>
      <c r="CT47" s="2115"/>
      <c r="CU47" s="2115"/>
      <c r="CV47" s="2115"/>
      <c r="CW47" s="2115"/>
      <c r="CX47" s="2115"/>
      <c r="CY47" s="2115"/>
      <c r="CZ47" s="2115"/>
    </row>
    <row r="48" s="130" customFormat="true" ht="15" customHeight="true" x14ac:dyDescent="0.2">
      <c r="A48" s="2435"/>
      <c r="B48" s="250" t="s">
        <v>98</v>
      </c>
      <c r="C48" s="1095" t="s">
        <v>35</v>
      </c>
      <c r="D48" s="1102" t="s">
        <v>35</v>
      </c>
      <c r="E48" s="1102" t="s">
        <v>35</v>
      </c>
      <c r="F48" s="1102" t="s">
        <v>35</v>
      </c>
      <c r="G48" s="1109" t="s">
        <v>35</v>
      </c>
      <c r="H48" s="1116" t="s">
        <v>35</v>
      </c>
      <c r="I48" s="1102" t="s">
        <v>35</v>
      </c>
      <c r="J48" s="1102" t="s">
        <v>35</v>
      </c>
      <c r="K48" s="1102" t="s">
        <v>35</v>
      </c>
      <c r="L48" s="1123" t="s">
        <v>35</v>
      </c>
      <c r="M48" s="1130" t="s">
        <v>35</v>
      </c>
      <c r="N48" s="1102" t="s">
        <v>35</v>
      </c>
      <c r="O48" s="1102" t="s">
        <v>35</v>
      </c>
      <c r="P48" s="1102" t="s">
        <v>35</v>
      </c>
      <c r="Q48" s="1109" t="s">
        <v>35</v>
      </c>
      <c r="R48" s="1116" t="s">
        <v>35</v>
      </c>
      <c r="S48" s="1102" t="s">
        <v>35</v>
      </c>
      <c r="T48" s="1102" t="s">
        <v>35</v>
      </c>
      <c r="U48" s="1102" t="s">
        <v>35</v>
      </c>
      <c r="V48" s="1102" t="s">
        <v>35</v>
      </c>
      <c r="W48" s="1102" t="s">
        <v>35</v>
      </c>
      <c r="X48" s="1102" t="s">
        <v>35</v>
      </c>
      <c r="Y48" s="1137" t="s">
        <v>35</v>
      </c>
      <c r="Z48" s="1137" t="s">
        <v>35</v>
      </c>
      <c r="AA48" s="1137" t="s">
        <v>35</v>
      </c>
      <c r="AB48" s="1137" t="s">
        <v>35</v>
      </c>
      <c r="AC48" s="1137" t="s">
        <v>35</v>
      </c>
      <c r="AD48" s="2076" t="s">
        <v>35</v>
      </c>
      <c r="AE48" s="2104"/>
      <c r="AF48" s="2104"/>
      <c r="AG48" s="2104"/>
      <c r="AH48" s="2104"/>
      <c r="AI48" s="2104"/>
      <c r="AJ48" s="2104"/>
      <c r="AK48" s="2104"/>
      <c r="AL48" s="2104"/>
      <c r="AM48" s="2104"/>
      <c r="AN48" s="2104"/>
      <c r="AO48" s="2104"/>
      <c r="AP48" s="2104"/>
      <c r="AQ48" s="2104"/>
      <c r="AR48" s="2104"/>
      <c r="AS48" s="2104"/>
      <c r="AT48" s="2104"/>
      <c r="AU48" s="2104"/>
      <c r="AV48" s="2104"/>
      <c r="AW48" s="2104"/>
      <c r="AX48" s="2104"/>
      <c r="AY48" s="2104"/>
      <c r="AZ48" s="215"/>
      <c r="BA48" s="2436"/>
      <c r="BB48" s="151" t="s">
        <v>98</v>
      </c>
      <c r="BC48" s="1143" t="s">
        <v>35</v>
      </c>
      <c r="BD48" s="1162" t="s">
        <v>35</v>
      </c>
      <c r="BE48" s="1162" t="s">
        <v>35</v>
      </c>
      <c r="BF48" s="1162" t="s">
        <v>35</v>
      </c>
      <c r="BG48" s="1182" t="s">
        <v>35</v>
      </c>
      <c r="BH48" s="1202" t="s">
        <v>35</v>
      </c>
      <c r="BI48" s="1162" t="s">
        <v>35</v>
      </c>
      <c r="BJ48" s="1162" t="s">
        <v>35</v>
      </c>
      <c r="BK48" s="1162" t="s">
        <v>35</v>
      </c>
      <c r="BL48" s="1182" t="s">
        <v>35</v>
      </c>
      <c r="BM48" s="1202" t="s">
        <v>35</v>
      </c>
      <c r="BN48" s="1162" t="s">
        <v>35</v>
      </c>
      <c r="BO48" s="1162" t="s">
        <v>35</v>
      </c>
      <c r="BP48" s="1162" t="s">
        <v>35</v>
      </c>
      <c r="BQ48" s="1182" t="s">
        <v>35</v>
      </c>
      <c r="BR48" s="1202" t="s">
        <v>35</v>
      </c>
      <c r="BS48" s="1162" t="s">
        <v>35</v>
      </c>
      <c r="BT48" s="1162" t="s">
        <v>35</v>
      </c>
      <c r="BU48" s="1162" t="s">
        <v>35</v>
      </c>
      <c r="BV48" s="1162" t="s">
        <v>35</v>
      </c>
      <c r="BW48" s="1162" t="s">
        <v>35</v>
      </c>
      <c r="BX48" s="1162" t="s">
        <v>35</v>
      </c>
      <c r="BY48" s="1221" t="s">
        <v>35</v>
      </c>
      <c r="BZ48" s="1221" t="s">
        <v>35</v>
      </c>
      <c r="CA48" s="1221" t="s">
        <v>35</v>
      </c>
      <c r="CB48" s="1221" t="s">
        <v>35</v>
      </c>
      <c r="CC48" s="1221" t="s">
        <v>35</v>
      </c>
      <c r="CD48" s="1221" t="s">
        <v>35</v>
      </c>
      <c r="CE48" s="2115"/>
      <c r="CF48" s="2115"/>
      <c r="CG48" s="2115"/>
      <c r="CH48" s="2115"/>
      <c r="CI48" s="2115"/>
      <c r="CJ48" s="2115"/>
      <c r="CK48" s="2115"/>
      <c r="CL48" s="2115"/>
      <c r="CM48" s="2115"/>
      <c r="CN48" s="2115"/>
      <c r="CO48" s="2115"/>
      <c r="CP48" s="2115"/>
      <c r="CQ48" s="2115"/>
      <c r="CR48" s="2115"/>
      <c r="CS48" s="2115"/>
      <c r="CT48" s="2115"/>
      <c r="CU48" s="2115"/>
      <c r="CV48" s="2115"/>
      <c r="CW48" s="2115"/>
      <c r="CX48" s="2115"/>
      <c r="CY48" s="2115"/>
      <c r="CZ48" s="2115"/>
    </row>
    <row r="49" s="130" customFormat="true" ht="15" customHeight="true" x14ac:dyDescent="0.2">
      <c r="A49" s="2435"/>
      <c r="B49" s="250" t="s">
        <v>67</v>
      </c>
      <c r="C49" s="1095" t="s">
        <v>35</v>
      </c>
      <c r="D49" s="1102" t="s">
        <v>35</v>
      </c>
      <c r="E49" s="1102" t="s">
        <v>35</v>
      </c>
      <c r="F49" s="1102" t="s">
        <v>35</v>
      </c>
      <c r="G49" s="1109" t="s">
        <v>35</v>
      </c>
      <c r="H49" s="1116" t="s">
        <v>35</v>
      </c>
      <c r="I49" s="1102" t="s">
        <v>35</v>
      </c>
      <c r="J49" s="1102" t="s">
        <v>35</v>
      </c>
      <c r="K49" s="1102" t="s">
        <v>35</v>
      </c>
      <c r="L49" s="1123" t="s">
        <v>35</v>
      </c>
      <c r="M49" s="1130" t="s">
        <v>35</v>
      </c>
      <c r="N49" s="1102" t="s">
        <v>35</v>
      </c>
      <c r="O49" s="1102" t="s">
        <v>35</v>
      </c>
      <c r="P49" s="1102" t="s">
        <v>35</v>
      </c>
      <c r="Q49" s="1109" t="s">
        <v>35</v>
      </c>
      <c r="R49" s="1116" t="s">
        <v>35</v>
      </c>
      <c r="S49" s="1102" t="s">
        <v>35</v>
      </c>
      <c r="T49" s="1102" t="s">
        <v>35</v>
      </c>
      <c r="U49" s="1102" t="s">
        <v>35</v>
      </c>
      <c r="V49" s="1102" t="s">
        <v>35</v>
      </c>
      <c r="W49" s="1102" t="s">
        <v>35</v>
      </c>
      <c r="X49" s="1102" t="s">
        <v>35</v>
      </c>
      <c r="Y49" s="1137" t="s">
        <v>35</v>
      </c>
      <c r="Z49" s="1137" t="s">
        <v>35</v>
      </c>
      <c r="AA49" s="1137" t="s">
        <v>35</v>
      </c>
      <c r="AB49" s="1137" t="s">
        <v>35</v>
      </c>
      <c r="AC49" s="1137" t="s">
        <v>35</v>
      </c>
      <c r="AD49" s="2076" t="s">
        <v>35</v>
      </c>
      <c r="AE49" s="2104"/>
      <c r="AF49" s="2104"/>
      <c r="AG49" s="2104"/>
      <c r="AH49" s="2104"/>
      <c r="AI49" s="2104"/>
      <c r="AJ49" s="2104"/>
      <c r="AK49" s="2104"/>
      <c r="AL49" s="2104"/>
      <c r="AM49" s="2104"/>
      <c r="AN49" s="2104"/>
      <c r="AO49" s="2104"/>
      <c r="AP49" s="2104"/>
      <c r="AQ49" s="2104"/>
      <c r="AR49" s="2104"/>
      <c r="AS49" s="2104"/>
      <c r="AT49" s="2104"/>
      <c r="AU49" s="2104"/>
      <c r="AV49" s="2104"/>
      <c r="AW49" s="2104"/>
      <c r="AX49" s="2104"/>
      <c r="AY49" s="2104"/>
      <c r="AZ49" s="215"/>
      <c r="BA49" s="2436"/>
      <c r="BB49" s="151" t="s">
        <v>67</v>
      </c>
      <c r="BC49" s="1143" t="s">
        <v>35</v>
      </c>
      <c r="BD49" s="1162" t="s">
        <v>35</v>
      </c>
      <c r="BE49" s="1162" t="s">
        <v>35</v>
      </c>
      <c r="BF49" s="1162" t="s">
        <v>35</v>
      </c>
      <c r="BG49" s="1182" t="s">
        <v>35</v>
      </c>
      <c r="BH49" s="1202" t="s">
        <v>35</v>
      </c>
      <c r="BI49" s="1162" t="s">
        <v>35</v>
      </c>
      <c r="BJ49" s="1162" t="s">
        <v>35</v>
      </c>
      <c r="BK49" s="1162" t="s">
        <v>35</v>
      </c>
      <c r="BL49" s="1182" t="s">
        <v>35</v>
      </c>
      <c r="BM49" s="1202" t="s">
        <v>35</v>
      </c>
      <c r="BN49" s="1162" t="s">
        <v>35</v>
      </c>
      <c r="BO49" s="1162" t="s">
        <v>35</v>
      </c>
      <c r="BP49" s="1162" t="s">
        <v>35</v>
      </c>
      <c r="BQ49" s="1182" t="s">
        <v>35</v>
      </c>
      <c r="BR49" s="1202" t="s">
        <v>35</v>
      </c>
      <c r="BS49" s="1162" t="s">
        <v>35</v>
      </c>
      <c r="BT49" s="1162" t="s">
        <v>35</v>
      </c>
      <c r="BU49" s="1162" t="s">
        <v>35</v>
      </c>
      <c r="BV49" s="1162" t="s">
        <v>35</v>
      </c>
      <c r="BW49" s="1162" t="s">
        <v>35</v>
      </c>
      <c r="BX49" s="1162" t="s">
        <v>35</v>
      </c>
      <c r="BY49" s="1221" t="s">
        <v>35</v>
      </c>
      <c r="BZ49" s="1221" t="s">
        <v>35</v>
      </c>
      <c r="CA49" s="1221" t="s">
        <v>35</v>
      </c>
      <c r="CB49" s="1221" t="s">
        <v>35</v>
      </c>
      <c r="CC49" s="1221" t="s">
        <v>35</v>
      </c>
      <c r="CD49" s="1221" t="s">
        <v>35</v>
      </c>
      <c r="CE49" s="2115"/>
      <c r="CF49" s="2115"/>
      <c r="CG49" s="2115"/>
      <c r="CH49" s="2115"/>
      <c r="CI49" s="2115"/>
      <c r="CJ49" s="2115"/>
      <c r="CK49" s="2115"/>
      <c r="CL49" s="2115"/>
      <c r="CM49" s="2115"/>
      <c r="CN49" s="2115"/>
      <c r="CO49" s="2115"/>
      <c r="CP49" s="2115"/>
      <c r="CQ49" s="2115"/>
      <c r="CR49" s="2115"/>
      <c r="CS49" s="2115"/>
      <c r="CT49" s="2115"/>
      <c r="CU49" s="2115"/>
      <c r="CV49" s="2115"/>
      <c r="CW49" s="2115"/>
      <c r="CX49" s="2115"/>
      <c r="CY49" s="2115"/>
      <c r="CZ49" s="2115"/>
    </row>
    <row r="50" s="130" customFormat="true" ht="15" customHeight="true" x14ac:dyDescent="0.2">
      <c r="A50" s="2435" t="s">
        <v>101</v>
      </c>
      <c r="B50" s="250" t="s">
        <v>99</v>
      </c>
      <c r="C50" s="1095" t="s">
        <v>35</v>
      </c>
      <c r="D50" s="1102" t="s">
        <v>35</v>
      </c>
      <c r="E50" s="1102" t="s">
        <v>35</v>
      </c>
      <c r="F50" s="1102" t="s">
        <v>35</v>
      </c>
      <c r="G50" s="1109" t="s">
        <v>35</v>
      </c>
      <c r="H50" s="1116" t="s">
        <v>35</v>
      </c>
      <c r="I50" s="1102" t="s">
        <v>35</v>
      </c>
      <c r="J50" s="1102" t="s">
        <v>35</v>
      </c>
      <c r="K50" s="1102" t="s">
        <v>35</v>
      </c>
      <c r="L50" s="1123" t="s">
        <v>35</v>
      </c>
      <c r="M50" s="1130" t="s">
        <v>35</v>
      </c>
      <c r="N50" s="1102" t="s">
        <v>35</v>
      </c>
      <c r="O50" s="1102" t="s">
        <v>35</v>
      </c>
      <c r="P50" s="1102" t="s">
        <v>35</v>
      </c>
      <c r="Q50" s="1109" t="s">
        <v>35</v>
      </c>
      <c r="R50" s="1116" t="s">
        <v>35</v>
      </c>
      <c r="S50" s="1102" t="s">
        <v>35</v>
      </c>
      <c r="T50" s="1102" t="s">
        <v>35</v>
      </c>
      <c r="U50" s="1102" t="s">
        <v>35</v>
      </c>
      <c r="V50" s="1102" t="s">
        <v>35</v>
      </c>
      <c r="W50" s="1102" t="s">
        <v>35</v>
      </c>
      <c r="X50" s="1102" t="s">
        <v>35</v>
      </c>
      <c r="Y50" s="1137" t="s">
        <v>35</v>
      </c>
      <c r="Z50" s="1137" t="s">
        <v>35</v>
      </c>
      <c r="AA50" s="1137" t="s">
        <v>35</v>
      </c>
      <c r="AB50" s="1137" t="s">
        <v>35</v>
      </c>
      <c r="AC50" s="1137" t="s">
        <v>35</v>
      </c>
      <c r="AD50" s="2076" t="s">
        <v>35</v>
      </c>
      <c r="AE50" s="2104"/>
      <c r="AF50" s="2104"/>
      <c r="AG50" s="2104"/>
      <c r="AH50" s="2104"/>
      <c r="AI50" s="2104"/>
      <c r="AJ50" s="2104"/>
      <c r="AK50" s="2104"/>
      <c r="AL50" s="2104"/>
      <c r="AM50" s="2104"/>
      <c r="AN50" s="2104"/>
      <c r="AO50" s="2104"/>
      <c r="AP50" s="2104"/>
      <c r="AQ50" s="2104"/>
      <c r="AR50" s="2104"/>
      <c r="AS50" s="2104"/>
      <c r="AT50" s="2104"/>
      <c r="AU50" s="2104"/>
      <c r="AV50" s="2104"/>
      <c r="AW50" s="2104"/>
      <c r="AX50" s="2104"/>
      <c r="AY50" s="2104"/>
      <c r="AZ50" s="215"/>
      <c r="BA50" s="2436" t="s">
        <v>101</v>
      </c>
      <c r="BB50" s="151" t="s">
        <v>99</v>
      </c>
      <c r="BC50" s="1143" t="s">
        <v>35</v>
      </c>
      <c r="BD50" s="1162" t="s">
        <v>35</v>
      </c>
      <c r="BE50" s="1162" t="s">
        <v>35</v>
      </c>
      <c r="BF50" s="1162" t="s">
        <v>35</v>
      </c>
      <c r="BG50" s="1182" t="s">
        <v>35</v>
      </c>
      <c r="BH50" s="1202" t="s">
        <v>35</v>
      </c>
      <c r="BI50" s="1162" t="s">
        <v>35</v>
      </c>
      <c r="BJ50" s="1162" t="s">
        <v>35</v>
      </c>
      <c r="BK50" s="1162" t="s">
        <v>35</v>
      </c>
      <c r="BL50" s="1182" t="s">
        <v>35</v>
      </c>
      <c r="BM50" s="1202" t="s">
        <v>35</v>
      </c>
      <c r="BN50" s="1162" t="s">
        <v>35</v>
      </c>
      <c r="BO50" s="1162" t="s">
        <v>35</v>
      </c>
      <c r="BP50" s="1162" t="s">
        <v>35</v>
      </c>
      <c r="BQ50" s="1182" t="s">
        <v>35</v>
      </c>
      <c r="BR50" s="1202" t="s">
        <v>35</v>
      </c>
      <c r="BS50" s="1162" t="s">
        <v>35</v>
      </c>
      <c r="BT50" s="1162" t="s">
        <v>35</v>
      </c>
      <c r="BU50" s="1162" t="s">
        <v>35</v>
      </c>
      <c r="BV50" s="1162" t="s">
        <v>35</v>
      </c>
      <c r="BW50" s="1162" t="s">
        <v>35</v>
      </c>
      <c r="BX50" s="1162" t="s">
        <v>35</v>
      </c>
      <c r="BY50" s="1221" t="s">
        <v>35</v>
      </c>
      <c r="BZ50" s="1221" t="s">
        <v>35</v>
      </c>
      <c r="CA50" s="1221" t="s">
        <v>35</v>
      </c>
      <c r="CB50" s="1221" t="s">
        <v>35</v>
      </c>
      <c r="CC50" s="1221" t="s">
        <v>35</v>
      </c>
      <c r="CD50" s="1221" t="s">
        <v>35</v>
      </c>
      <c r="CE50" s="2115"/>
      <c r="CF50" s="2115"/>
      <c r="CG50" s="2115"/>
      <c r="CH50" s="2115"/>
      <c r="CI50" s="2115"/>
      <c r="CJ50" s="2115"/>
      <c r="CK50" s="2115"/>
      <c r="CL50" s="2115"/>
      <c r="CM50" s="2115"/>
      <c r="CN50" s="2115"/>
      <c r="CO50" s="2115"/>
      <c r="CP50" s="2115"/>
      <c r="CQ50" s="2115"/>
      <c r="CR50" s="2115"/>
      <c r="CS50" s="2115"/>
      <c r="CT50" s="2115"/>
      <c r="CU50" s="2115"/>
      <c r="CV50" s="2115"/>
      <c r="CW50" s="2115"/>
      <c r="CX50" s="2115"/>
      <c r="CY50" s="2115"/>
      <c r="CZ50" s="2115"/>
    </row>
    <row r="51" s="130" customFormat="true" ht="15" customHeight="true" x14ac:dyDescent="0.2">
      <c r="A51" s="2435"/>
      <c r="B51" s="250" t="s">
        <v>98</v>
      </c>
      <c r="C51" s="1095" t="s">
        <v>35</v>
      </c>
      <c r="D51" s="1102" t="s">
        <v>35</v>
      </c>
      <c r="E51" s="1102" t="s">
        <v>35</v>
      </c>
      <c r="F51" s="1102" t="s">
        <v>35</v>
      </c>
      <c r="G51" s="1109" t="s">
        <v>35</v>
      </c>
      <c r="H51" s="1116" t="s">
        <v>35</v>
      </c>
      <c r="I51" s="1102" t="s">
        <v>35</v>
      </c>
      <c r="J51" s="1102" t="s">
        <v>35</v>
      </c>
      <c r="K51" s="1102" t="s">
        <v>35</v>
      </c>
      <c r="L51" s="1123" t="s">
        <v>35</v>
      </c>
      <c r="M51" s="1130" t="s">
        <v>35</v>
      </c>
      <c r="N51" s="1102" t="s">
        <v>35</v>
      </c>
      <c r="O51" s="1102" t="s">
        <v>35</v>
      </c>
      <c r="P51" s="1102" t="s">
        <v>35</v>
      </c>
      <c r="Q51" s="1109" t="s">
        <v>35</v>
      </c>
      <c r="R51" s="1116" t="s">
        <v>35</v>
      </c>
      <c r="S51" s="1102" t="s">
        <v>35</v>
      </c>
      <c r="T51" s="1102" t="s">
        <v>35</v>
      </c>
      <c r="U51" s="1102" t="s">
        <v>35</v>
      </c>
      <c r="V51" s="1102" t="s">
        <v>35</v>
      </c>
      <c r="W51" s="1102" t="s">
        <v>35</v>
      </c>
      <c r="X51" s="1102" t="s">
        <v>35</v>
      </c>
      <c r="Y51" s="1137" t="s">
        <v>35</v>
      </c>
      <c r="Z51" s="1137" t="s">
        <v>35</v>
      </c>
      <c r="AA51" s="1137" t="s">
        <v>35</v>
      </c>
      <c r="AB51" s="1137" t="s">
        <v>35</v>
      </c>
      <c r="AC51" s="1137" t="s">
        <v>35</v>
      </c>
      <c r="AD51" s="2076" t="s">
        <v>35</v>
      </c>
      <c r="AE51" s="2104"/>
      <c r="AF51" s="2104"/>
      <c r="AG51" s="2104"/>
      <c r="AH51" s="2104"/>
      <c r="AI51" s="2104"/>
      <c r="AJ51" s="2104"/>
      <c r="AK51" s="2104"/>
      <c r="AL51" s="2104"/>
      <c r="AM51" s="2104"/>
      <c r="AN51" s="2104"/>
      <c r="AO51" s="2104"/>
      <c r="AP51" s="2104"/>
      <c r="AQ51" s="2104"/>
      <c r="AR51" s="2104"/>
      <c r="AS51" s="2104"/>
      <c r="AT51" s="2104"/>
      <c r="AU51" s="2104"/>
      <c r="AV51" s="2104"/>
      <c r="AW51" s="2104"/>
      <c r="AX51" s="2104"/>
      <c r="AY51" s="2104"/>
      <c r="AZ51" s="215"/>
      <c r="BA51" s="2436"/>
      <c r="BB51" s="151" t="s">
        <v>98</v>
      </c>
      <c r="BC51" s="1143" t="s">
        <v>35</v>
      </c>
      <c r="BD51" s="1162" t="s">
        <v>35</v>
      </c>
      <c r="BE51" s="1162" t="s">
        <v>35</v>
      </c>
      <c r="BF51" s="1162" t="s">
        <v>35</v>
      </c>
      <c r="BG51" s="1182" t="s">
        <v>35</v>
      </c>
      <c r="BH51" s="1202" t="s">
        <v>35</v>
      </c>
      <c r="BI51" s="1162" t="s">
        <v>35</v>
      </c>
      <c r="BJ51" s="1162" t="s">
        <v>35</v>
      </c>
      <c r="BK51" s="1162" t="s">
        <v>35</v>
      </c>
      <c r="BL51" s="1182" t="s">
        <v>35</v>
      </c>
      <c r="BM51" s="1202" t="s">
        <v>35</v>
      </c>
      <c r="BN51" s="1162" t="s">
        <v>35</v>
      </c>
      <c r="BO51" s="1162" t="s">
        <v>35</v>
      </c>
      <c r="BP51" s="1162" t="s">
        <v>35</v>
      </c>
      <c r="BQ51" s="1182" t="s">
        <v>35</v>
      </c>
      <c r="BR51" s="1202" t="s">
        <v>35</v>
      </c>
      <c r="BS51" s="1162" t="s">
        <v>35</v>
      </c>
      <c r="BT51" s="1162" t="s">
        <v>35</v>
      </c>
      <c r="BU51" s="1162" t="s">
        <v>35</v>
      </c>
      <c r="BV51" s="1162" t="s">
        <v>35</v>
      </c>
      <c r="BW51" s="1162" t="s">
        <v>35</v>
      </c>
      <c r="BX51" s="1162" t="s">
        <v>35</v>
      </c>
      <c r="BY51" s="1221" t="s">
        <v>35</v>
      </c>
      <c r="BZ51" s="1221" t="s">
        <v>35</v>
      </c>
      <c r="CA51" s="1221" t="s">
        <v>35</v>
      </c>
      <c r="CB51" s="1221" t="s">
        <v>35</v>
      </c>
      <c r="CC51" s="1221" t="s">
        <v>35</v>
      </c>
      <c r="CD51" s="1221" t="s">
        <v>35</v>
      </c>
      <c r="CE51" s="2115"/>
      <c r="CF51" s="2115"/>
      <c r="CG51" s="2115"/>
      <c r="CH51" s="2115"/>
      <c r="CI51" s="2115"/>
      <c r="CJ51" s="2115"/>
      <c r="CK51" s="2115"/>
      <c r="CL51" s="2115"/>
      <c r="CM51" s="2115"/>
      <c r="CN51" s="2115"/>
      <c r="CO51" s="2115"/>
      <c r="CP51" s="2115"/>
      <c r="CQ51" s="2115"/>
      <c r="CR51" s="2115"/>
      <c r="CS51" s="2115"/>
      <c r="CT51" s="2115"/>
      <c r="CU51" s="2115"/>
      <c r="CV51" s="2115"/>
      <c r="CW51" s="2115"/>
      <c r="CX51" s="2115"/>
      <c r="CY51" s="2115"/>
      <c r="CZ51" s="2115"/>
    </row>
    <row r="52" s="130" customFormat="true" ht="15" customHeight="true" x14ac:dyDescent="0.2">
      <c r="A52" s="2435"/>
      <c r="B52" s="250" t="s">
        <v>67</v>
      </c>
      <c r="C52" s="1095" t="s">
        <v>35</v>
      </c>
      <c r="D52" s="1102" t="s">
        <v>35</v>
      </c>
      <c r="E52" s="1102" t="s">
        <v>35</v>
      </c>
      <c r="F52" s="1102" t="s">
        <v>35</v>
      </c>
      <c r="G52" s="1109" t="s">
        <v>35</v>
      </c>
      <c r="H52" s="1116" t="s">
        <v>35</v>
      </c>
      <c r="I52" s="1102" t="s">
        <v>35</v>
      </c>
      <c r="J52" s="1102" t="s">
        <v>35</v>
      </c>
      <c r="K52" s="1102" t="s">
        <v>35</v>
      </c>
      <c r="L52" s="1123" t="s">
        <v>35</v>
      </c>
      <c r="M52" s="1130" t="s">
        <v>35</v>
      </c>
      <c r="N52" s="1102" t="s">
        <v>35</v>
      </c>
      <c r="O52" s="1102" t="s">
        <v>35</v>
      </c>
      <c r="P52" s="1102" t="s">
        <v>35</v>
      </c>
      <c r="Q52" s="1109" t="s">
        <v>35</v>
      </c>
      <c r="R52" s="1116" t="s">
        <v>35</v>
      </c>
      <c r="S52" s="1102" t="s">
        <v>35</v>
      </c>
      <c r="T52" s="1102" t="s">
        <v>35</v>
      </c>
      <c r="U52" s="1102" t="s">
        <v>35</v>
      </c>
      <c r="V52" s="1102" t="s">
        <v>35</v>
      </c>
      <c r="W52" s="1102" t="s">
        <v>35</v>
      </c>
      <c r="X52" s="1102" t="s">
        <v>35</v>
      </c>
      <c r="Y52" s="1137" t="s">
        <v>35</v>
      </c>
      <c r="Z52" s="1137" t="s">
        <v>35</v>
      </c>
      <c r="AA52" s="1137" t="s">
        <v>35</v>
      </c>
      <c r="AB52" s="1137" t="s">
        <v>35</v>
      </c>
      <c r="AC52" s="1137" t="s">
        <v>35</v>
      </c>
      <c r="AD52" s="2076" t="s">
        <v>35</v>
      </c>
      <c r="AE52" s="2104"/>
      <c r="AF52" s="2104"/>
      <c r="AG52" s="2104"/>
      <c r="AH52" s="2104"/>
      <c r="AI52" s="2104"/>
      <c r="AJ52" s="2104"/>
      <c r="AK52" s="2104"/>
      <c r="AL52" s="2104"/>
      <c r="AM52" s="2104"/>
      <c r="AN52" s="2104"/>
      <c r="AO52" s="2104"/>
      <c r="AP52" s="2104"/>
      <c r="AQ52" s="2104"/>
      <c r="AR52" s="2104"/>
      <c r="AS52" s="2104"/>
      <c r="AT52" s="2104"/>
      <c r="AU52" s="2104"/>
      <c r="AV52" s="2104"/>
      <c r="AW52" s="2104"/>
      <c r="AX52" s="2104"/>
      <c r="AY52" s="2104"/>
      <c r="AZ52" s="215"/>
      <c r="BA52" s="2436"/>
      <c r="BB52" s="151" t="s">
        <v>67</v>
      </c>
      <c r="BC52" s="1143" t="s">
        <v>35</v>
      </c>
      <c r="BD52" s="1162" t="s">
        <v>35</v>
      </c>
      <c r="BE52" s="1162" t="s">
        <v>35</v>
      </c>
      <c r="BF52" s="1162" t="s">
        <v>35</v>
      </c>
      <c r="BG52" s="1182" t="s">
        <v>35</v>
      </c>
      <c r="BH52" s="1202" t="s">
        <v>35</v>
      </c>
      <c r="BI52" s="1162" t="s">
        <v>35</v>
      </c>
      <c r="BJ52" s="1162" t="s">
        <v>35</v>
      </c>
      <c r="BK52" s="1162" t="s">
        <v>35</v>
      </c>
      <c r="BL52" s="1182" t="s">
        <v>35</v>
      </c>
      <c r="BM52" s="1202" t="s">
        <v>35</v>
      </c>
      <c r="BN52" s="1162" t="s">
        <v>35</v>
      </c>
      <c r="BO52" s="1162" t="s">
        <v>35</v>
      </c>
      <c r="BP52" s="1162" t="s">
        <v>35</v>
      </c>
      <c r="BQ52" s="1182" t="s">
        <v>35</v>
      </c>
      <c r="BR52" s="1202" t="s">
        <v>35</v>
      </c>
      <c r="BS52" s="1162" t="s">
        <v>35</v>
      </c>
      <c r="BT52" s="1162" t="s">
        <v>35</v>
      </c>
      <c r="BU52" s="1162" t="s">
        <v>35</v>
      </c>
      <c r="BV52" s="1162" t="s">
        <v>35</v>
      </c>
      <c r="BW52" s="1162" t="s">
        <v>35</v>
      </c>
      <c r="BX52" s="1162" t="s">
        <v>35</v>
      </c>
      <c r="BY52" s="1221" t="s">
        <v>35</v>
      </c>
      <c r="BZ52" s="1221" t="s">
        <v>35</v>
      </c>
      <c r="CA52" s="1221" t="s">
        <v>35</v>
      </c>
      <c r="CB52" s="1221" t="s">
        <v>35</v>
      </c>
      <c r="CC52" s="1221" t="s">
        <v>35</v>
      </c>
      <c r="CD52" s="1221" t="s">
        <v>35</v>
      </c>
      <c r="CE52" s="2115"/>
      <c r="CF52" s="2115"/>
      <c r="CG52" s="2115"/>
      <c r="CH52" s="2115"/>
      <c r="CI52" s="2115"/>
      <c r="CJ52" s="2115"/>
      <c r="CK52" s="2115"/>
      <c r="CL52" s="2115"/>
      <c r="CM52" s="2115"/>
      <c r="CN52" s="2115"/>
      <c r="CO52" s="2115"/>
      <c r="CP52" s="2115"/>
      <c r="CQ52" s="2115"/>
      <c r="CR52" s="2115"/>
      <c r="CS52" s="2115"/>
      <c r="CT52" s="2115"/>
      <c r="CU52" s="2115"/>
      <c r="CV52" s="2115"/>
      <c r="CW52" s="2115"/>
      <c r="CX52" s="2115"/>
      <c r="CY52" s="2115"/>
      <c r="CZ52" s="2115"/>
    </row>
    <row r="53" s="130" customFormat="true" ht="15" customHeight="true" x14ac:dyDescent="0.2">
      <c r="A53" s="2435" t="s">
        <v>104</v>
      </c>
      <c r="B53" s="250" t="s">
        <v>99</v>
      </c>
      <c r="C53" s="1095" t="s">
        <v>35</v>
      </c>
      <c r="D53" s="1102" t="s">
        <v>35</v>
      </c>
      <c r="E53" s="1102" t="s">
        <v>35</v>
      </c>
      <c r="F53" s="1102" t="s">
        <v>35</v>
      </c>
      <c r="G53" s="1109" t="s">
        <v>35</v>
      </c>
      <c r="H53" s="1116" t="s">
        <v>35</v>
      </c>
      <c r="I53" s="1102" t="s">
        <v>35</v>
      </c>
      <c r="J53" s="1102" t="s">
        <v>35</v>
      </c>
      <c r="K53" s="1102" t="s">
        <v>35</v>
      </c>
      <c r="L53" s="1123" t="s">
        <v>35</v>
      </c>
      <c r="M53" s="1130" t="s">
        <v>35</v>
      </c>
      <c r="N53" s="1102" t="s">
        <v>35</v>
      </c>
      <c r="O53" s="1102" t="s">
        <v>35</v>
      </c>
      <c r="P53" s="1102" t="s">
        <v>35</v>
      </c>
      <c r="Q53" s="1109" t="s">
        <v>35</v>
      </c>
      <c r="R53" s="1116" t="s">
        <v>35</v>
      </c>
      <c r="S53" s="1102" t="s">
        <v>35</v>
      </c>
      <c r="T53" s="1102" t="s">
        <v>35</v>
      </c>
      <c r="U53" s="1102" t="s">
        <v>35</v>
      </c>
      <c r="V53" s="1102" t="s">
        <v>35</v>
      </c>
      <c r="W53" s="1102" t="s">
        <v>35</v>
      </c>
      <c r="X53" s="1102" t="s">
        <v>35</v>
      </c>
      <c r="Y53" s="1137" t="s">
        <v>35</v>
      </c>
      <c r="Z53" s="1137" t="s">
        <v>35</v>
      </c>
      <c r="AA53" s="1137" t="s">
        <v>35</v>
      </c>
      <c r="AB53" s="1137" t="s">
        <v>35</v>
      </c>
      <c r="AC53" s="1137" t="s">
        <v>35</v>
      </c>
      <c r="AD53" s="2076" t="s">
        <v>35</v>
      </c>
      <c r="AE53" s="2104"/>
      <c r="AF53" s="2104"/>
      <c r="AG53" s="2104"/>
      <c r="AH53" s="2104"/>
      <c r="AI53" s="2104"/>
      <c r="AJ53" s="2104"/>
      <c r="AK53" s="2104"/>
      <c r="AL53" s="2104"/>
      <c r="AM53" s="2104"/>
      <c r="AN53" s="2104"/>
      <c r="AO53" s="2104"/>
      <c r="AP53" s="2104"/>
      <c r="AQ53" s="2104"/>
      <c r="AR53" s="2104"/>
      <c r="AS53" s="2104"/>
      <c r="AT53" s="2104"/>
      <c r="AU53" s="2104"/>
      <c r="AV53" s="2104"/>
      <c r="AW53" s="2104"/>
      <c r="AX53" s="2104"/>
      <c r="AY53" s="2104"/>
      <c r="AZ53" s="215"/>
      <c r="BA53" s="2436" t="s">
        <v>104</v>
      </c>
      <c r="BB53" s="151" t="s">
        <v>99</v>
      </c>
      <c r="BC53" s="1143" t="s">
        <v>35</v>
      </c>
      <c r="BD53" s="1162" t="s">
        <v>35</v>
      </c>
      <c r="BE53" s="1162" t="s">
        <v>35</v>
      </c>
      <c r="BF53" s="1162" t="s">
        <v>35</v>
      </c>
      <c r="BG53" s="1182" t="s">
        <v>35</v>
      </c>
      <c r="BH53" s="1202" t="s">
        <v>35</v>
      </c>
      <c r="BI53" s="1162" t="s">
        <v>35</v>
      </c>
      <c r="BJ53" s="1162" t="s">
        <v>35</v>
      </c>
      <c r="BK53" s="1162" t="s">
        <v>35</v>
      </c>
      <c r="BL53" s="1182" t="s">
        <v>35</v>
      </c>
      <c r="BM53" s="1202" t="s">
        <v>35</v>
      </c>
      <c r="BN53" s="1162" t="s">
        <v>35</v>
      </c>
      <c r="BO53" s="1162" t="s">
        <v>35</v>
      </c>
      <c r="BP53" s="1162" t="s">
        <v>35</v>
      </c>
      <c r="BQ53" s="1182" t="s">
        <v>35</v>
      </c>
      <c r="BR53" s="1202" t="s">
        <v>35</v>
      </c>
      <c r="BS53" s="1162" t="s">
        <v>35</v>
      </c>
      <c r="BT53" s="1162" t="s">
        <v>35</v>
      </c>
      <c r="BU53" s="1162" t="s">
        <v>35</v>
      </c>
      <c r="BV53" s="1162" t="s">
        <v>35</v>
      </c>
      <c r="BW53" s="1162" t="s">
        <v>35</v>
      </c>
      <c r="BX53" s="1162" t="s">
        <v>35</v>
      </c>
      <c r="BY53" s="1221" t="s">
        <v>35</v>
      </c>
      <c r="BZ53" s="1221" t="s">
        <v>35</v>
      </c>
      <c r="CA53" s="1221" t="s">
        <v>35</v>
      </c>
      <c r="CB53" s="1221" t="s">
        <v>35</v>
      </c>
      <c r="CC53" s="1221" t="s">
        <v>35</v>
      </c>
      <c r="CD53" s="1221" t="s">
        <v>35</v>
      </c>
      <c r="CE53" s="2115"/>
      <c r="CF53" s="2115"/>
      <c r="CG53" s="2115"/>
      <c r="CH53" s="2115"/>
      <c r="CI53" s="2115"/>
      <c r="CJ53" s="2115"/>
      <c r="CK53" s="2115"/>
      <c r="CL53" s="2115"/>
      <c r="CM53" s="2115"/>
      <c r="CN53" s="2115"/>
      <c r="CO53" s="2115"/>
      <c r="CP53" s="2115"/>
      <c r="CQ53" s="2115"/>
      <c r="CR53" s="2115"/>
      <c r="CS53" s="2115"/>
      <c r="CT53" s="2115"/>
      <c r="CU53" s="2115"/>
      <c r="CV53" s="2115"/>
      <c r="CW53" s="2115"/>
      <c r="CX53" s="2115"/>
      <c r="CY53" s="2115"/>
      <c r="CZ53" s="2115"/>
    </row>
    <row r="54" s="130" customFormat="true" ht="15" customHeight="true" x14ac:dyDescent="0.2">
      <c r="A54" s="2435"/>
      <c r="B54" s="250" t="s">
        <v>98</v>
      </c>
      <c r="C54" s="1095" t="s">
        <v>35</v>
      </c>
      <c r="D54" s="1102" t="s">
        <v>35</v>
      </c>
      <c r="E54" s="1102" t="s">
        <v>35</v>
      </c>
      <c r="F54" s="1102" t="s">
        <v>35</v>
      </c>
      <c r="G54" s="1109" t="s">
        <v>35</v>
      </c>
      <c r="H54" s="1116" t="s">
        <v>35</v>
      </c>
      <c r="I54" s="1102" t="s">
        <v>35</v>
      </c>
      <c r="J54" s="1102" t="s">
        <v>35</v>
      </c>
      <c r="K54" s="1102" t="s">
        <v>35</v>
      </c>
      <c r="L54" s="1123" t="s">
        <v>35</v>
      </c>
      <c r="M54" s="1130" t="s">
        <v>35</v>
      </c>
      <c r="N54" s="1102" t="s">
        <v>35</v>
      </c>
      <c r="O54" s="1102" t="s">
        <v>35</v>
      </c>
      <c r="P54" s="1102" t="s">
        <v>35</v>
      </c>
      <c r="Q54" s="1109" t="s">
        <v>35</v>
      </c>
      <c r="R54" s="1116" t="s">
        <v>35</v>
      </c>
      <c r="S54" s="1102" t="s">
        <v>35</v>
      </c>
      <c r="T54" s="1102" t="s">
        <v>35</v>
      </c>
      <c r="U54" s="1102" t="s">
        <v>35</v>
      </c>
      <c r="V54" s="1102" t="s">
        <v>35</v>
      </c>
      <c r="W54" s="1102" t="s">
        <v>35</v>
      </c>
      <c r="X54" s="1102" t="s">
        <v>35</v>
      </c>
      <c r="Y54" s="1137" t="s">
        <v>35</v>
      </c>
      <c r="Z54" s="1137" t="s">
        <v>35</v>
      </c>
      <c r="AA54" s="1137" t="s">
        <v>35</v>
      </c>
      <c r="AB54" s="1137" t="s">
        <v>35</v>
      </c>
      <c r="AC54" s="1137" t="s">
        <v>35</v>
      </c>
      <c r="AD54" s="2076" t="s">
        <v>35</v>
      </c>
      <c r="AE54" s="2104"/>
      <c r="AF54" s="2104"/>
      <c r="AG54" s="2104"/>
      <c r="AH54" s="2104"/>
      <c r="AI54" s="2104"/>
      <c r="AJ54" s="2104"/>
      <c r="AK54" s="2104"/>
      <c r="AL54" s="2104"/>
      <c r="AM54" s="2104"/>
      <c r="AN54" s="2104"/>
      <c r="AO54" s="2104"/>
      <c r="AP54" s="2104"/>
      <c r="AQ54" s="2104"/>
      <c r="AR54" s="2104"/>
      <c r="AS54" s="2104"/>
      <c r="AT54" s="2104"/>
      <c r="AU54" s="2104"/>
      <c r="AV54" s="2104"/>
      <c r="AW54" s="2104"/>
      <c r="AX54" s="2104"/>
      <c r="AY54" s="2104"/>
      <c r="AZ54" s="215"/>
      <c r="BA54" s="2436"/>
      <c r="BB54" s="151" t="s">
        <v>98</v>
      </c>
      <c r="BC54" s="1143" t="s">
        <v>35</v>
      </c>
      <c r="BD54" s="1162" t="s">
        <v>35</v>
      </c>
      <c r="BE54" s="1162" t="s">
        <v>35</v>
      </c>
      <c r="BF54" s="1162" t="s">
        <v>35</v>
      </c>
      <c r="BG54" s="1182" t="s">
        <v>35</v>
      </c>
      <c r="BH54" s="1202" t="s">
        <v>35</v>
      </c>
      <c r="BI54" s="1162" t="s">
        <v>35</v>
      </c>
      <c r="BJ54" s="1162" t="s">
        <v>35</v>
      </c>
      <c r="BK54" s="1162" t="s">
        <v>35</v>
      </c>
      <c r="BL54" s="1182" t="s">
        <v>35</v>
      </c>
      <c r="BM54" s="1202" t="s">
        <v>35</v>
      </c>
      <c r="BN54" s="1162" t="s">
        <v>35</v>
      </c>
      <c r="BO54" s="1162" t="s">
        <v>35</v>
      </c>
      <c r="BP54" s="1162" t="s">
        <v>35</v>
      </c>
      <c r="BQ54" s="1182" t="s">
        <v>35</v>
      </c>
      <c r="BR54" s="1202" t="s">
        <v>35</v>
      </c>
      <c r="BS54" s="1162" t="s">
        <v>35</v>
      </c>
      <c r="BT54" s="1162" t="s">
        <v>35</v>
      </c>
      <c r="BU54" s="1162" t="s">
        <v>35</v>
      </c>
      <c r="BV54" s="1162" t="s">
        <v>35</v>
      </c>
      <c r="BW54" s="1162" t="s">
        <v>35</v>
      </c>
      <c r="BX54" s="1162" t="s">
        <v>35</v>
      </c>
      <c r="BY54" s="1221" t="s">
        <v>35</v>
      </c>
      <c r="BZ54" s="1221" t="s">
        <v>35</v>
      </c>
      <c r="CA54" s="1221" t="s">
        <v>35</v>
      </c>
      <c r="CB54" s="1221" t="s">
        <v>35</v>
      </c>
      <c r="CC54" s="1221" t="s">
        <v>35</v>
      </c>
      <c r="CD54" s="1221" t="s">
        <v>35</v>
      </c>
      <c r="CE54" s="2115"/>
      <c r="CF54" s="2115"/>
      <c r="CG54" s="2115"/>
      <c r="CH54" s="2115"/>
      <c r="CI54" s="2115"/>
      <c r="CJ54" s="2115"/>
      <c r="CK54" s="2115"/>
      <c r="CL54" s="2115"/>
      <c r="CM54" s="2115"/>
      <c r="CN54" s="2115"/>
      <c r="CO54" s="2115"/>
      <c r="CP54" s="2115"/>
      <c r="CQ54" s="2115"/>
      <c r="CR54" s="2115"/>
      <c r="CS54" s="2115"/>
      <c r="CT54" s="2115"/>
      <c r="CU54" s="2115"/>
      <c r="CV54" s="2115"/>
      <c r="CW54" s="2115"/>
      <c r="CX54" s="2115"/>
      <c r="CY54" s="2115"/>
      <c r="CZ54" s="2115"/>
    </row>
    <row r="55" s="130" customFormat="true" ht="15" customHeight="true" x14ac:dyDescent="0.2">
      <c r="A55" s="2457"/>
      <c r="B55" s="251" t="s">
        <v>67</v>
      </c>
      <c r="C55" s="1097" t="s">
        <v>35</v>
      </c>
      <c r="D55" s="1104" t="s">
        <v>35</v>
      </c>
      <c r="E55" s="1104" t="s">
        <v>35</v>
      </c>
      <c r="F55" s="1104" t="s">
        <v>35</v>
      </c>
      <c r="G55" s="1111" t="s">
        <v>35</v>
      </c>
      <c r="H55" s="1118" t="s">
        <v>35</v>
      </c>
      <c r="I55" s="1104" t="s">
        <v>35</v>
      </c>
      <c r="J55" s="1104" t="s">
        <v>35</v>
      </c>
      <c r="K55" s="1104" t="s">
        <v>35</v>
      </c>
      <c r="L55" s="1125" t="s">
        <v>35</v>
      </c>
      <c r="M55" s="1132" t="s">
        <v>35</v>
      </c>
      <c r="N55" s="1104" t="s">
        <v>35</v>
      </c>
      <c r="O55" s="1104" t="s">
        <v>35</v>
      </c>
      <c r="P55" s="1104" t="s">
        <v>35</v>
      </c>
      <c r="Q55" s="1111" t="s">
        <v>35</v>
      </c>
      <c r="R55" s="2024" t="s">
        <v>35</v>
      </c>
      <c r="S55" s="2025" t="s">
        <v>35</v>
      </c>
      <c r="T55" s="2025" t="s">
        <v>35</v>
      </c>
      <c r="U55" s="2025" t="s">
        <v>35</v>
      </c>
      <c r="V55" s="2025" t="s">
        <v>35</v>
      </c>
      <c r="W55" s="2025" t="s">
        <v>35</v>
      </c>
      <c r="X55" s="2025" t="s">
        <v>35</v>
      </c>
      <c r="Y55" s="2025" t="s">
        <v>35</v>
      </c>
      <c r="Z55" s="2025" t="s">
        <v>35</v>
      </c>
      <c r="AA55" s="2025" t="s">
        <v>35</v>
      </c>
      <c r="AB55" s="2025" t="s">
        <v>35</v>
      </c>
      <c r="AC55" s="2025" t="s">
        <v>35</v>
      </c>
      <c r="AD55" s="2078" t="s">
        <v>35</v>
      </c>
      <c r="AE55" s="2105"/>
      <c r="AF55" s="2105"/>
      <c r="AG55" s="2105"/>
      <c r="AH55" s="2105"/>
      <c r="AI55" s="2105"/>
      <c r="AJ55" s="2105"/>
      <c r="AK55" s="2105"/>
      <c r="AL55" s="2105"/>
      <c r="AM55" s="2105"/>
      <c r="AN55" s="2105"/>
      <c r="AO55" s="2105"/>
      <c r="AP55" s="2105"/>
      <c r="AQ55" s="2105"/>
      <c r="AR55" s="2105"/>
      <c r="AS55" s="2105"/>
      <c r="AT55" s="2105"/>
      <c r="AU55" s="2105"/>
      <c r="AV55" s="2105"/>
      <c r="AW55" s="2105"/>
      <c r="AX55" s="2105"/>
      <c r="AY55" s="2105"/>
      <c r="AZ55" s="215"/>
      <c r="BA55" s="2458"/>
      <c r="BB55" s="152" t="s">
        <v>67</v>
      </c>
      <c r="BC55" s="1144" t="s">
        <v>35</v>
      </c>
      <c r="BD55" s="1163" t="s">
        <v>35</v>
      </c>
      <c r="BE55" s="1163" t="s">
        <v>35</v>
      </c>
      <c r="BF55" s="1163" t="s">
        <v>35</v>
      </c>
      <c r="BG55" s="1183" t="s">
        <v>35</v>
      </c>
      <c r="BH55" s="1203" t="s">
        <v>35</v>
      </c>
      <c r="BI55" s="1163" t="s">
        <v>35</v>
      </c>
      <c r="BJ55" s="1163" t="s">
        <v>35</v>
      </c>
      <c r="BK55" s="1163" t="s">
        <v>35</v>
      </c>
      <c r="BL55" s="1183" t="s">
        <v>35</v>
      </c>
      <c r="BM55" s="1203" t="s">
        <v>35</v>
      </c>
      <c r="BN55" s="1163" t="s">
        <v>35</v>
      </c>
      <c r="BO55" s="1163" t="s">
        <v>35</v>
      </c>
      <c r="BP55" s="1163" t="s">
        <v>35</v>
      </c>
      <c r="BQ55" s="1183" t="s">
        <v>35</v>
      </c>
      <c r="BR55" s="2026" t="s">
        <v>35</v>
      </c>
      <c r="BS55" s="2027" t="s">
        <v>35</v>
      </c>
      <c r="BT55" s="2027" t="s">
        <v>35</v>
      </c>
      <c r="BU55" s="2027" t="s">
        <v>35</v>
      </c>
      <c r="BV55" s="2027" t="s">
        <v>35</v>
      </c>
      <c r="BW55" s="2027" t="s">
        <v>35</v>
      </c>
      <c r="BX55" s="2027" t="s">
        <v>35</v>
      </c>
      <c r="BY55" s="2027" t="s">
        <v>35</v>
      </c>
      <c r="BZ55" s="1235" t="s">
        <v>35</v>
      </c>
      <c r="CA55" s="1235" t="s">
        <v>35</v>
      </c>
      <c r="CB55" s="1235" t="s">
        <v>35</v>
      </c>
      <c r="CC55" s="1235" t="s">
        <v>35</v>
      </c>
      <c r="CD55" s="1235" t="s">
        <v>35</v>
      </c>
      <c r="CE55" s="2116"/>
      <c r="CF55" s="2116"/>
      <c r="CG55" s="2116"/>
      <c r="CH55" s="2116"/>
      <c r="CI55" s="2116"/>
      <c r="CJ55" s="2116"/>
      <c r="CK55" s="2116"/>
      <c r="CL55" s="2116"/>
      <c r="CM55" s="2116"/>
      <c r="CN55" s="2116"/>
      <c r="CO55" s="2116"/>
      <c r="CP55" s="2116"/>
      <c r="CQ55" s="2116"/>
      <c r="CR55" s="2116"/>
      <c r="CS55" s="2116"/>
      <c r="CT55" s="2116"/>
      <c r="CU55" s="2116"/>
      <c r="CV55" s="2116"/>
      <c r="CW55" s="2116"/>
      <c r="CX55" s="2116"/>
      <c r="CY55" s="2116"/>
      <c r="CZ55" s="2116"/>
    </row>
    <row r="56" s="135" customFormat="true" ht="15" customHeight="true" x14ac:dyDescent="0.2">
      <c r="A56" s="132"/>
      <c r="B56" s="185"/>
      <c r="C56" s="2403" t="s">
        <v>113</v>
      </c>
      <c r="D56" s="2404"/>
      <c r="E56" s="2404"/>
      <c r="F56" s="2404"/>
      <c r="G56" s="2405"/>
      <c r="H56" s="2724" t="s">
        <v>38</v>
      </c>
      <c r="I56" s="2725"/>
      <c r="J56" s="2725"/>
      <c r="K56" s="2725"/>
      <c r="L56" s="2726"/>
      <c r="M56" s="2727" t="s">
        <v>37</v>
      </c>
      <c r="N56" s="2725"/>
      <c r="O56" s="2725"/>
      <c r="P56" s="2725"/>
      <c r="Q56" s="2726"/>
      <c r="R56" s="2194" t="s">
        <v>136</v>
      </c>
      <c r="S56" s="2202"/>
      <c r="T56" s="2202"/>
      <c r="U56" s="2202"/>
      <c r="V56" s="2202"/>
      <c r="W56" s="2202"/>
      <c r="X56" s="2202"/>
      <c r="Y56" s="2202"/>
      <c r="Z56" s="2202"/>
      <c r="AA56" s="2202"/>
      <c r="AB56" s="2202"/>
      <c r="AC56" s="2202"/>
      <c r="AD56" s="2203"/>
      <c r="AE56" s="312"/>
      <c r="AF56" s="312"/>
      <c r="AG56" s="312"/>
      <c r="AH56" s="312"/>
      <c r="AI56" s="312"/>
      <c r="AJ56" s="312"/>
      <c r="AK56" s="312"/>
      <c r="AL56" s="312"/>
      <c r="AM56" s="312"/>
      <c r="AN56" s="312"/>
      <c r="AO56" s="312"/>
      <c r="AP56" s="312"/>
      <c r="AQ56" s="312"/>
      <c r="AR56" s="312"/>
      <c r="AS56" s="312"/>
      <c r="AT56" s="312"/>
      <c r="AU56" s="312"/>
      <c r="AV56" s="312"/>
      <c r="AW56" s="312"/>
      <c r="AX56" s="312"/>
      <c r="AY56" s="312"/>
      <c r="AZ56" s="707"/>
      <c r="BA56" s="217" t="s">
        <v>127</v>
      </c>
      <c r="BB56" s="115" t="s">
        <v>94</v>
      </c>
      <c r="BC56" s="2477" t="s">
        <v>113</v>
      </c>
      <c r="BD56" s="2478"/>
      <c r="BE56" s="2478"/>
      <c r="BF56" s="2478"/>
      <c r="BG56" s="2479"/>
      <c r="BH56" s="2480" t="s">
        <v>38</v>
      </c>
      <c r="BI56" s="2478"/>
      <c r="BJ56" s="2478"/>
      <c r="BK56" s="2478"/>
      <c r="BL56" s="2479"/>
      <c r="BM56" s="2480" t="s">
        <v>37</v>
      </c>
      <c r="BN56" s="2478"/>
      <c r="BO56" s="2478"/>
      <c r="BP56" s="2478"/>
      <c r="BQ56" s="2481"/>
      <c r="BR56" s="2023" t="s">
        <v>136</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135" customFormat="true" ht="24" x14ac:dyDescent="0.2">
      <c r="A57" s="186" t="s">
        <v>68</v>
      </c>
      <c r="B57" s="244"/>
      <c r="C57" s="275" t="s">
        <v>0</v>
      </c>
      <c r="D57" s="276" t="s">
        <v>1</v>
      </c>
      <c r="E57" s="276" t="s">
        <v>2</v>
      </c>
      <c r="F57" s="276" t="s">
        <v>3</v>
      </c>
      <c r="G57" s="277" t="s">
        <v>4</v>
      </c>
      <c r="H57" s="1803" t="s">
        <v>0</v>
      </c>
      <c r="I57" s="1767" t="s">
        <v>1</v>
      </c>
      <c r="J57" s="1767" t="s">
        <v>2</v>
      </c>
      <c r="K57" s="1767" t="s">
        <v>3</v>
      </c>
      <c r="L57" s="1768" t="s">
        <v>4</v>
      </c>
      <c r="M57" s="1793" t="s">
        <v>0</v>
      </c>
      <c r="N57" s="1767" t="s">
        <v>1</v>
      </c>
      <c r="O57" s="1767" t="s">
        <v>2</v>
      </c>
      <c r="P57" s="1767" t="s">
        <v>3</v>
      </c>
      <c r="Q57" s="1813" t="s">
        <v>4</v>
      </c>
      <c r="R57" s="1803" t="s">
        <v>246</v>
      </c>
      <c r="S57" s="1767" t="s">
        <v>247</v>
      </c>
      <c r="T57" s="1767" t="s">
        <v>248</v>
      </c>
      <c r="U57" s="1767" t="s">
        <v>335</v>
      </c>
      <c r="V57" s="1767" t="s">
        <v>249</v>
      </c>
      <c r="W57" s="1767" t="s">
        <v>250</v>
      </c>
      <c r="X57" s="1767" t="s">
        <v>336</v>
      </c>
      <c r="Y57" s="1767" t="s">
        <v>337</v>
      </c>
      <c r="Z57" s="1767" t="s">
        <v>253</v>
      </c>
      <c r="AA57" s="1767" t="s">
        <v>255</v>
      </c>
      <c r="AB57" s="1767" t="s">
        <v>256</v>
      </c>
      <c r="AC57" s="1767" t="s">
        <v>338</v>
      </c>
      <c r="AD57" s="1769" t="s">
        <v>258</v>
      </c>
      <c r="AE57" s="312"/>
      <c r="AF57" s="312"/>
      <c r="AG57" s="312"/>
      <c r="AH57" s="312"/>
      <c r="AI57" s="312"/>
      <c r="AJ57" s="312"/>
      <c r="AK57" s="312"/>
      <c r="AL57" s="312"/>
      <c r="AM57" s="312"/>
      <c r="AN57" s="312"/>
      <c r="AO57" s="312"/>
      <c r="AP57" s="312"/>
      <c r="AQ57" s="312"/>
      <c r="AR57" s="312"/>
      <c r="AS57" s="312"/>
      <c r="AT57" s="312"/>
      <c r="AU57" s="312"/>
      <c r="AV57" s="312"/>
      <c r="AW57" s="312"/>
      <c r="AX57" s="312"/>
      <c r="AY57" s="312"/>
      <c r="AZ57" s="707"/>
      <c r="BA57" s="196" t="s">
        <v>118</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246</v>
      </c>
      <c r="BS57" s="170" t="s">
        <v>247</v>
      </c>
      <c r="BT57" s="170" t="s">
        <v>248</v>
      </c>
      <c r="BU57" s="170" t="s">
        <v>335</v>
      </c>
      <c r="BV57" s="170" t="s">
        <v>249</v>
      </c>
      <c r="BW57" s="170" t="s">
        <v>250</v>
      </c>
      <c r="BX57" s="170" t="s">
        <v>336</v>
      </c>
      <c r="BY57" s="171" t="s">
        <v>337</v>
      </c>
      <c r="BZ57" s="171" t="s">
        <v>253</v>
      </c>
      <c r="CA57" s="171" t="s">
        <v>255</v>
      </c>
      <c r="CB57" s="171" t="s">
        <v>256</v>
      </c>
      <c r="CC57" s="171" t="s">
        <v>338</v>
      </c>
      <c r="CD57" s="171" t="s">
        <v>258</v>
      </c>
      <c r="CE57" s="2117"/>
      <c r="CF57" s="2117"/>
      <c r="CG57" s="2117"/>
      <c r="CH57" s="2117"/>
      <c r="CI57" s="2117"/>
      <c r="CJ57" s="2117"/>
      <c r="CK57" s="2117"/>
      <c r="CL57" s="2117"/>
      <c r="CM57" s="2117"/>
      <c r="CN57" s="2117"/>
      <c r="CO57" s="2117"/>
      <c r="CP57" s="2117"/>
      <c r="CQ57" s="2117"/>
      <c r="CR57" s="2117"/>
      <c r="CS57" s="2117"/>
      <c r="CT57" s="2117"/>
      <c r="CU57" s="2117"/>
      <c r="CV57" s="2117"/>
      <c r="CW57" s="2117"/>
      <c r="CX57" s="2117"/>
      <c r="CY57" s="2117"/>
      <c r="CZ57" s="2117"/>
    </row>
    <row r="58" s="135" customFormat="true" ht="15" customHeight="true" x14ac:dyDescent="0.2">
      <c r="A58" s="2743" t="s">
        <v>339</v>
      </c>
      <c r="B58" s="1991" t="s">
        <v>340</v>
      </c>
      <c r="C58" s="1870">
        <v>5.7180681596896425</v>
      </c>
      <c r="D58" s="1871">
        <v>10.76233808811261</v>
      </c>
      <c r="E58" s="1871">
        <v>24.674023869202387</v>
      </c>
      <c r="F58" s="1871">
        <v>34.730600260885687</v>
      </c>
      <c r="G58" s="1872">
        <v>58.947785074115075</v>
      </c>
      <c r="H58" s="1873">
        <v>21.6257811263104</v>
      </c>
      <c r="I58" s="1871">
        <v>29.227936882331779</v>
      </c>
      <c r="J58" s="1871">
        <v>38.077329912415479</v>
      </c>
      <c r="K58" s="1871">
        <v>49.885987508206291</v>
      </c>
      <c r="L58" s="1874">
        <v>69.539413185015079</v>
      </c>
      <c r="M58" s="1875">
        <v>3.5988047063753004</v>
      </c>
      <c r="N58" s="1871">
        <v>6.4475953001436119</v>
      </c>
      <c r="O58" s="1871">
        <v>11.349556613617491</v>
      </c>
      <c r="P58" s="1871">
        <v>13.668286678307773</v>
      </c>
      <c r="Q58" s="1872">
        <v>33.401727027411837</v>
      </c>
      <c r="R58" s="1873">
        <v>17.516718317171911</v>
      </c>
      <c r="S58" s="1871">
        <v>12.315257880222468</v>
      </c>
      <c r="T58" s="1871">
        <v>38.604735498867079</v>
      </c>
      <c r="U58" s="1871">
        <v>83.148603188794638</v>
      </c>
      <c r="V58" s="1871">
        <v>15.796861011776093</v>
      </c>
      <c r="W58" s="1871">
        <v>10.03734934268696</v>
      </c>
      <c r="X58" s="1871">
        <v>7.6859832742574614</v>
      </c>
      <c r="Y58" s="1871">
        <v>9.4519788545571117</v>
      </c>
      <c r="Z58" s="1871">
        <v>32.874585939570551</v>
      </c>
      <c r="AA58" s="1871">
        <v>40.222836226751355</v>
      </c>
      <c r="AB58" s="1871">
        <v>12.791784867987818</v>
      </c>
      <c r="AC58" s="1871">
        <v>17.423524172872824</v>
      </c>
      <c r="AD58" s="2217">
        <v>51.910100843642859</v>
      </c>
      <c r="AE58" s="312"/>
      <c r="AF58" s="312"/>
      <c r="AG58" s="312"/>
      <c r="AH58" s="312"/>
      <c r="AI58" s="312"/>
      <c r="AJ58" s="312"/>
      <c r="AK58" s="312"/>
      <c r="AL58" s="312"/>
      <c r="AM58" s="312"/>
      <c r="AN58" s="312"/>
      <c r="AO58" s="312"/>
      <c r="AP58" s="312"/>
      <c r="AQ58" s="312"/>
      <c r="AR58" s="312"/>
      <c r="AS58" s="312"/>
      <c r="AT58" s="312"/>
      <c r="AU58" s="312"/>
      <c r="AV58" s="312"/>
      <c r="AW58" s="312"/>
      <c r="AX58" s="312"/>
      <c r="AY58" s="312"/>
      <c r="AZ58" s="707"/>
      <c r="BA58" s="236"/>
      <c r="BB58" s="153"/>
      <c r="BC58" s="321"/>
      <c r="BD58" s="301"/>
      <c r="BE58" s="301"/>
      <c r="BF58" s="301"/>
      <c r="BG58" s="322"/>
      <c r="BH58" s="330"/>
      <c r="BI58" s="301"/>
      <c r="BJ58" s="301"/>
      <c r="BK58" s="301"/>
      <c r="BL58" s="322"/>
      <c r="BM58" s="330"/>
      <c r="BN58" s="301"/>
      <c r="BO58" s="301"/>
      <c r="BP58" s="301"/>
      <c r="BQ58" s="322"/>
      <c r="BR58" s="330"/>
      <c r="BS58" s="301"/>
      <c r="BT58" s="301"/>
      <c r="BU58" s="301"/>
      <c r="BV58" s="301"/>
      <c r="BW58" s="301"/>
      <c r="BX58" s="301"/>
      <c r="BY58" s="302"/>
      <c r="BZ58" s="302"/>
      <c r="CA58" s="302"/>
      <c r="CB58" s="302"/>
      <c r="CC58" s="302"/>
      <c r="CD58" s="302"/>
      <c r="CE58" s="2118"/>
      <c r="CF58" s="2118"/>
      <c r="CG58" s="2118"/>
      <c r="CH58" s="2118"/>
      <c r="CI58" s="2118"/>
      <c r="CJ58" s="2118"/>
      <c r="CK58" s="2118"/>
      <c r="CL58" s="2118"/>
      <c r="CM58" s="2118"/>
      <c r="CN58" s="2118"/>
      <c r="CO58" s="2118"/>
      <c r="CP58" s="2118"/>
      <c r="CQ58" s="2118"/>
      <c r="CR58" s="2118"/>
      <c r="CS58" s="2118"/>
      <c r="CT58" s="2118"/>
      <c r="CU58" s="2118"/>
      <c r="CV58" s="2118"/>
      <c r="CW58" s="2118"/>
      <c r="CX58" s="2118"/>
      <c r="CY58" s="2118"/>
      <c r="CZ58" s="2118"/>
    </row>
    <row r="59" s="135" customFormat="true" ht="15" customHeight="true" x14ac:dyDescent="0.2">
      <c r="A59" s="2744"/>
      <c r="B59" s="1992" t="s">
        <v>431</v>
      </c>
      <c r="C59" s="1876">
        <v>1.9283544119467126</v>
      </c>
      <c r="D59" s="1877">
        <v>4.0254630111465692</v>
      </c>
      <c r="E59" s="1877">
        <v>14.202579025237874</v>
      </c>
      <c r="F59" s="1877">
        <v>13.500006721567836</v>
      </c>
      <c r="G59" s="1878">
        <v>8.627014143528573</v>
      </c>
      <c r="H59" s="1879">
        <v>9.4223065871393459</v>
      </c>
      <c r="I59" s="1877">
        <v>10.179949338072465</v>
      </c>
      <c r="J59" s="1877">
        <v>12.012635051825781</v>
      </c>
      <c r="K59" s="1877">
        <v>9.1510930142319165</v>
      </c>
      <c r="L59" s="1880">
        <v>6.2901231243428946</v>
      </c>
      <c r="M59" s="1881">
        <v>1.9696383647206526</v>
      </c>
      <c r="N59" s="1877">
        <v>0.97451517848432601</v>
      </c>
      <c r="O59" s="1877">
        <v>3.2525056494786284</v>
      </c>
      <c r="P59" s="1877">
        <v>8.7383373145442587</v>
      </c>
      <c r="Q59" s="1878">
        <v>23.04863961105417</v>
      </c>
      <c r="R59" s="1879">
        <v>8.1554476808673098</v>
      </c>
      <c r="S59" s="1877">
        <v>9.4452459950095644</v>
      </c>
      <c r="T59" s="1877">
        <v>7.3457394845036257</v>
      </c>
      <c r="U59" s="1877">
        <v>0.40254068477697985</v>
      </c>
      <c r="V59" s="1877">
        <v>4.455540531288201</v>
      </c>
      <c r="W59" s="1877">
        <v>2.5412636098211356</v>
      </c>
      <c r="X59" s="1877">
        <v>6.2138854728322901</v>
      </c>
      <c r="Y59" s="1877">
        <v>18.547332765716771</v>
      </c>
      <c r="Z59" s="1877">
        <v>33.294436049061929</v>
      </c>
      <c r="AA59" s="1877">
        <v>5.3812011425280195</v>
      </c>
      <c r="AB59" s="1877">
        <v>35.381587148910604</v>
      </c>
      <c r="AC59" s="1877">
        <v>7.9481645289187126</v>
      </c>
      <c r="AD59" s="2218">
        <v>21.811739981155185</v>
      </c>
      <c r="AE59" s="312"/>
      <c r="AF59" s="312"/>
      <c r="AG59" s="312"/>
      <c r="AH59" s="312"/>
      <c r="AI59" s="312"/>
      <c r="AJ59" s="312"/>
      <c r="AK59" s="312"/>
      <c r="AL59" s="312"/>
      <c r="AM59" s="312"/>
      <c r="AN59" s="312"/>
      <c r="AO59" s="312"/>
      <c r="AP59" s="312"/>
      <c r="AQ59" s="312"/>
      <c r="AR59" s="312"/>
      <c r="AS59" s="312"/>
      <c r="AT59" s="312"/>
      <c r="AU59" s="312"/>
      <c r="AV59" s="312"/>
      <c r="AW59" s="312"/>
      <c r="AX59" s="312"/>
      <c r="AY59" s="312"/>
      <c r="AZ59" s="707"/>
      <c r="BA59" s="237"/>
      <c r="BB59" s="154"/>
      <c r="BC59" s="323"/>
      <c r="BD59" s="303"/>
      <c r="BE59" s="303"/>
      <c r="BF59" s="303"/>
      <c r="BG59" s="324"/>
      <c r="BH59" s="331"/>
      <c r="BI59" s="303"/>
      <c r="BJ59" s="303"/>
      <c r="BK59" s="303"/>
      <c r="BL59" s="324"/>
      <c r="BM59" s="331"/>
      <c r="BN59" s="303"/>
      <c r="BO59" s="303"/>
      <c r="BP59" s="303"/>
      <c r="BQ59" s="324"/>
      <c r="BR59" s="331"/>
      <c r="BS59" s="303"/>
      <c r="BT59" s="303"/>
      <c r="BU59" s="303"/>
      <c r="BV59" s="303"/>
      <c r="BW59" s="303"/>
      <c r="BX59" s="303"/>
      <c r="BY59" s="304"/>
      <c r="BZ59" s="304"/>
      <c r="CA59" s="304"/>
      <c r="CB59" s="304"/>
      <c r="CC59" s="304"/>
      <c r="CD59" s="304"/>
      <c r="CE59" s="2119"/>
      <c r="CF59" s="2119"/>
      <c r="CG59" s="2119"/>
      <c r="CH59" s="2119"/>
      <c r="CI59" s="2119"/>
      <c r="CJ59" s="2119"/>
      <c r="CK59" s="2119"/>
      <c r="CL59" s="2119"/>
      <c r="CM59" s="2119"/>
      <c r="CN59" s="2119"/>
      <c r="CO59" s="2119"/>
      <c r="CP59" s="2119"/>
      <c r="CQ59" s="2119"/>
      <c r="CR59" s="2119"/>
      <c r="CS59" s="2119"/>
      <c r="CT59" s="2119"/>
      <c r="CU59" s="2119"/>
      <c r="CV59" s="2119"/>
      <c r="CW59" s="2119"/>
      <c r="CX59" s="2119"/>
      <c r="CY59" s="2119"/>
      <c r="CZ59" s="2119"/>
    </row>
    <row r="60" s="135" customFormat="true" ht="15" customHeight="true" x14ac:dyDescent="0.2">
      <c r="A60" s="2744"/>
      <c r="B60" s="1992" t="s">
        <v>342</v>
      </c>
      <c r="C60" s="1876">
        <v>2.4606848157048025</v>
      </c>
      <c r="D60" s="1877">
        <v>4.1061948897053231</v>
      </c>
      <c r="E60" s="1877">
        <v>6.9742347236051661</v>
      </c>
      <c r="F60" s="1877">
        <v>7.156879169028338</v>
      </c>
      <c r="G60" s="1878">
        <v>1.8381533180317378</v>
      </c>
      <c r="H60" s="1879">
        <v>12.965084326970969</v>
      </c>
      <c r="I60" s="1877">
        <v>9.1902945860641001</v>
      </c>
      <c r="J60" s="1877">
        <v>6.3926034601208617</v>
      </c>
      <c r="K60" s="1877">
        <v>3.267564000626523</v>
      </c>
      <c r="L60" s="1880">
        <v>0.52363934611636331</v>
      </c>
      <c r="M60" s="1881">
        <v>1.3198201162045986</v>
      </c>
      <c r="N60" s="1877">
        <v>2.4884251138709357</v>
      </c>
      <c r="O60" s="1877">
        <v>2.5973234306320756</v>
      </c>
      <c r="P60" s="1877">
        <v>3.5424462829282062</v>
      </c>
      <c r="Q60" s="1878">
        <v>3.7454065504952188</v>
      </c>
      <c r="R60" s="1879">
        <v>3.8879351019181683</v>
      </c>
      <c r="S60" s="1877">
        <v>4.1145555914420102</v>
      </c>
      <c r="T60" s="1877">
        <v>4.7125548606630261</v>
      </c>
      <c r="U60" s="1877">
        <v>8.1685522830062709</v>
      </c>
      <c r="V60" s="1877">
        <v>5.258737310704598</v>
      </c>
      <c r="W60" s="1877">
        <v>4.5290053951724962</v>
      </c>
      <c r="X60" s="1877">
        <v>2.8503278581104166</v>
      </c>
      <c r="Y60" s="1877">
        <v>5.0722813857167903</v>
      </c>
      <c r="Z60" s="1877">
        <v>8.1726263752612169</v>
      </c>
      <c r="AA60" s="1877">
        <v>4.1408096037357698</v>
      </c>
      <c r="AB60" s="1877">
        <v>3.2313786613671818</v>
      </c>
      <c r="AC60" s="1877">
        <v>2.6485806097107143</v>
      </c>
      <c r="AD60" s="2218">
        <v>5.4771647945282984</v>
      </c>
      <c r="AE60" s="312"/>
      <c r="AF60" s="312"/>
      <c r="AG60" s="312"/>
      <c r="AH60" s="312"/>
      <c r="AI60" s="312"/>
      <c r="AJ60" s="312"/>
      <c r="AK60" s="312"/>
      <c r="AL60" s="312"/>
      <c r="AM60" s="312"/>
      <c r="AN60" s="312"/>
      <c r="AO60" s="312"/>
      <c r="AP60" s="312"/>
      <c r="AQ60" s="312"/>
      <c r="AR60" s="312"/>
      <c r="AS60" s="312"/>
      <c r="AT60" s="312"/>
      <c r="AU60" s="312"/>
      <c r="AV60" s="312"/>
      <c r="AW60" s="312"/>
      <c r="AX60" s="312"/>
      <c r="AY60" s="312"/>
      <c r="AZ60" s="707"/>
      <c r="BA60" s="237"/>
      <c r="BB60" s="154"/>
      <c r="BC60" s="323"/>
      <c r="BD60" s="303"/>
      <c r="BE60" s="303"/>
      <c r="BF60" s="303"/>
      <c r="BG60" s="324"/>
      <c r="BH60" s="331"/>
      <c r="BI60" s="303"/>
      <c r="BJ60" s="303"/>
      <c r="BK60" s="303"/>
      <c r="BL60" s="324"/>
      <c r="BM60" s="331"/>
      <c r="BN60" s="303"/>
      <c r="BO60" s="303"/>
      <c r="BP60" s="303"/>
      <c r="BQ60" s="324"/>
      <c r="BR60" s="331"/>
      <c r="BS60" s="303"/>
      <c r="BT60" s="303"/>
      <c r="BU60" s="303"/>
      <c r="BV60" s="303"/>
      <c r="BW60" s="303"/>
      <c r="BX60" s="303"/>
      <c r="BY60" s="304"/>
      <c r="BZ60" s="304"/>
      <c r="CA60" s="304"/>
      <c r="CB60" s="304"/>
      <c r="CC60" s="304"/>
      <c r="CD60" s="304"/>
      <c r="CE60" s="2119"/>
      <c r="CF60" s="2119"/>
      <c r="CG60" s="2119"/>
      <c r="CH60" s="2119"/>
      <c r="CI60" s="2119"/>
      <c r="CJ60" s="2119"/>
      <c r="CK60" s="2119"/>
      <c r="CL60" s="2119"/>
      <c r="CM60" s="2119"/>
      <c r="CN60" s="2119"/>
      <c r="CO60" s="2119"/>
      <c r="CP60" s="2119"/>
      <c r="CQ60" s="2119"/>
      <c r="CR60" s="2119"/>
      <c r="CS60" s="2119"/>
      <c r="CT60" s="2119"/>
      <c r="CU60" s="2119"/>
      <c r="CV60" s="2119"/>
      <c r="CW60" s="2119"/>
      <c r="CX60" s="2119"/>
      <c r="CY60" s="2119"/>
      <c r="CZ60" s="2119"/>
    </row>
    <row r="61" s="135" customFormat="true" ht="15" customHeight="true" x14ac:dyDescent="0.2">
      <c r="A61" s="2744"/>
      <c r="B61" s="1992" t="s">
        <v>343</v>
      </c>
      <c r="C61" s="1876">
        <v>9.628182081276373</v>
      </c>
      <c r="D61" s="1877">
        <v>11.98671250292441</v>
      </c>
      <c r="E61" s="1877">
        <v>8.6186092475363587</v>
      </c>
      <c r="F61" s="1877">
        <v>11.090175992093167</v>
      </c>
      <c r="G61" s="1878">
        <v>6.8013870828068219</v>
      </c>
      <c r="H61" s="1879">
        <v>10.61931558615858</v>
      </c>
      <c r="I61" s="1877">
        <v>11.295985070187701</v>
      </c>
      <c r="J61" s="1877">
        <v>11.740236383518985</v>
      </c>
      <c r="K61" s="1877">
        <v>9.3717244462379856</v>
      </c>
      <c r="L61" s="1880">
        <v>4.2043135946856562</v>
      </c>
      <c r="M61" s="1881">
        <v>9.3504319895419776</v>
      </c>
      <c r="N61" s="1877">
        <v>9.2680967260169034</v>
      </c>
      <c r="O61" s="1877">
        <v>11.131092086268231</v>
      </c>
      <c r="P61" s="1877">
        <v>11.659371491993792</v>
      </c>
      <c r="Q61" s="1878">
        <v>7.5214480941854776</v>
      </c>
      <c r="R61" s="1879">
        <v>7.8364239596318077</v>
      </c>
      <c r="S61" s="1877">
        <v>11.784749661516445</v>
      </c>
      <c r="T61" s="1877">
        <v>9.3196241874346146</v>
      </c>
      <c r="U61" s="1877">
        <v>6.9517917808401748</v>
      </c>
      <c r="V61" s="1877">
        <v>16.522389284758898</v>
      </c>
      <c r="W61" s="1877">
        <v>7.9594392470301605</v>
      </c>
      <c r="X61" s="1877">
        <v>7.1512538057856183</v>
      </c>
      <c r="Y61" s="1877">
        <v>4.7152052773187378</v>
      </c>
      <c r="Z61" s="1877">
        <v>1.5849952908768523</v>
      </c>
      <c r="AA61" s="1877">
        <v>12.123469556005011</v>
      </c>
      <c r="AB61" s="1877">
        <v>4.9351519443006042</v>
      </c>
      <c r="AC61" s="1877">
        <v>4.0515356302344738</v>
      </c>
      <c r="AD61" s="2218">
        <v>3.1850967346121708</v>
      </c>
      <c r="AE61" s="312"/>
      <c r="AF61" s="312"/>
      <c r="AG61" s="312"/>
      <c r="AH61" s="312"/>
      <c r="AI61" s="312"/>
      <c r="AJ61" s="312"/>
      <c r="AK61" s="312"/>
      <c r="AL61" s="312"/>
      <c r="AM61" s="312"/>
      <c r="AN61" s="312"/>
      <c r="AO61" s="312"/>
      <c r="AP61" s="312"/>
      <c r="AQ61" s="312"/>
      <c r="AR61" s="312"/>
      <c r="AS61" s="312"/>
      <c r="AT61" s="312"/>
      <c r="AU61" s="312"/>
      <c r="AV61" s="312"/>
      <c r="AW61" s="312"/>
      <c r="AX61" s="312"/>
      <c r="AY61" s="312"/>
      <c r="AZ61" s="707"/>
      <c r="BA61" s="237"/>
      <c r="BB61" s="154"/>
      <c r="BC61" s="323"/>
      <c r="BD61" s="303"/>
      <c r="BE61" s="303"/>
      <c r="BF61" s="303"/>
      <c r="BG61" s="324"/>
      <c r="BH61" s="331"/>
      <c r="BI61" s="303"/>
      <c r="BJ61" s="303"/>
      <c r="BK61" s="303"/>
      <c r="BL61" s="324"/>
      <c r="BM61" s="331"/>
      <c r="BN61" s="303"/>
      <c r="BO61" s="303"/>
      <c r="BP61" s="303"/>
      <c r="BQ61" s="324"/>
      <c r="BR61" s="331"/>
      <c r="BS61" s="303"/>
      <c r="BT61" s="303"/>
      <c r="BU61" s="303"/>
      <c r="BV61" s="303"/>
      <c r="BW61" s="303"/>
      <c r="BX61" s="303"/>
      <c r="BY61" s="304"/>
      <c r="BZ61" s="304"/>
      <c r="CA61" s="304"/>
      <c r="CB61" s="304"/>
      <c r="CC61" s="304"/>
      <c r="CD61" s="304"/>
      <c r="CE61" s="2119"/>
      <c r="CF61" s="2119"/>
      <c r="CG61" s="2119"/>
      <c r="CH61" s="2119"/>
      <c r="CI61" s="2119"/>
      <c r="CJ61" s="2119"/>
      <c r="CK61" s="2119"/>
      <c r="CL61" s="2119"/>
      <c r="CM61" s="2119"/>
      <c r="CN61" s="2119"/>
      <c r="CO61" s="2119"/>
      <c r="CP61" s="2119"/>
      <c r="CQ61" s="2119"/>
      <c r="CR61" s="2119"/>
      <c r="CS61" s="2119"/>
      <c r="CT61" s="2119"/>
      <c r="CU61" s="2119"/>
      <c r="CV61" s="2119"/>
      <c r="CW61" s="2119"/>
      <c r="CX61" s="2119"/>
      <c r="CY61" s="2119"/>
      <c r="CZ61" s="2119"/>
    </row>
    <row r="62" s="135" customFormat="true" ht="15" customHeight="true" x14ac:dyDescent="0.2">
      <c r="A62" s="2744"/>
      <c r="B62" s="1992" t="s">
        <v>432</v>
      </c>
      <c r="C62" s="1876">
        <v>2.2695924517916364</v>
      </c>
      <c r="D62" s="1877">
        <v>3.6528238061142444</v>
      </c>
      <c r="E62" s="1877">
        <v>2.373088214130592</v>
      </c>
      <c r="F62" s="1877">
        <v>0.31862459513518893</v>
      </c>
      <c r="G62" s="1878">
        <v>0.31795840178672974</v>
      </c>
      <c r="H62" s="1879">
        <v>0.79298806806274003</v>
      </c>
      <c r="I62" s="1877">
        <v>0.26636341683410308</v>
      </c>
      <c r="J62" s="1877">
        <v>1.3625385555148306E-2</v>
      </c>
      <c r="K62" s="1877">
        <v>6.6255975248402293E-2</v>
      </c>
      <c r="L62" s="1880">
        <v>0.59591703375676564</v>
      </c>
      <c r="M62" s="1881">
        <v>1.8279203148679157</v>
      </c>
      <c r="N62" s="1877">
        <v>3.3970945181893355</v>
      </c>
      <c r="O62" s="1877">
        <v>3.8146214983759252</v>
      </c>
      <c r="P62" s="1877">
        <v>3.4122570022928698</v>
      </c>
      <c r="Q62" s="1878">
        <v>2.976444731957713</v>
      </c>
      <c r="R62" s="1879">
        <v>2.9549830952063445</v>
      </c>
      <c r="S62" s="1877">
        <v>2.3996042364476899</v>
      </c>
      <c r="T62" s="1877">
        <v>1.734992076117672</v>
      </c>
      <c r="U62" s="1877">
        <v>3.5586534945248813E-2</v>
      </c>
      <c r="V62" s="1877">
        <v>6.6804699059100638</v>
      </c>
      <c r="W62" s="1877">
        <v>3.9030453444133655</v>
      </c>
      <c r="X62" s="1877">
        <v>0.64998392580474129</v>
      </c>
      <c r="Y62" s="1877">
        <v>0.46346389812358441</v>
      </c>
      <c r="Z62" s="1877">
        <v>0.19143594903438596</v>
      </c>
      <c r="AA62" s="1877">
        <v>8.1342722531873635E-2</v>
      </c>
      <c r="AB62" s="1877">
        <v>3.0167835177979847</v>
      </c>
      <c r="AC62" s="1877">
        <v>8.9212680694985274</v>
      </c>
      <c r="AD62" s="2218">
        <v>1.6513057761731655</v>
      </c>
      <c r="AE62" s="312"/>
      <c r="AF62" s="312"/>
      <c r="AG62" s="312"/>
      <c r="AH62" s="312"/>
      <c r="AI62" s="312"/>
      <c r="AJ62" s="312"/>
      <c r="AK62" s="312"/>
      <c r="AL62" s="312"/>
      <c r="AM62" s="312"/>
      <c r="AN62" s="312"/>
      <c r="AO62" s="312"/>
      <c r="AP62" s="312"/>
      <c r="AQ62" s="312"/>
      <c r="AR62" s="312"/>
      <c r="AS62" s="312"/>
      <c r="AT62" s="312"/>
      <c r="AU62" s="312"/>
      <c r="AV62" s="312"/>
      <c r="AW62" s="312"/>
      <c r="AX62" s="312"/>
      <c r="AY62" s="312"/>
      <c r="AZ62" s="707"/>
      <c r="BA62" s="237"/>
      <c r="BB62" s="154"/>
      <c r="BC62" s="323"/>
      <c r="BD62" s="303"/>
      <c r="BE62" s="303"/>
      <c r="BF62" s="303"/>
      <c r="BG62" s="324"/>
      <c r="BH62" s="331"/>
      <c r="BI62" s="303"/>
      <c r="BJ62" s="303"/>
      <c r="BK62" s="303"/>
      <c r="BL62" s="324"/>
      <c r="BM62" s="331"/>
      <c r="BN62" s="303"/>
      <c r="BO62" s="303"/>
      <c r="BP62" s="303"/>
      <c r="BQ62" s="324"/>
      <c r="BR62" s="331"/>
      <c r="BS62" s="303"/>
      <c r="BT62" s="303"/>
      <c r="BU62" s="303"/>
      <c r="BV62" s="303"/>
      <c r="BW62" s="303"/>
      <c r="BX62" s="303"/>
      <c r="BY62" s="304"/>
      <c r="BZ62" s="304"/>
      <c r="CA62" s="304"/>
      <c r="CB62" s="304"/>
      <c r="CC62" s="304"/>
      <c r="CD62" s="304"/>
      <c r="CE62" s="2119"/>
      <c r="CF62" s="2119"/>
      <c r="CG62" s="2119"/>
      <c r="CH62" s="2119"/>
      <c r="CI62" s="2119"/>
      <c r="CJ62" s="2119"/>
      <c r="CK62" s="2119"/>
      <c r="CL62" s="2119"/>
      <c r="CM62" s="2119"/>
      <c r="CN62" s="2119"/>
      <c r="CO62" s="2119"/>
      <c r="CP62" s="2119"/>
      <c r="CQ62" s="2119"/>
      <c r="CR62" s="2119"/>
      <c r="CS62" s="2119"/>
      <c r="CT62" s="2119"/>
      <c r="CU62" s="2119"/>
      <c r="CV62" s="2119"/>
      <c r="CW62" s="2119"/>
      <c r="CX62" s="2119"/>
      <c r="CY62" s="2119"/>
      <c r="CZ62" s="2119"/>
    </row>
    <row r="63" s="135" customFormat="true" ht="15" customHeight="true" x14ac:dyDescent="0.2">
      <c r="A63" s="2744"/>
      <c r="B63" s="1992" t="s">
        <v>433</v>
      </c>
      <c r="C63" s="1876">
        <v>16.860723738594842</v>
      </c>
      <c r="D63" s="1877">
        <v>16.839348849511605</v>
      </c>
      <c r="E63" s="1877">
        <v>12.362293146413093</v>
      </c>
      <c r="F63" s="1877">
        <v>3.5543954221161176</v>
      </c>
      <c r="G63" s="1878">
        <v>0.37668581207067481</v>
      </c>
      <c r="H63" s="1879">
        <v>11.031252759649137</v>
      </c>
      <c r="I63" s="1877">
        <v>7.0194721136153548</v>
      </c>
      <c r="J63" s="1877">
        <v>1.0442661164001268</v>
      </c>
      <c r="K63" s="1877">
        <v>0.78238004989747878</v>
      </c>
      <c r="L63" s="1880">
        <v>1.1513458221909093E-2</v>
      </c>
      <c r="M63" s="1881">
        <v>18.090535252247708</v>
      </c>
      <c r="N63" s="1877">
        <v>17.579583082075999</v>
      </c>
      <c r="O63" s="1877">
        <v>16.037178788223081</v>
      </c>
      <c r="P63" s="1877">
        <v>17.440661676819342</v>
      </c>
      <c r="Q63" s="1878">
        <v>8.0139873828418384</v>
      </c>
      <c r="R63" s="1879">
        <v>10.125852832088853</v>
      </c>
      <c r="S63" s="1877">
        <v>17.391545664451343</v>
      </c>
      <c r="T63" s="1877">
        <v>14.837970479595114</v>
      </c>
      <c r="U63" s="1877">
        <v>9.341271697978952E-2</v>
      </c>
      <c r="V63" s="1877">
        <v>7.1182936729915545</v>
      </c>
      <c r="W63" s="1877">
        <v>21.064747429582667</v>
      </c>
      <c r="X63" s="1877">
        <v>20.616356180320665</v>
      </c>
      <c r="Y63" s="1877">
        <v>13.799785729382716</v>
      </c>
      <c r="Z63" s="1877">
        <v>1.4094745013437882</v>
      </c>
      <c r="AA63" s="1877">
        <v>0</v>
      </c>
      <c r="AB63" s="1877">
        <v>6.7983009547195907</v>
      </c>
      <c r="AC63" s="1877">
        <v>0.19568756346942762</v>
      </c>
      <c r="AD63" s="2218">
        <v>3.4841866016297907</v>
      </c>
      <c r="AE63" s="312"/>
      <c r="AF63" s="312"/>
      <c r="AG63" s="312"/>
      <c r="AH63" s="312"/>
      <c r="AI63" s="312"/>
      <c r="AJ63" s="312"/>
      <c r="AK63" s="312"/>
      <c r="AL63" s="312"/>
      <c r="AM63" s="312"/>
      <c r="AN63" s="312"/>
      <c r="AO63" s="312"/>
      <c r="AP63" s="312"/>
      <c r="AQ63" s="312"/>
      <c r="AR63" s="312"/>
      <c r="AS63" s="312"/>
      <c r="AT63" s="312"/>
      <c r="AU63" s="312"/>
      <c r="AV63" s="312"/>
      <c r="AW63" s="312"/>
      <c r="AX63" s="312"/>
      <c r="AY63" s="312"/>
      <c r="AZ63" s="707"/>
      <c r="BA63" s="237"/>
      <c r="BB63" s="154"/>
      <c r="BC63" s="323"/>
      <c r="BD63" s="303"/>
      <c r="BE63" s="303"/>
      <c r="BF63" s="303"/>
      <c r="BG63" s="324"/>
      <c r="BH63" s="331"/>
      <c r="BI63" s="303"/>
      <c r="BJ63" s="303"/>
      <c r="BK63" s="303"/>
      <c r="BL63" s="324"/>
      <c r="BM63" s="331"/>
      <c r="BN63" s="303"/>
      <c r="BO63" s="303"/>
      <c r="BP63" s="303"/>
      <c r="BQ63" s="324"/>
      <c r="BR63" s="331"/>
      <c r="BS63" s="303"/>
      <c r="BT63" s="303"/>
      <c r="BU63" s="303"/>
      <c r="BV63" s="303"/>
      <c r="BW63" s="303"/>
      <c r="BX63" s="303"/>
      <c r="BY63" s="304"/>
      <c r="BZ63" s="304"/>
      <c r="CA63" s="304"/>
      <c r="CB63" s="304"/>
      <c r="CC63" s="304"/>
      <c r="CD63" s="304"/>
      <c r="CE63" s="2119"/>
      <c r="CF63" s="2119"/>
      <c r="CG63" s="2119"/>
      <c r="CH63" s="2119"/>
      <c r="CI63" s="2119"/>
      <c r="CJ63" s="2119"/>
      <c r="CK63" s="2119"/>
      <c r="CL63" s="2119"/>
      <c r="CM63" s="2119"/>
      <c r="CN63" s="2119"/>
      <c r="CO63" s="2119"/>
      <c r="CP63" s="2119"/>
      <c r="CQ63" s="2119"/>
      <c r="CR63" s="2119"/>
      <c r="CS63" s="2119"/>
      <c r="CT63" s="2119"/>
      <c r="CU63" s="2119"/>
      <c r="CV63" s="2119"/>
      <c r="CW63" s="2119"/>
      <c r="CX63" s="2119"/>
      <c r="CY63" s="2119"/>
      <c r="CZ63" s="2119"/>
    </row>
    <row r="64" s="135" customFormat="true" ht="15" customHeight="true" x14ac:dyDescent="0.2">
      <c r="A64" s="2744"/>
      <c r="B64" s="1992" t="s">
        <v>434</v>
      </c>
      <c r="C64" s="1876">
        <v>34.787456032685341</v>
      </c>
      <c r="D64" s="1877">
        <v>26.492225085241692</v>
      </c>
      <c r="E64" s="1877">
        <v>13.328153689625999</v>
      </c>
      <c r="F64" s="1877">
        <v>1.8951139353537143</v>
      </c>
      <c r="G64" s="1878">
        <v>0.63014751299247784</v>
      </c>
      <c r="H64" s="1879">
        <v>7.376213185556975</v>
      </c>
      <c r="I64" s="1877">
        <v>1.2033094277311573</v>
      </c>
      <c r="J64" s="1877">
        <v>6.951193565391757E-2</v>
      </c>
      <c r="K64" s="1877">
        <v>1.3280853830093198</v>
      </c>
      <c r="L64" s="1880">
        <v>0</v>
      </c>
      <c r="M64" s="1881">
        <v>37.99582018849231</v>
      </c>
      <c r="N64" s="1877">
        <v>32.31861159718904</v>
      </c>
      <c r="O64" s="1877">
        <v>29.689970984017698</v>
      </c>
      <c r="P64" s="1877">
        <v>25.176035712437027</v>
      </c>
      <c r="Q64" s="1878">
        <v>12.563624262786174</v>
      </c>
      <c r="R64" s="1879">
        <v>11.919162348855265</v>
      </c>
      <c r="S64" s="1877">
        <v>19.912570068413981</v>
      </c>
      <c r="T64" s="1877">
        <v>8.9291076535001892</v>
      </c>
      <c r="U64" s="1877">
        <v>0</v>
      </c>
      <c r="V64" s="1877">
        <v>19.690264962141995</v>
      </c>
      <c r="W64" s="1877">
        <v>32.362773140089288</v>
      </c>
      <c r="X64" s="1877">
        <v>32.221906756365904</v>
      </c>
      <c r="Y64" s="1877">
        <v>31.285383347784247</v>
      </c>
      <c r="Z64" s="1877">
        <v>2.7668911856230913</v>
      </c>
      <c r="AA64" s="1877">
        <v>0</v>
      </c>
      <c r="AB64" s="1877">
        <v>14.676485003315959</v>
      </c>
      <c r="AC64" s="1877">
        <v>0.25212963353220635</v>
      </c>
      <c r="AD64" s="2218">
        <v>7.0792003584191381</v>
      </c>
      <c r="AE64" s="312"/>
      <c r="AF64" s="312"/>
      <c r="AG64" s="312"/>
      <c r="AH64" s="312"/>
      <c r="AI64" s="312"/>
      <c r="AJ64" s="312"/>
      <c r="AK64" s="312"/>
      <c r="AL64" s="312"/>
      <c r="AM64" s="312"/>
      <c r="AN64" s="312"/>
      <c r="AO64" s="312"/>
      <c r="AP64" s="312"/>
      <c r="AQ64" s="312"/>
      <c r="AR64" s="312"/>
      <c r="AS64" s="312"/>
      <c r="AT64" s="312"/>
      <c r="AU64" s="312"/>
      <c r="AV64" s="312"/>
      <c r="AW64" s="312"/>
      <c r="AX64" s="312"/>
      <c r="AY64" s="312"/>
      <c r="AZ64" s="707"/>
      <c r="BA64" s="237"/>
      <c r="BB64" s="154"/>
      <c r="BC64" s="323"/>
      <c r="BD64" s="303"/>
      <c r="BE64" s="303"/>
      <c r="BF64" s="303"/>
      <c r="BG64" s="324"/>
      <c r="BH64" s="331"/>
      <c r="BI64" s="303"/>
      <c r="BJ64" s="303"/>
      <c r="BK64" s="303"/>
      <c r="BL64" s="324"/>
      <c r="BM64" s="331"/>
      <c r="BN64" s="303"/>
      <c r="BO64" s="303"/>
      <c r="BP64" s="303"/>
      <c r="BQ64" s="324"/>
      <c r="BR64" s="331"/>
      <c r="BS64" s="303"/>
      <c r="BT64" s="303"/>
      <c r="BU64" s="303"/>
      <c r="BV64" s="303"/>
      <c r="BW64" s="303"/>
      <c r="BX64" s="303"/>
      <c r="BY64" s="304"/>
      <c r="BZ64" s="304"/>
      <c r="CA64" s="304"/>
      <c r="CB64" s="304"/>
      <c r="CC64" s="304"/>
      <c r="CD64" s="304"/>
      <c r="CE64" s="2119"/>
      <c r="CF64" s="2119"/>
      <c r="CG64" s="2119"/>
      <c r="CH64" s="2119"/>
      <c r="CI64" s="2119"/>
      <c r="CJ64" s="2119"/>
      <c r="CK64" s="2119"/>
      <c r="CL64" s="2119"/>
      <c r="CM64" s="2119"/>
      <c r="CN64" s="2119"/>
      <c r="CO64" s="2119"/>
      <c r="CP64" s="2119"/>
      <c r="CQ64" s="2119"/>
      <c r="CR64" s="2119"/>
      <c r="CS64" s="2119"/>
      <c r="CT64" s="2119"/>
      <c r="CU64" s="2119"/>
      <c r="CV64" s="2119"/>
      <c r="CW64" s="2119"/>
      <c r="CX64" s="2119"/>
      <c r="CY64" s="2119"/>
      <c r="CZ64" s="2119"/>
    </row>
    <row r="65" s="135" customFormat="true" ht="15" customHeight="true" x14ac:dyDescent="0.2">
      <c r="A65" s="2744"/>
      <c r="B65" s="1992" t="s">
        <v>435</v>
      </c>
      <c r="C65" s="1876">
        <v>0.81130108134815893</v>
      </c>
      <c r="D65" s="1877">
        <v>1.2629595766344461</v>
      </c>
      <c r="E65" s="1877">
        <v>0.64766825502843195</v>
      </c>
      <c r="F65" s="1877">
        <v>0.15589716718530808</v>
      </c>
      <c r="G65" s="1878">
        <v>0</v>
      </c>
      <c r="H65" s="1879">
        <v>0.25147421609184401</v>
      </c>
      <c r="I65" s="1877">
        <v>0</v>
      </c>
      <c r="J65" s="1877">
        <v>1.856071393179437E-2</v>
      </c>
      <c r="K65" s="1877">
        <v>0</v>
      </c>
      <c r="L65" s="1880">
        <v>0</v>
      </c>
      <c r="M65" s="1881">
        <v>0.84839558402857118</v>
      </c>
      <c r="N65" s="1877">
        <v>1.0897577911622147</v>
      </c>
      <c r="O65" s="1877">
        <v>1.3887278705783748</v>
      </c>
      <c r="P65" s="1877">
        <v>1.3781500304292762</v>
      </c>
      <c r="Q65" s="1878">
        <v>0.52619606013543951</v>
      </c>
      <c r="R65" s="1879">
        <v>3.2477010319852209</v>
      </c>
      <c r="S65" s="1877">
        <v>0.62338859134208002</v>
      </c>
      <c r="T65" s="1877">
        <v>0.67097049436179845</v>
      </c>
      <c r="U65" s="1877">
        <v>4.3494653821970777E-2</v>
      </c>
      <c r="V65" s="1877">
        <v>0.78971645594437967</v>
      </c>
      <c r="W65" s="1877">
        <v>1.2086225256444816</v>
      </c>
      <c r="X65" s="1877">
        <v>0.78094746323222852</v>
      </c>
      <c r="Y65" s="1877">
        <v>1.3165692769587338</v>
      </c>
      <c r="Z65" s="1877">
        <v>0</v>
      </c>
      <c r="AA65" s="1877">
        <v>6.776072665957914E-3</v>
      </c>
      <c r="AB65" s="1877">
        <v>0.73732257586765204</v>
      </c>
      <c r="AC65" s="1877">
        <v>0</v>
      </c>
      <c r="AD65" s="2218">
        <v>0.19960871410129602</v>
      </c>
      <c r="AE65" s="312"/>
      <c r="AF65" s="312"/>
      <c r="AG65" s="312"/>
      <c r="AH65" s="312"/>
      <c r="AI65" s="312"/>
      <c r="AJ65" s="312"/>
      <c r="AK65" s="312"/>
      <c r="AL65" s="312"/>
      <c r="AM65" s="312"/>
      <c r="AN65" s="312"/>
      <c r="AO65" s="312"/>
      <c r="AP65" s="312"/>
      <c r="AQ65" s="312"/>
      <c r="AR65" s="312"/>
      <c r="AS65" s="312"/>
      <c r="AT65" s="312"/>
      <c r="AU65" s="312"/>
      <c r="AV65" s="312"/>
      <c r="AW65" s="312"/>
      <c r="AX65" s="312"/>
      <c r="AY65" s="312"/>
      <c r="AZ65" s="707"/>
      <c r="BA65" s="237"/>
      <c r="BB65" s="154"/>
      <c r="BC65" s="323"/>
      <c r="BD65" s="303"/>
      <c r="BE65" s="303"/>
      <c r="BF65" s="303"/>
      <c r="BG65" s="324"/>
      <c r="BH65" s="331"/>
      <c r="BI65" s="303"/>
      <c r="BJ65" s="303"/>
      <c r="BK65" s="303"/>
      <c r="BL65" s="324"/>
      <c r="BM65" s="331"/>
      <c r="BN65" s="303"/>
      <c r="BO65" s="303"/>
      <c r="BP65" s="303"/>
      <c r="BQ65" s="324"/>
      <c r="BR65" s="331"/>
      <c r="BS65" s="303"/>
      <c r="BT65" s="303"/>
      <c r="BU65" s="303"/>
      <c r="BV65" s="303"/>
      <c r="BW65" s="303"/>
      <c r="BX65" s="303"/>
      <c r="BY65" s="304"/>
      <c r="BZ65" s="304"/>
      <c r="CA65" s="304"/>
      <c r="CB65" s="304"/>
      <c r="CC65" s="304"/>
      <c r="CD65" s="304"/>
      <c r="CE65" s="2119"/>
      <c r="CF65" s="2119"/>
      <c r="CG65" s="2119"/>
      <c r="CH65" s="2119"/>
      <c r="CI65" s="2119"/>
      <c r="CJ65" s="2119"/>
      <c r="CK65" s="2119"/>
      <c r="CL65" s="2119"/>
      <c r="CM65" s="2119"/>
      <c r="CN65" s="2119"/>
      <c r="CO65" s="2119"/>
      <c r="CP65" s="2119"/>
      <c r="CQ65" s="2119"/>
      <c r="CR65" s="2119"/>
      <c r="CS65" s="2119"/>
      <c r="CT65" s="2119"/>
      <c r="CU65" s="2119"/>
      <c r="CV65" s="2119"/>
      <c r="CW65" s="2119"/>
      <c r="CX65" s="2119"/>
      <c r="CY65" s="2119"/>
      <c r="CZ65" s="2119"/>
    </row>
    <row r="66" s="135" customFormat="true" ht="15" customHeight="true" x14ac:dyDescent="0.2">
      <c r="A66" s="2744"/>
      <c r="B66" s="1992" t="s">
        <v>436</v>
      </c>
      <c r="C66" s="1876">
        <v>2.3336142995762623</v>
      </c>
      <c r="D66" s="1877">
        <v>3.0765858073111172</v>
      </c>
      <c r="E66" s="1877">
        <v>0.94696718291379156</v>
      </c>
      <c r="F66" s="1877">
        <v>4.3891055010143086E-2</v>
      </c>
      <c r="G66" s="1878">
        <v>0</v>
      </c>
      <c r="H66" s="1879">
        <v>0.72659652104897088</v>
      </c>
      <c r="I66" s="1877">
        <v>0</v>
      </c>
      <c r="J66" s="1877">
        <v>0</v>
      </c>
      <c r="K66" s="1877">
        <v>0</v>
      </c>
      <c r="L66" s="1880">
        <v>0</v>
      </c>
      <c r="M66" s="1881">
        <v>1.8572261108080241</v>
      </c>
      <c r="N66" s="1877">
        <v>3.874475232011048</v>
      </c>
      <c r="O66" s="1877">
        <v>3.1653916306129779</v>
      </c>
      <c r="P66" s="1877">
        <v>2.2505524167615505</v>
      </c>
      <c r="Q66" s="1878">
        <v>0.37586275842959421</v>
      </c>
      <c r="R66" s="1879">
        <v>2.9838072988489079</v>
      </c>
      <c r="S66" s="1877">
        <v>1.1702179405761906</v>
      </c>
      <c r="T66" s="1877">
        <v>2.1444813130511329</v>
      </c>
      <c r="U66" s="1877">
        <v>0</v>
      </c>
      <c r="V66" s="1877">
        <v>1.8693699501098338</v>
      </c>
      <c r="W66" s="1877">
        <v>5.6102116826197994</v>
      </c>
      <c r="X66" s="1877">
        <v>0.9832511866513145</v>
      </c>
      <c r="Y66" s="1877">
        <v>1.2242463038498539</v>
      </c>
      <c r="Z66" s="1877">
        <v>0</v>
      </c>
      <c r="AA66" s="1877">
        <v>0</v>
      </c>
      <c r="AB66" s="1877">
        <v>4.6234284125336034</v>
      </c>
      <c r="AC66" s="1877">
        <v>0.1386712984427135</v>
      </c>
      <c r="AD66" s="2218">
        <v>0.42868910439548158</v>
      </c>
      <c r="AE66" s="312"/>
      <c r="AF66" s="312"/>
      <c r="AG66" s="312"/>
      <c r="AH66" s="312"/>
      <c r="AI66" s="312"/>
      <c r="AJ66" s="312"/>
      <c r="AK66" s="312"/>
      <c r="AL66" s="312"/>
      <c r="AM66" s="312"/>
      <c r="AN66" s="312"/>
      <c r="AO66" s="312"/>
      <c r="AP66" s="312"/>
      <c r="AQ66" s="312"/>
      <c r="AR66" s="312"/>
      <c r="AS66" s="312"/>
      <c r="AT66" s="312"/>
      <c r="AU66" s="312"/>
      <c r="AV66" s="312"/>
      <c r="AW66" s="312"/>
      <c r="AX66" s="312"/>
      <c r="AY66" s="312"/>
      <c r="AZ66" s="707"/>
      <c r="BA66" s="237"/>
      <c r="BB66" s="154"/>
      <c r="BC66" s="323"/>
      <c r="BD66" s="303"/>
      <c r="BE66" s="303"/>
      <c r="BF66" s="303"/>
      <c r="BG66" s="324"/>
      <c r="BH66" s="331"/>
      <c r="BI66" s="303"/>
      <c r="BJ66" s="303"/>
      <c r="BK66" s="303"/>
      <c r="BL66" s="324"/>
      <c r="BM66" s="331"/>
      <c r="BN66" s="303"/>
      <c r="BO66" s="303"/>
      <c r="BP66" s="303"/>
      <c r="BQ66" s="324"/>
      <c r="BR66" s="331"/>
      <c r="BS66" s="303"/>
      <c r="BT66" s="303"/>
      <c r="BU66" s="303"/>
      <c r="BV66" s="303"/>
      <c r="BW66" s="303"/>
      <c r="BX66" s="303"/>
      <c r="BY66" s="304"/>
      <c r="BZ66" s="304"/>
      <c r="CA66" s="304"/>
      <c r="CB66" s="304"/>
      <c r="CC66" s="304"/>
      <c r="CD66" s="304"/>
      <c r="CE66" s="2119"/>
      <c r="CF66" s="2119"/>
      <c r="CG66" s="2119"/>
      <c r="CH66" s="2119"/>
      <c r="CI66" s="2119"/>
      <c r="CJ66" s="2119"/>
      <c r="CK66" s="2119"/>
      <c r="CL66" s="2119"/>
      <c r="CM66" s="2119"/>
      <c r="CN66" s="2119"/>
      <c r="CO66" s="2119"/>
      <c r="CP66" s="2119"/>
      <c r="CQ66" s="2119"/>
      <c r="CR66" s="2119"/>
      <c r="CS66" s="2119"/>
      <c r="CT66" s="2119"/>
      <c r="CU66" s="2119"/>
      <c r="CV66" s="2119"/>
      <c r="CW66" s="2119"/>
      <c r="CX66" s="2119"/>
      <c r="CY66" s="2119"/>
      <c r="CZ66" s="2119"/>
    </row>
    <row r="67" s="135" customFormat="true" ht="15" customHeight="true" x14ac:dyDescent="0.2">
      <c r="A67" s="2744"/>
      <c r="B67" s="1992" t="s">
        <v>269</v>
      </c>
      <c r="C67" s="1876">
        <v>16.75029035910131</v>
      </c>
      <c r="D67" s="1877">
        <v>10.010248639361606</v>
      </c>
      <c r="E67" s="1877">
        <v>3.4459803531231326</v>
      </c>
      <c r="F67" s="1877">
        <v>0.44849243022077356</v>
      </c>
      <c r="G67" s="1878">
        <v>1.0408875818015318E-2</v>
      </c>
      <c r="H67" s="1879">
        <v>0.28896515075132245</v>
      </c>
      <c r="I67" s="1877">
        <v>5.0619921174676882E-2</v>
      </c>
      <c r="J67" s="1877">
        <v>1.5175245029340503E-2</v>
      </c>
      <c r="K67" s="1877">
        <v>6.7500072076861284E-3</v>
      </c>
      <c r="L67" s="1880">
        <v>0</v>
      </c>
      <c r="M67" s="1881">
        <v>17.670616219259795</v>
      </c>
      <c r="N67" s="1877">
        <v>17.094823179115455</v>
      </c>
      <c r="O67" s="1877">
        <v>12.216613901098802</v>
      </c>
      <c r="P67" s="1877">
        <v>7.3904496005559874</v>
      </c>
      <c r="Q67" s="1878">
        <v>3.646523014506081</v>
      </c>
      <c r="R67" s="1879">
        <v>0</v>
      </c>
      <c r="S67" s="1877">
        <v>10.9747006446849</v>
      </c>
      <c r="T67" s="1877">
        <v>5.9856881785500873</v>
      </c>
      <c r="U67" s="1877">
        <v>0</v>
      </c>
      <c r="V67" s="1877">
        <v>18.408700152332933</v>
      </c>
      <c r="W67" s="1877">
        <v>9.2412465647674384</v>
      </c>
      <c r="X67" s="1877">
        <v>7.8561309633340928</v>
      </c>
      <c r="Y67" s="1877">
        <v>6.7976090787036494</v>
      </c>
      <c r="Z67" s="1877">
        <v>0</v>
      </c>
      <c r="AA67" s="1877">
        <v>0</v>
      </c>
      <c r="AB67" s="1877">
        <v>7.5401006302007012</v>
      </c>
      <c r="AC67" s="1877">
        <v>0.43115719278315801</v>
      </c>
      <c r="AD67" s="2218">
        <v>0</v>
      </c>
      <c r="AE67" s="312"/>
      <c r="AF67" s="312"/>
      <c r="AG67" s="312"/>
      <c r="AH67" s="312"/>
      <c r="AI67" s="312"/>
      <c r="AJ67" s="312"/>
      <c r="AK67" s="312"/>
      <c r="AL67" s="312"/>
      <c r="AM67" s="312"/>
      <c r="AN67" s="312"/>
      <c r="AO67" s="312"/>
      <c r="AP67" s="312"/>
      <c r="AQ67" s="312"/>
      <c r="AR67" s="312"/>
      <c r="AS67" s="312"/>
      <c r="AT67" s="312"/>
      <c r="AU67" s="312"/>
      <c r="AV67" s="312"/>
      <c r="AW67" s="312"/>
      <c r="AX67" s="312"/>
      <c r="AY67" s="312"/>
      <c r="AZ67" s="707"/>
      <c r="BA67" s="237"/>
      <c r="BB67" s="154"/>
      <c r="BC67" s="323"/>
      <c r="BD67" s="303"/>
      <c r="BE67" s="303"/>
      <c r="BF67" s="303"/>
      <c r="BG67" s="324"/>
      <c r="BH67" s="331"/>
      <c r="BI67" s="303"/>
      <c r="BJ67" s="303"/>
      <c r="BK67" s="303"/>
      <c r="BL67" s="324"/>
      <c r="BM67" s="331"/>
      <c r="BN67" s="303"/>
      <c r="BO67" s="303"/>
      <c r="BP67" s="303"/>
      <c r="BQ67" s="324"/>
      <c r="BR67" s="331"/>
      <c r="BS67" s="303"/>
      <c r="BT67" s="303"/>
      <c r="BU67" s="303"/>
      <c r="BV67" s="303"/>
      <c r="BW67" s="303"/>
      <c r="BX67" s="303"/>
      <c r="BY67" s="304"/>
      <c r="BZ67" s="304"/>
      <c r="CA67" s="304"/>
      <c r="CB67" s="304"/>
      <c r="CC67" s="304"/>
      <c r="CD67" s="304"/>
      <c r="CE67" s="2119"/>
      <c r="CF67" s="2119"/>
      <c r="CG67" s="2119"/>
      <c r="CH67" s="2119"/>
      <c r="CI67" s="2119"/>
      <c r="CJ67" s="2119"/>
      <c r="CK67" s="2119"/>
      <c r="CL67" s="2119"/>
      <c r="CM67" s="2119"/>
      <c r="CN67" s="2119"/>
      <c r="CO67" s="2119"/>
      <c r="CP67" s="2119"/>
      <c r="CQ67" s="2119"/>
      <c r="CR67" s="2119"/>
      <c r="CS67" s="2119"/>
      <c r="CT67" s="2119"/>
      <c r="CU67" s="2119"/>
      <c r="CV67" s="2119"/>
      <c r="CW67" s="2119"/>
      <c r="CX67" s="2119"/>
      <c r="CY67" s="2119"/>
      <c r="CZ67" s="2119"/>
    </row>
    <row r="68" s="135" customFormat="true" ht="15" customHeight="true" x14ac:dyDescent="0.2">
      <c r="A68" s="2744"/>
      <c r="B68" s="1992" t="s">
        <v>350</v>
      </c>
      <c r="C68" s="1876">
        <v>0.47293032511764715</v>
      </c>
      <c r="D68" s="1877">
        <v>0.59377583524662392</v>
      </c>
      <c r="E68" s="1877">
        <v>1.2320753146958581</v>
      </c>
      <c r="F68" s="1877">
        <v>3.070994684331994</v>
      </c>
      <c r="G68" s="1878">
        <v>4.8046338190551001</v>
      </c>
      <c r="H68" s="1879">
        <v>1.9790377775914698</v>
      </c>
      <c r="I68" s="1877">
        <v>2.996185958289975</v>
      </c>
      <c r="J68" s="1877">
        <v>3.4636849210896563</v>
      </c>
      <c r="K68" s="1877">
        <v>5.1290354838838175</v>
      </c>
      <c r="L68" s="1880">
        <v>4.6162204317663385</v>
      </c>
      <c r="M68" s="1881">
        <v>0.13725676313098015</v>
      </c>
      <c r="N68" s="1877">
        <v>0.38324475022938043</v>
      </c>
      <c r="O68" s="1877">
        <v>0.47867897511544349</v>
      </c>
      <c r="P68" s="1877">
        <v>0.81139378268377804</v>
      </c>
      <c r="Q68" s="1878">
        <v>1.1333825834704159</v>
      </c>
      <c r="R68" s="1879">
        <v>24.840934830566702</v>
      </c>
      <c r="S68" s="1877">
        <v>0.58898071911556982</v>
      </c>
      <c r="T68" s="1877">
        <v>0.72820287245275228</v>
      </c>
      <c r="U68" s="1877">
        <v>0.37509049670302452</v>
      </c>
      <c r="V68" s="1877">
        <v>6.3412996697752994E-2</v>
      </c>
      <c r="W68" s="1877">
        <v>0</v>
      </c>
      <c r="X68" s="1877">
        <v>1.8947519113549047</v>
      </c>
      <c r="Y68" s="1877">
        <v>0.89464942341821396</v>
      </c>
      <c r="Z68" s="1877">
        <v>14.278685584169839</v>
      </c>
      <c r="AA68" s="1877">
        <v>4.3465080618717646</v>
      </c>
      <c r="AB68" s="1877">
        <v>2.3709186470860244</v>
      </c>
      <c r="AC68" s="1877">
        <v>53.642297427576388</v>
      </c>
      <c r="AD68" s="2218">
        <v>0.21921198171401074</v>
      </c>
      <c r="AE68" s="312"/>
      <c r="AF68" s="312"/>
      <c r="AG68" s="312"/>
      <c r="AH68" s="312"/>
      <c r="AI68" s="312"/>
      <c r="AJ68" s="312"/>
      <c r="AK68" s="312"/>
      <c r="AL68" s="312"/>
      <c r="AM68" s="312"/>
      <c r="AN68" s="312"/>
      <c r="AO68" s="312"/>
      <c r="AP68" s="312"/>
      <c r="AQ68" s="312"/>
      <c r="AR68" s="312"/>
      <c r="AS68" s="312"/>
      <c r="AT68" s="312"/>
      <c r="AU68" s="312"/>
      <c r="AV68" s="312"/>
      <c r="AW68" s="312"/>
      <c r="AX68" s="312"/>
      <c r="AY68" s="312"/>
      <c r="AZ68" s="707"/>
      <c r="BA68" s="237"/>
      <c r="BB68" s="154"/>
      <c r="BC68" s="323"/>
      <c r="BD68" s="303"/>
      <c r="BE68" s="303"/>
      <c r="BF68" s="303"/>
      <c r="BG68" s="324"/>
      <c r="BH68" s="331"/>
      <c r="BI68" s="303"/>
      <c r="BJ68" s="303"/>
      <c r="BK68" s="303"/>
      <c r="BL68" s="324"/>
      <c r="BM68" s="331"/>
      <c r="BN68" s="303"/>
      <c r="BO68" s="303"/>
      <c r="BP68" s="303"/>
      <c r="BQ68" s="324"/>
      <c r="BR68" s="331"/>
      <c r="BS68" s="303"/>
      <c r="BT68" s="303"/>
      <c r="BU68" s="303"/>
      <c r="BV68" s="303"/>
      <c r="BW68" s="303"/>
      <c r="BX68" s="303"/>
      <c r="BY68" s="304"/>
      <c r="BZ68" s="304"/>
      <c r="CA68" s="304"/>
      <c r="CB68" s="304"/>
      <c r="CC68" s="304"/>
      <c r="CD68" s="304"/>
      <c r="CE68" s="2119"/>
      <c r="CF68" s="2119"/>
      <c r="CG68" s="2119"/>
      <c r="CH68" s="2119"/>
      <c r="CI68" s="2119"/>
      <c r="CJ68" s="2119"/>
      <c r="CK68" s="2119"/>
      <c r="CL68" s="2119"/>
      <c r="CM68" s="2119"/>
      <c r="CN68" s="2119"/>
      <c r="CO68" s="2119"/>
      <c r="CP68" s="2119"/>
      <c r="CQ68" s="2119"/>
      <c r="CR68" s="2119"/>
      <c r="CS68" s="2119"/>
      <c r="CT68" s="2119"/>
      <c r="CU68" s="2119"/>
      <c r="CV68" s="2119"/>
      <c r="CW68" s="2119"/>
      <c r="CX68" s="2119"/>
      <c r="CY68" s="2119"/>
      <c r="CZ68" s="2119"/>
    </row>
    <row r="69" s="135" customFormat="true" ht="15" customHeight="true" x14ac:dyDescent="0.2">
      <c r="A69" s="2744"/>
      <c r="B69" s="1992" t="s">
        <v>351</v>
      </c>
      <c r="C69" s="1876">
        <v>3.6272913317950533</v>
      </c>
      <c r="D69" s="1877">
        <v>5.4452142528254175</v>
      </c>
      <c r="E69" s="1877">
        <v>10.008765433064061</v>
      </c>
      <c r="F69" s="1877">
        <v>23.299830168914628</v>
      </c>
      <c r="G69" s="1878">
        <v>16.40211730578422</v>
      </c>
      <c r="H69" s="1879">
        <v>22.350792418793041</v>
      </c>
      <c r="I69" s="1877">
        <v>28.215540021908897</v>
      </c>
      <c r="J69" s="1877">
        <v>25.753168585665669</v>
      </c>
      <c r="K69" s="1877">
        <v>19.828414684355895</v>
      </c>
      <c r="L69" s="1880">
        <v>12.780534265267454</v>
      </c>
      <c r="M69" s="1881">
        <v>3.0815319625417747</v>
      </c>
      <c r="N69" s="1877">
        <v>2.0156570426534359</v>
      </c>
      <c r="O69" s="1877">
        <v>3.3565834542509427</v>
      </c>
      <c r="P69" s="1877">
        <v>2.9199568482089782</v>
      </c>
      <c r="Q69" s="1878">
        <v>2.1468591499873431</v>
      </c>
      <c r="R69" s="1879">
        <v>5.6517322489225004</v>
      </c>
      <c r="S69" s="1877">
        <v>8.6828955170297455</v>
      </c>
      <c r="T69" s="1877">
        <v>4.3160245853258212</v>
      </c>
      <c r="U69" s="1877">
        <v>0.27542000322750348</v>
      </c>
      <c r="V69" s="1877">
        <v>0.53290300753182029</v>
      </c>
      <c r="W69" s="1877">
        <v>6.5517680124496283E-2</v>
      </c>
      <c r="X69" s="1877">
        <v>10.872483906948514</v>
      </c>
      <c r="Y69" s="1877">
        <v>4.5222598995799395</v>
      </c>
      <c r="Z69" s="1877">
        <v>1.0288474532578626</v>
      </c>
      <c r="AA69" s="1877">
        <v>32.127225388876056</v>
      </c>
      <c r="AB69" s="1877">
        <v>3.1074883967752061</v>
      </c>
      <c r="AC69" s="1877">
        <v>2.5060787000422282</v>
      </c>
      <c r="AD69" s="2218">
        <v>1.3793432272896957</v>
      </c>
      <c r="AE69" s="312"/>
      <c r="AF69" s="312"/>
      <c r="AG69" s="312"/>
      <c r="AH69" s="312"/>
      <c r="AI69" s="312"/>
      <c r="AJ69" s="312"/>
      <c r="AK69" s="312"/>
      <c r="AL69" s="312"/>
      <c r="AM69" s="312"/>
      <c r="AN69" s="312"/>
      <c r="AO69" s="312"/>
      <c r="AP69" s="312"/>
      <c r="AQ69" s="312"/>
      <c r="AR69" s="312"/>
      <c r="AS69" s="312"/>
      <c r="AT69" s="312"/>
      <c r="AU69" s="312"/>
      <c r="AV69" s="312"/>
      <c r="AW69" s="312"/>
      <c r="AX69" s="312"/>
      <c r="AY69" s="312"/>
      <c r="AZ69" s="707"/>
      <c r="BA69" s="237"/>
      <c r="BB69" s="154"/>
      <c r="BC69" s="323"/>
      <c r="BD69" s="303"/>
      <c r="BE69" s="303"/>
      <c r="BF69" s="303"/>
      <c r="BG69" s="324"/>
      <c r="BH69" s="331"/>
      <c r="BI69" s="303"/>
      <c r="BJ69" s="303"/>
      <c r="BK69" s="303"/>
      <c r="BL69" s="324"/>
      <c r="BM69" s="331"/>
      <c r="BN69" s="303"/>
      <c r="BO69" s="303"/>
      <c r="BP69" s="303"/>
      <c r="BQ69" s="324"/>
      <c r="BR69" s="331"/>
      <c r="BS69" s="303"/>
      <c r="BT69" s="303"/>
      <c r="BU69" s="303"/>
      <c r="BV69" s="303"/>
      <c r="BW69" s="303"/>
      <c r="BX69" s="303"/>
      <c r="BY69" s="304"/>
      <c r="BZ69" s="304"/>
      <c r="CA69" s="304"/>
      <c r="CB69" s="304"/>
      <c r="CC69" s="304"/>
      <c r="CD69" s="304"/>
      <c r="CE69" s="2119"/>
      <c r="CF69" s="2119"/>
      <c r="CG69" s="2119"/>
      <c r="CH69" s="2119"/>
      <c r="CI69" s="2119"/>
      <c r="CJ69" s="2119"/>
      <c r="CK69" s="2119"/>
      <c r="CL69" s="2119"/>
      <c r="CM69" s="2119"/>
      <c r="CN69" s="2119"/>
      <c r="CO69" s="2119"/>
      <c r="CP69" s="2119"/>
      <c r="CQ69" s="2119"/>
      <c r="CR69" s="2119"/>
      <c r="CS69" s="2119"/>
      <c r="CT69" s="2119"/>
      <c r="CU69" s="2119"/>
      <c r="CV69" s="2119"/>
      <c r="CW69" s="2119"/>
      <c r="CX69" s="2119"/>
      <c r="CY69" s="2119"/>
      <c r="CZ69" s="2119"/>
    </row>
    <row r="70" s="135" customFormat="true" ht="15" customHeight="true" x14ac:dyDescent="0.2">
      <c r="A70" s="2744"/>
      <c r="B70" s="1992" t="s">
        <v>437</v>
      </c>
      <c r="C70" s="1876">
        <v>2.173144587498923</v>
      </c>
      <c r="D70" s="1877">
        <v>1.5388599984409204</v>
      </c>
      <c r="E70" s="1877">
        <v>0.86805163498017301</v>
      </c>
      <c r="F70" s="1877">
        <v>0.12253255574225119</v>
      </c>
      <c r="G70" s="1878">
        <v>0.41287227707316204</v>
      </c>
      <c r="H70" s="1879">
        <v>0.30103035099765707</v>
      </c>
      <c r="I70" s="1877">
        <v>0.24172499034641007</v>
      </c>
      <c r="J70" s="1877">
        <v>0.22197217445076961</v>
      </c>
      <c r="K70" s="1877">
        <v>0.7483621024815762</v>
      </c>
      <c r="L70" s="1880">
        <v>0.12178352483145527</v>
      </c>
      <c r="M70" s="1881">
        <v>1.9977517014810851</v>
      </c>
      <c r="N70" s="1877">
        <v>2.9830443828942532</v>
      </c>
      <c r="O70" s="1877">
        <v>1.3627460445968187</v>
      </c>
      <c r="P70" s="1877">
        <v>1.3837552552371548</v>
      </c>
      <c r="Q70" s="1878">
        <v>0.53014915853974143</v>
      </c>
      <c r="R70" s="1879">
        <v>6.6526429248060848E-2</v>
      </c>
      <c r="S70" s="1877">
        <v>0.27954783691878837</v>
      </c>
      <c r="T70" s="1877">
        <v>0.29243650906293545</v>
      </c>
      <c r="U70" s="1877">
        <v>0</v>
      </c>
      <c r="V70" s="1877">
        <v>2.7455844051757121</v>
      </c>
      <c r="W70" s="1877">
        <v>1.382768506582432</v>
      </c>
      <c r="X70" s="1877">
        <v>0.10616818550331275</v>
      </c>
      <c r="Y70" s="1877">
        <v>1.7408720124490511</v>
      </c>
      <c r="Z70" s="1877">
        <v>2.2049931193938206</v>
      </c>
      <c r="AA70" s="1877">
        <v>0.53756478694762588</v>
      </c>
      <c r="AB70" s="1877">
        <v>0.21415382476371075</v>
      </c>
      <c r="AC70" s="1877">
        <v>0.15919119115200051</v>
      </c>
      <c r="AD70" s="2218">
        <v>3.0634581522825139</v>
      </c>
      <c r="AE70" s="312"/>
      <c r="AF70" s="312"/>
      <c r="AG70" s="312"/>
      <c r="AH70" s="312"/>
      <c r="AI70" s="312"/>
      <c r="AJ70" s="312"/>
      <c r="AK70" s="312"/>
      <c r="AL70" s="312"/>
      <c r="AM70" s="312"/>
      <c r="AN70" s="312"/>
      <c r="AO70" s="312"/>
      <c r="AP70" s="312"/>
      <c r="AQ70" s="312"/>
      <c r="AR70" s="312"/>
      <c r="AS70" s="312"/>
      <c r="AT70" s="312"/>
      <c r="AU70" s="312"/>
      <c r="AV70" s="312"/>
      <c r="AW70" s="312"/>
      <c r="AX70" s="312"/>
      <c r="AY70" s="312"/>
      <c r="AZ70" s="707"/>
      <c r="BA70" s="237"/>
      <c r="BB70" s="154"/>
      <c r="BC70" s="323"/>
      <c r="BD70" s="303"/>
      <c r="BE70" s="303"/>
      <c r="BF70" s="303"/>
      <c r="BG70" s="324"/>
      <c r="BH70" s="331"/>
      <c r="BI70" s="303"/>
      <c r="BJ70" s="303"/>
      <c r="BK70" s="303"/>
      <c r="BL70" s="324"/>
      <c r="BM70" s="331"/>
      <c r="BN70" s="303"/>
      <c r="BO70" s="303"/>
      <c r="BP70" s="303"/>
      <c r="BQ70" s="324"/>
      <c r="BR70" s="331"/>
      <c r="BS70" s="303"/>
      <c r="BT70" s="303"/>
      <c r="BU70" s="303"/>
      <c r="BV70" s="303"/>
      <c r="BW70" s="303"/>
      <c r="BX70" s="303"/>
      <c r="BY70" s="304"/>
      <c r="BZ70" s="304"/>
      <c r="CA70" s="304"/>
      <c r="CB70" s="304"/>
      <c r="CC70" s="304"/>
      <c r="CD70" s="304"/>
      <c r="CE70" s="2119"/>
      <c r="CF70" s="2119"/>
      <c r="CG70" s="2119"/>
      <c r="CH70" s="2119"/>
      <c r="CI70" s="2119"/>
      <c r="CJ70" s="2119"/>
      <c r="CK70" s="2119"/>
      <c r="CL70" s="2119"/>
      <c r="CM70" s="2119"/>
      <c r="CN70" s="2119"/>
      <c r="CO70" s="2119"/>
      <c r="CP70" s="2119"/>
      <c r="CQ70" s="2119"/>
      <c r="CR70" s="2119"/>
      <c r="CS70" s="2119"/>
      <c r="CT70" s="2119"/>
      <c r="CU70" s="2119"/>
      <c r="CV70" s="2119"/>
      <c r="CW70" s="2119"/>
      <c r="CX70" s="2119"/>
      <c r="CY70" s="2119"/>
      <c r="CZ70" s="2119"/>
    </row>
    <row r="71" s="135" customFormat="true" ht="15" customHeight="true" x14ac:dyDescent="0.2">
      <c r="A71" s="2744"/>
      <c r="B71" s="1992" t="s">
        <v>273</v>
      </c>
      <c r="C71" s="1876">
        <v>3.6224367374551487E-2</v>
      </c>
      <c r="D71" s="1877">
        <v>2.7933890437369845E-2</v>
      </c>
      <c r="E71" s="1877">
        <v>5.8939781016132863E-2</v>
      </c>
      <c r="F71" s="1877">
        <v>0.55330766604581461</v>
      </c>
      <c r="G71" s="1878">
        <v>0.61039491171243443</v>
      </c>
      <c r="H71" s="1879">
        <v>4.3269961291149675E-3</v>
      </c>
      <c r="I71" s="1877">
        <v>0.11261827344335092</v>
      </c>
      <c r="J71" s="1877">
        <v>1.0522791619825362</v>
      </c>
      <c r="K71" s="1877">
        <v>0.43434734461320901</v>
      </c>
      <c r="L71" s="1880">
        <v>0.85200203947545983</v>
      </c>
      <c r="M71" s="1881">
        <v>6.8886999178027444E-2</v>
      </c>
      <c r="N71" s="1877">
        <v>0</v>
      </c>
      <c r="O71" s="1877">
        <v>5.3132380988862922E-2</v>
      </c>
      <c r="P71" s="1877">
        <v>9.5348298305728468E-2</v>
      </c>
      <c r="Q71" s="1878">
        <v>1.4337482779563149E-2</v>
      </c>
      <c r="R71" s="1879">
        <v>0.34706716326070847</v>
      </c>
      <c r="S71" s="1877">
        <v>0</v>
      </c>
      <c r="T71" s="1877">
        <v>0</v>
      </c>
      <c r="U71" s="1877">
        <v>1.1973148964017735E-2</v>
      </c>
      <c r="V71" s="1877">
        <v>0</v>
      </c>
      <c r="W71" s="1877">
        <v>9.4009531465233317E-2</v>
      </c>
      <c r="X71" s="1877">
        <v>0.11656910949857734</v>
      </c>
      <c r="Y71" s="1877">
        <v>0</v>
      </c>
      <c r="Z71" s="1877">
        <v>0.90278373607147</v>
      </c>
      <c r="AA71" s="1877">
        <v>0.86873544217869014</v>
      </c>
      <c r="AB71" s="1877">
        <v>0</v>
      </c>
      <c r="AC71" s="1877">
        <v>1.3613809241793187</v>
      </c>
      <c r="AD71" s="2218">
        <v>0</v>
      </c>
      <c r="AE71" s="312"/>
      <c r="AF71" s="312"/>
      <c r="AG71" s="312"/>
      <c r="AH71" s="312"/>
      <c r="AI71" s="312"/>
      <c r="AJ71" s="312"/>
      <c r="AK71" s="312"/>
      <c r="AL71" s="312"/>
      <c r="AM71" s="312"/>
      <c r="AN71" s="312"/>
      <c r="AO71" s="312"/>
      <c r="AP71" s="312"/>
      <c r="AQ71" s="312"/>
      <c r="AR71" s="312"/>
      <c r="AS71" s="312"/>
      <c r="AT71" s="312"/>
      <c r="AU71" s="312"/>
      <c r="AV71" s="312"/>
      <c r="AW71" s="312"/>
      <c r="AX71" s="312"/>
      <c r="AY71" s="312"/>
      <c r="AZ71" s="707"/>
      <c r="BA71" s="237"/>
      <c r="BB71" s="154"/>
      <c r="BC71" s="323"/>
      <c r="BD71" s="303"/>
      <c r="BE71" s="303"/>
      <c r="BF71" s="303"/>
      <c r="BG71" s="324"/>
      <c r="BH71" s="331"/>
      <c r="BI71" s="303"/>
      <c r="BJ71" s="303"/>
      <c r="BK71" s="303"/>
      <c r="BL71" s="324"/>
      <c r="BM71" s="331"/>
      <c r="BN71" s="303"/>
      <c r="BO71" s="303"/>
      <c r="BP71" s="303"/>
      <c r="BQ71" s="324"/>
      <c r="BR71" s="331"/>
      <c r="BS71" s="303"/>
      <c r="BT71" s="303"/>
      <c r="BU71" s="303"/>
      <c r="BV71" s="303"/>
      <c r="BW71" s="303"/>
      <c r="BX71" s="303"/>
      <c r="BY71" s="304"/>
      <c r="BZ71" s="304"/>
      <c r="CA71" s="304"/>
      <c r="CB71" s="304"/>
      <c r="CC71" s="304"/>
      <c r="CD71" s="304"/>
      <c r="CE71" s="2119"/>
      <c r="CF71" s="2119"/>
      <c r="CG71" s="2119"/>
      <c r="CH71" s="2119"/>
      <c r="CI71" s="2119"/>
      <c r="CJ71" s="2119"/>
      <c r="CK71" s="2119"/>
      <c r="CL71" s="2119"/>
      <c r="CM71" s="2119"/>
      <c r="CN71" s="2119"/>
      <c r="CO71" s="2119"/>
      <c r="CP71" s="2119"/>
      <c r="CQ71" s="2119"/>
      <c r="CR71" s="2119"/>
      <c r="CS71" s="2119"/>
      <c r="CT71" s="2119"/>
      <c r="CU71" s="2119"/>
      <c r="CV71" s="2119"/>
      <c r="CW71" s="2119"/>
      <c r="CX71" s="2119"/>
      <c r="CY71" s="2119"/>
      <c r="CZ71" s="2119"/>
    </row>
    <row r="72" s="135" customFormat="true" ht="15" customHeight="true" x14ac:dyDescent="0.2">
      <c r="A72" s="2744"/>
      <c r="B72" s="1992" t="s">
        <v>438</v>
      </c>
      <c r="C72" s="1876">
        <v>0.14214195649882799</v>
      </c>
      <c r="D72" s="1877">
        <v>0.17931576698593157</v>
      </c>
      <c r="E72" s="1877">
        <v>0.11890848147415771</v>
      </c>
      <c r="F72" s="1877">
        <v>5.9258176369118863E-2</v>
      </c>
      <c r="G72" s="1878">
        <v>0.2204414652250109</v>
      </c>
      <c r="H72" s="1879">
        <v>0.2648349287486288</v>
      </c>
      <c r="I72" s="1877">
        <v>0</v>
      </c>
      <c r="J72" s="1877">
        <v>0.12495095236007812</v>
      </c>
      <c r="K72" s="1877">
        <v>0</v>
      </c>
      <c r="L72" s="1880">
        <v>0.46453999652069156</v>
      </c>
      <c r="M72" s="1881">
        <v>0.18536372712107216</v>
      </c>
      <c r="N72" s="1877">
        <v>8.5076105963956872E-2</v>
      </c>
      <c r="O72" s="1877">
        <v>0.10587669214437057</v>
      </c>
      <c r="P72" s="1877">
        <v>0.1329976084944075</v>
      </c>
      <c r="Q72" s="1878">
        <v>8.9572696492815629E-2</v>
      </c>
      <c r="R72" s="1879">
        <v>0.46570766142824116</v>
      </c>
      <c r="S72" s="1877">
        <v>0.31673965282925043</v>
      </c>
      <c r="T72" s="1877">
        <v>8.1461920602773491E-2</v>
      </c>
      <c r="U72" s="1877">
        <v>0.49353450794043613</v>
      </c>
      <c r="V72" s="1877">
        <v>6.7756352635955253E-2</v>
      </c>
      <c r="W72" s="1877">
        <v>0</v>
      </c>
      <c r="X72" s="1877">
        <v>0</v>
      </c>
      <c r="Y72" s="1877">
        <v>0.16836274644065743</v>
      </c>
      <c r="Z72" s="1877">
        <v>1.2902448163351992</v>
      </c>
      <c r="AA72" s="1877">
        <v>0.163530995908021</v>
      </c>
      <c r="AB72" s="1877">
        <v>0.57511541437320324</v>
      </c>
      <c r="AC72" s="1877">
        <v>0.32033305758719255</v>
      </c>
      <c r="AD72" s="2218">
        <v>0.11089373005627558</v>
      </c>
      <c r="AE72" s="312"/>
      <c r="AF72" s="312"/>
      <c r="AG72" s="312"/>
      <c r="AH72" s="312"/>
      <c r="AI72" s="312"/>
      <c r="AJ72" s="312"/>
      <c r="AK72" s="312"/>
      <c r="AL72" s="312"/>
      <c r="AM72" s="312"/>
      <c r="AN72" s="312"/>
      <c r="AO72" s="312"/>
      <c r="AP72" s="312"/>
      <c r="AQ72" s="312"/>
      <c r="AR72" s="312"/>
      <c r="AS72" s="312"/>
      <c r="AT72" s="312"/>
      <c r="AU72" s="312"/>
      <c r="AV72" s="312"/>
      <c r="AW72" s="312"/>
      <c r="AX72" s="312"/>
      <c r="AY72" s="312"/>
      <c r="AZ72" s="707"/>
      <c r="BA72" s="237"/>
      <c r="BB72" s="154"/>
      <c r="BC72" s="323"/>
      <c r="BD72" s="303"/>
      <c r="BE72" s="303"/>
      <c r="BF72" s="303"/>
      <c r="BG72" s="324"/>
      <c r="BH72" s="331"/>
      <c r="BI72" s="303"/>
      <c r="BJ72" s="303"/>
      <c r="BK72" s="303"/>
      <c r="BL72" s="324"/>
      <c r="BM72" s="331"/>
      <c r="BN72" s="303"/>
      <c r="BO72" s="303"/>
      <c r="BP72" s="303"/>
      <c r="BQ72" s="324"/>
      <c r="BR72" s="331"/>
      <c r="BS72" s="303"/>
      <c r="BT72" s="303"/>
      <c r="BU72" s="303"/>
      <c r="BV72" s="303"/>
      <c r="BW72" s="303"/>
      <c r="BX72" s="303"/>
      <c r="BY72" s="304"/>
      <c r="BZ72" s="304"/>
      <c r="CA72" s="304"/>
      <c r="CB72" s="304"/>
      <c r="CC72" s="304"/>
      <c r="CD72" s="304"/>
      <c r="CE72" s="2119"/>
      <c r="CF72" s="2119"/>
      <c r="CG72" s="2119"/>
      <c r="CH72" s="2119"/>
      <c r="CI72" s="2119"/>
      <c r="CJ72" s="2119"/>
      <c r="CK72" s="2119"/>
      <c r="CL72" s="2119"/>
      <c r="CM72" s="2119"/>
      <c r="CN72" s="2119"/>
      <c r="CO72" s="2119"/>
      <c r="CP72" s="2119"/>
      <c r="CQ72" s="2119"/>
      <c r="CR72" s="2119"/>
      <c r="CS72" s="2119"/>
      <c r="CT72" s="2119"/>
      <c r="CU72" s="2119"/>
      <c r="CV72" s="2119"/>
      <c r="CW72" s="2119"/>
      <c r="CX72" s="2119"/>
      <c r="CY72" s="2119"/>
      <c r="CZ72" s="2119"/>
    </row>
    <row r="73" s="135" customFormat="true" ht="15" customHeight="true" x14ac:dyDescent="0.2">
      <c r="A73" s="2744"/>
      <c r="B73" s="1992" t="s">
        <v>275</v>
      </c>
      <c r="C73" s="1876">
        <v>0</v>
      </c>
      <c r="D73" s="1877">
        <v>0</v>
      </c>
      <c r="E73" s="1877">
        <v>0.13966164795283703</v>
      </c>
      <c r="F73" s="1877">
        <v>0</v>
      </c>
      <c r="G73" s="1878">
        <v>0</v>
      </c>
      <c r="H73" s="1879">
        <v>0</v>
      </c>
      <c r="I73" s="1877">
        <v>0</v>
      </c>
      <c r="J73" s="1877">
        <v>0</v>
      </c>
      <c r="K73" s="1877">
        <v>0</v>
      </c>
      <c r="L73" s="1880">
        <v>0</v>
      </c>
      <c r="M73" s="1881">
        <v>0</v>
      </c>
      <c r="N73" s="1877">
        <v>0</v>
      </c>
      <c r="O73" s="1877">
        <v>0</v>
      </c>
      <c r="P73" s="1877">
        <v>0</v>
      </c>
      <c r="Q73" s="1878">
        <v>0.26583943492623602</v>
      </c>
      <c r="R73" s="1879">
        <v>0</v>
      </c>
      <c r="S73" s="1877">
        <v>0</v>
      </c>
      <c r="T73" s="1877">
        <v>0.29600988591124078</v>
      </c>
      <c r="U73" s="1877">
        <v>0</v>
      </c>
      <c r="V73" s="1877">
        <v>0</v>
      </c>
      <c r="W73" s="1877">
        <v>0</v>
      </c>
      <c r="X73" s="1877">
        <v>0</v>
      </c>
      <c r="Y73" s="1877">
        <v>0</v>
      </c>
      <c r="Z73" s="1877">
        <v>0</v>
      </c>
      <c r="AA73" s="1877">
        <v>0</v>
      </c>
      <c r="AB73" s="1877">
        <v>0</v>
      </c>
      <c r="AC73" s="1877">
        <v>0</v>
      </c>
      <c r="AD73" s="2218">
        <v>0</v>
      </c>
      <c r="AE73" s="312"/>
      <c r="AF73" s="312"/>
      <c r="AG73" s="312"/>
      <c r="AH73" s="312"/>
      <c r="AI73" s="312"/>
      <c r="AJ73" s="312"/>
      <c r="AK73" s="312"/>
      <c r="AL73" s="312"/>
      <c r="AM73" s="312"/>
      <c r="AN73" s="312"/>
      <c r="AO73" s="312"/>
      <c r="AP73" s="312"/>
      <c r="AQ73" s="312"/>
      <c r="AR73" s="312"/>
      <c r="AS73" s="312"/>
      <c r="AT73" s="312"/>
      <c r="AU73" s="312"/>
      <c r="AV73" s="312"/>
      <c r="AW73" s="312"/>
      <c r="AX73" s="312"/>
      <c r="AY73" s="312"/>
      <c r="AZ73" s="707"/>
      <c r="BA73" s="237"/>
      <c r="BB73" s="154"/>
      <c r="BC73" s="323"/>
      <c r="BD73" s="303"/>
      <c r="BE73" s="303"/>
      <c r="BF73" s="303"/>
      <c r="BG73" s="324"/>
      <c r="BH73" s="331"/>
      <c r="BI73" s="303"/>
      <c r="BJ73" s="303"/>
      <c r="BK73" s="303"/>
      <c r="BL73" s="324"/>
      <c r="BM73" s="331"/>
      <c r="BN73" s="303"/>
      <c r="BO73" s="303"/>
      <c r="BP73" s="303"/>
      <c r="BQ73" s="324"/>
      <c r="BR73" s="331"/>
      <c r="BS73" s="303"/>
      <c r="BT73" s="303"/>
      <c r="BU73" s="303"/>
      <c r="BV73" s="303"/>
      <c r="BW73" s="303"/>
      <c r="BX73" s="303"/>
      <c r="BY73" s="304"/>
      <c r="BZ73" s="304"/>
      <c r="CA73" s="304"/>
      <c r="CB73" s="304"/>
      <c r="CC73" s="304"/>
      <c r="CD73" s="304"/>
      <c r="CE73" s="2119"/>
      <c r="CF73" s="2119"/>
      <c r="CG73" s="2119"/>
      <c r="CH73" s="2119"/>
      <c r="CI73" s="2119"/>
      <c r="CJ73" s="2119"/>
      <c r="CK73" s="2119"/>
      <c r="CL73" s="2119"/>
      <c r="CM73" s="2119"/>
      <c r="CN73" s="2119"/>
      <c r="CO73" s="2119"/>
      <c r="CP73" s="2119"/>
      <c r="CQ73" s="2119"/>
      <c r="CR73" s="2119"/>
      <c r="CS73" s="2119"/>
      <c r="CT73" s="2119"/>
      <c r="CU73" s="2119"/>
      <c r="CV73" s="2119"/>
      <c r="CW73" s="2119"/>
      <c r="CX73" s="2119"/>
      <c r="CY73" s="2119"/>
      <c r="CZ73" s="2119"/>
    </row>
    <row r="74" s="135" customFormat="true" ht="15" customHeight="true" x14ac:dyDescent="0.2">
      <c r="A74" s="1821"/>
      <c r="B74" s="1993"/>
      <c r="C74" s="1876"/>
      <c r="D74" s="1877"/>
      <c r="E74" s="1877"/>
      <c r="F74" s="1877"/>
      <c r="G74" s="1878"/>
      <c r="H74" s="1879"/>
      <c r="I74" s="1877"/>
      <c r="J74" s="1877"/>
      <c r="K74" s="1877"/>
      <c r="L74" s="1880"/>
      <c r="M74" s="1881"/>
      <c r="N74" s="1877"/>
      <c r="O74" s="1877"/>
      <c r="P74" s="1877"/>
      <c r="Q74" s="1878"/>
      <c r="R74" s="1879"/>
      <c r="S74" s="1877"/>
      <c r="T74" s="1877"/>
      <c r="U74" s="1877"/>
      <c r="V74" s="1877"/>
      <c r="W74" s="1877"/>
      <c r="X74" s="1877"/>
      <c r="Y74" s="1877"/>
      <c r="Z74" s="1877"/>
      <c r="AA74" s="1877"/>
      <c r="AB74" s="1877"/>
      <c r="AC74" s="1877"/>
      <c r="AD74" s="2218"/>
      <c r="AE74" s="312"/>
      <c r="AF74" s="312"/>
      <c r="AG74" s="312"/>
      <c r="AH74" s="312"/>
      <c r="AI74" s="312"/>
      <c r="AJ74" s="312"/>
      <c r="AK74" s="312"/>
      <c r="AL74" s="312"/>
      <c r="AM74" s="312"/>
      <c r="AN74" s="312"/>
      <c r="AO74" s="312"/>
      <c r="AP74" s="312"/>
      <c r="AQ74" s="312"/>
      <c r="AR74" s="312"/>
      <c r="AS74" s="312"/>
      <c r="AT74" s="312"/>
      <c r="AU74" s="312"/>
      <c r="AV74" s="312"/>
      <c r="AW74" s="312"/>
      <c r="AX74" s="312"/>
      <c r="AY74" s="312"/>
      <c r="AZ74" s="707"/>
      <c r="BA74" s="237"/>
      <c r="BB74" s="154"/>
      <c r="BC74" s="323"/>
      <c r="BD74" s="303"/>
      <c r="BE74" s="303"/>
      <c r="BF74" s="303"/>
      <c r="BG74" s="324"/>
      <c r="BH74" s="331"/>
      <c r="BI74" s="303"/>
      <c r="BJ74" s="303"/>
      <c r="BK74" s="303"/>
      <c r="BL74" s="324"/>
      <c r="BM74" s="331"/>
      <c r="BN74" s="303"/>
      <c r="BO74" s="303"/>
      <c r="BP74" s="303"/>
      <c r="BQ74" s="324"/>
      <c r="BR74" s="331"/>
      <c r="BS74" s="303"/>
      <c r="BT74" s="303"/>
      <c r="BU74" s="303"/>
      <c r="BV74" s="303"/>
      <c r="BW74" s="303"/>
      <c r="BX74" s="303"/>
      <c r="BY74" s="304"/>
      <c r="BZ74" s="304"/>
      <c r="CA74" s="304"/>
      <c r="CB74" s="304"/>
      <c r="CC74" s="304"/>
      <c r="CD74" s="304"/>
      <c r="CE74" s="2119"/>
      <c r="CF74" s="2119"/>
      <c r="CG74" s="2119"/>
      <c r="CH74" s="2119"/>
      <c r="CI74" s="2119"/>
      <c r="CJ74" s="2119"/>
      <c r="CK74" s="2119"/>
      <c r="CL74" s="2119"/>
      <c r="CM74" s="2119"/>
      <c r="CN74" s="2119"/>
      <c r="CO74" s="2119"/>
      <c r="CP74" s="2119"/>
      <c r="CQ74" s="2119"/>
      <c r="CR74" s="2119"/>
      <c r="CS74" s="2119"/>
      <c r="CT74" s="2119"/>
      <c r="CU74" s="2119"/>
      <c r="CV74" s="2119"/>
      <c r="CW74" s="2119"/>
      <c r="CX74" s="2119"/>
      <c r="CY74" s="2119"/>
      <c r="CZ74" s="2119"/>
    </row>
    <row r="75" s="135" customFormat="true" ht="15" customHeight="true" x14ac:dyDescent="0.2">
      <c r="A75" s="1821"/>
      <c r="B75" s="1993"/>
      <c r="C75" s="1876"/>
      <c r="D75" s="1877"/>
      <c r="E75" s="1877"/>
      <c r="F75" s="1877"/>
      <c r="G75" s="1878"/>
      <c r="H75" s="1879"/>
      <c r="I75" s="1877"/>
      <c r="J75" s="1877"/>
      <c r="K75" s="1877"/>
      <c r="L75" s="1880"/>
      <c r="M75" s="1881"/>
      <c r="N75" s="1877"/>
      <c r="O75" s="1877"/>
      <c r="P75" s="1877"/>
      <c r="Q75" s="1878"/>
      <c r="R75" s="1879"/>
      <c r="S75" s="1877"/>
      <c r="T75" s="1877"/>
      <c r="U75" s="1877"/>
      <c r="V75" s="1877"/>
      <c r="W75" s="1877"/>
      <c r="X75" s="1877"/>
      <c r="Y75" s="1877"/>
      <c r="Z75" s="1877"/>
      <c r="AA75" s="1877"/>
      <c r="AB75" s="1877"/>
      <c r="AC75" s="1877"/>
      <c r="AD75" s="2218"/>
      <c r="AE75" s="312"/>
      <c r="AF75" s="312"/>
      <c r="AG75" s="312"/>
      <c r="AH75" s="312"/>
      <c r="AI75" s="312"/>
      <c r="AJ75" s="312"/>
      <c r="AK75" s="312"/>
      <c r="AL75" s="312"/>
      <c r="AM75" s="312"/>
      <c r="AN75" s="312"/>
      <c r="AO75" s="312"/>
      <c r="AP75" s="312"/>
      <c r="AQ75" s="312"/>
      <c r="AR75" s="312"/>
      <c r="AS75" s="312"/>
      <c r="AT75" s="312"/>
      <c r="AU75" s="312"/>
      <c r="AV75" s="312"/>
      <c r="AW75" s="312"/>
      <c r="AX75" s="312"/>
      <c r="AY75" s="312"/>
      <c r="AZ75" s="707"/>
      <c r="BA75" s="237"/>
      <c r="BB75" s="154"/>
      <c r="BC75" s="323"/>
      <c r="BD75" s="303"/>
      <c r="BE75" s="303"/>
      <c r="BF75" s="303"/>
      <c r="BG75" s="324"/>
      <c r="BH75" s="331"/>
      <c r="BI75" s="303"/>
      <c r="BJ75" s="303"/>
      <c r="BK75" s="303"/>
      <c r="BL75" s="324"/>
      <c r="BM75" s="331"/>
      <c r="BN75" s="303"/>
      <c r="BO75" s="303"/>
      <c r="BP75" s="303"/>
      <c r="BQ75" s="324"/>
      <c r="BR75" s="331"/>
      <c r="BS75" s="303"/>
      <c r="BT75" s="303"/>
      <c r="BU75" s="303"/>
      <c r="BV75" s="303"/>
      <c r="BW75" s="303"/>
      <c r="BX75" s="303"/>
      <c r="BY75" s="304"/>
      <c r="BZ75" s="304"/>
      <c r="CA75" s="304"/>
      <c r="CB75" s="304"/>
      <c r="CC75" s="304"/>
      <c r="CD75" s="304"/>
      <c r="CE75" s="2119"/>
      <c r="CF75" s="2119"/>
      <c r="CG75" s="2119"/>
      <c r="CH75" s="2119"/>
      <c r="CI75" s="2119"/>
      <c r="CJ75" s="2119"/>
      <c r="CK75" s="2119"/>
      <c r="CL75" s="2119"/>
      <c r="CM75" s="2119"/>
      <c r="CN75" s="2119"/>
      <c r="CO75" s="2119"/>
      <c r="CP75" s="2119"/>
      <c r="CQ75" s="2119"/>
      <c r="CR75" s="2119"/>
      <c r="CS75" s="2119"/>
      <c r="CT75" s="2119"/>
      <c r="CU75" s="2119"/>
      <c r="CV75" s="2119"/>
      <c r="CW75" s="2119"/>
      <c r="CX75" s="2119"/>
      <c r="CY75" s="2119"/>
      <c r="CZ75" s="2119"/>
    </row>
    <row r="76" s="135" customFormat="true" ht="15" customHeight="true" x14ac:dyDescent="0.2">
      <c r="A76" s="1821"/>
      <c r="B76" s="1993"/>
      <c r="C76" s="1876"/>
      <c r="D76" s="1877"/>
      <c r="E76" s="1877"/>
      <c r="F76" s="1877"/>
      <c r="G76" s="1878"/>
      <c r="H76" s="1879"/>
      <c r="I76" s="1877"/>
      <c r="J76" s="1877"/>
      <c r="K76" s="1877"/>
      <c r="L76" s="1880"/>
      <c r="M76" s="1881"/>
      <c r="N76" s="1877"/>
      <c r="O76" s="1877"/>
      <c r="P76" s="1877"/>
      <c r="Q76" s="1878"/>
      <c r="R76" s="1879"/>
      <c r="S76" s="1877"/>
      <c r="T76" s="1877"/>
      <c r="U76" s="1877"/>
      <c r="V76" s="1877"/>
      <c r="W76" s="1877"/>
      <c r="X76" s="1877"/>
      <c r="Y76" s="1877"/>
      <c r="Z76" s="1877"/>
      <c r="AA76" s="1877"/>
      <c r="AB76" s="1877"/>
      <c r="AC76" s="1877"/>
      <c r="AD76" s="2218"/>
      <c r="AE76" s="312"/>
      <c r="AF76" s="312"/>
      <c r="AG76" s="312"/>
      <c r="AH76" s="312"/>
      <c r="AI76" s="312"/>
      <c r="AJ76" s="312"/>
      <c r="AK76" s="312"/>
      <c r="AL76" s="312"/>
      <c r="AM76" s="312"/>
      <c r="AN76" s="312"/>
      <c r="AO76" s="312"/>
      <c r="AP76" s="312"/>
      <c r="AQ76" s="312"/>
      <c r="AR76" s="312"/>
      <c r="AS76" s="312"/>
      <c r="AT76" s="312"/>
      <c r="AU76" s="312"/>
      <c r="AV76" s="312"/>
      <c r="AW76" s="312"/>
      <c r="AX76" s="312"/>
      <c r="AY76" s="312"/>
      <c r="AZ76" s="707"/>
      <c r="BA76" s="237"/>
      <c r="BB76" s="154"/>
      <c r="BC76" s="323"/>
      <c r="BD76" s="303"/>
      <c r="BE76" s="303"/>
      <c r="BF76" s="303"/>
      <c r="BG76" s="324"/>
      <c r="BH76" s="331"/>
      <c r="BI76" s="303"/>
      <c r="BJ76" s="303"/>
      <c r="BK76" s="303"/>
      <c r="BL76" s="324"/>
      <c r="BM76" s="331"/>
      <c r="BN76" s="303"/>
      <c r="BO76" s="303"/>
      <c r="BP76" s="303"/>
      <c r="BQ76" s="324"/>
      <c r="BR76" s="331"/>
      <c r="BS76" s="303"/>
      <c r="BT76" s="303"/>
      <c r="BU76" s="303"/>
      <c r="BV76" s="303"/>
      <c r="BW76" s="303"/>
      <c r="BX76" s="303"/>
      <c r="BY76" s="304"/>
      <c r="BZ76" s="304"/>
      <c r="CA76" s="304"/>
      <c r="CB76" s="304"/>
      <c r="CC76" s="304"/>
      <c r="CD76" s="304"/>
      <c r="CE76" s="2119"/>
      <c r="CF76" s="2119"/>
      <c r="CG76" s="2119"/>
      <c r="CH76" s="2119"/>
      <c r="CI76" s="2119"/>
      <c r="CJ76" s="2119"/>
      <c r="CK76" s="2119"/>
      <c r="CL76" s="2119"/>
      <c r="CM76" s="2119"/>
      <c r="CN76" s="2119"/>
      <c r="CO76" s="2119"/>
      <c r="CP76" s="2119"/>
      <c r="CQ76" s="2119"/>
      <c r="CR76" s="2119"/>
      <c r="CS76" s="2119"/>
      <c r="CT76" s="2119"/>
      <c r="CU76" s="2119"/>
      <c r="CV76" s="2119"/>
      <c r="CW76" s="2119"/>
      <c r="CX76" s="2119"/>
      <c r="CY76" s="2119"/>
      <c r="CZ76" s="2119"/>
    </row>
    <row r="77" s="135" customFormat="true" ht="15" customHeight="true" x14ac:dyDescent="0.2">
      <c r="A77" s="1821"/>
      <c r="B77" s="1993"/>
      <c r="C77" s="1876"/>
      <c r="D77" s="1877"/>
      <c r="E77" s="1877"/>
      <c r="F77" s="1877"/>
      <c r="G77" s="1878"/>
      <c r="H77" s="1879"/>
      <c r="I77" s="1877"/>
      <c r="J77" s="1877"/>
      <c r="K77" s="1877"/>
      <c r="L77" s="1880"/>
      <c r="M77" s="1881"/>
      <c r="N77" s="1877"/>
      <c r="O77" s="1877"/>
      <c r="P77" s="1877"/>
      <c r="Q77" s="1878"/>
      <c r="R77" s="1879"/>
      <c r="S77" s="1877"/>
      <c r="T77" s="1877"/>
      <c r="U77" s="1877"/>
      <c r="V77" s="1877"/>
      <c r="W77" s="1877"/>
      <c r="X77" s="1877"/>
      <c r="Y77" s="1877"/>
      <c r="Z77" s="1877"/>
      <c r="AA77" s="1877"/>
      <c r="AB77" s="1877"/>
      <c r="AC77" s="1877"/>
      <c r="AD77" s="2218"/>
      <c r="AE77" s="312"/>
      <c r="AF77" s="312"/>
      <c r="AG77" s="312"/>
      <c r="AH77" s="312"/>
      <c r="AI77" s="312"/>
      <c r="AJ77" s="312"/>
      <c r="AK77" s="312"/>
      <c r="AL77" s="312"/>
      <c r="AM77" s="312"/>
      <c r="AN77" s="312"/>
      <c r="AO77" s="312"/>
      <c r="AP77" s="312"/>
      <c r="AQ77" s="312"/>
      <c r="AR77" s="312"/>
      <c r="AS77" s="312"/>
      <c r="AT77" s="312"/>
      <c r="AU77" s="312"/>
      <c r="AV77" s="312"/>
      <c r="AW77" s="312"/>
      <c r="AX77" s="312"/>
      <c r="AY77" s="312"/>
      <c r="AZ77" s="707"/>
      <c r="BA77" s="237"/>
      <c r="BB77" s="154"/>
      <c r="BC77" s="323"/>
      <c r="BD77" s="303"/>
      <c r="BE77" s="303"/>
      <c r="BF77" s="303"/>
      <c r="BG77" s="324"/>
      <c r="BH77" s="331"/>
      <c r="BI77" s="303"/>
      <c r="BJ77" s="303"/>
      <c r="BK77" s="303"/>
      <c r="BL77" s="324"/>
      <c r="BM77" s="331"/>
      <c r="BN77" s="303"/>
      <c r="BO77" s="303"/>
      <c r="BP77" s="303"/>
      <c r="BQ77" s="324"/>
      <c r="BR77" s="331"/>
      <c r="BS77" s="303"/>
      <c r="BT77" s="303"/>
      <c r="BU77" s="303"/>
      <c r="BV77" s="303"/>
      <c r="BW77" s="303"/>
      <c r="BX77" s="303"/>
      <c r="BY77" s="304"/>
      <c r="BZ77" s="304"/>
      <c r="CA77" s="304"/>
      <c r="CB77" s="304"/>
      <c r="CC77" s="304"/>
      <c r="CD77" s="304"/>
      <c r="CE77" s="2119"/>
      <c r="CF77" s="2119"/>
      <c r="CG77" s="2119"/>
      <c r="CH77" s="2119"/>
      <c r="CI77" s="2119"/>
      <c r="CJ77" s="2119"/>
      <c r="CK77" s="2119"/>
      <c r="CL77" s="2119"/>
      <c r="CM77" s="2119"/>
      <c r="CN77" s="2119"/>
      <c r="CO77" s="2119"/>
      <c r="CP77" s="2119"/>
      <c r="CQ77" s="2119"/>
      <c r="CR77" s="2119"/>
      <c r="CS77" s="2119"/>
      <c r="CT77" s="2119"/>
      <c r="CU77" s="2119"/>
      <c r="CV77" s="2119"/>
      <c r="CW77" s="2119"/>
      <c r="CX77" s="2119"/>
      <c r="CY77" s="2119"/>
      <c r="CZ77" s="2119"/>
    </row>
    <row r="78" s="135" customFormat="true" ht="15" customHeight="true" x14ac:dyDescent="0.2">
      <c r="A78" s="1821"/>
      <c r="B78" s="1993"/>
      <c r="C78" s="1876"/>
      <c r="D78" s="1877"/>
      <c r="E78" s="1877"/>
      <c r="F78" s="1877"/>
      <c r="G78" s="1878"/>
      <c r="H78" s="1879"/>
      <c r="I78" s="1877"/>
      <c r="J78" s="1877"/>
      <c r="K78" s="1877"/>
      <c r="L78" s="1880"/>
      <c r="M78" s="1881"/>
      <c r="N78" s="1877"/>
      <c r="O78" s="1877"/>
      <c r="P78" s="1877"/>
      <c r="Q78" s="1878"/>
      <c r="R78" s="1879"/>
      <c r="S78" s="1877"/>
      <c r="T78" s="1877"/>
      <c r="U78" s="1877"/>
      <c r="V78" s="1877"/>
      <c r="W78" s="1877"/>
      <c r="X78" s="1877"/>
      <c r="Y78" s="1877"/>
      <c r="Z78" s="1877"/>
      <c r="AA78" s="1877"/>
      <c r="AB78" s="1877"/>
      <c r="AC78" s="1877"/>
      <c r="AD78" s="2218"/>
      <c r="AE78" s="312"/>
      <c r="AF78" s="312"/>
      <c r="AG78" s="312"/>
      <c r="AH78" s="312"/>
      <c r="AI78" s="312"/>
      <c r="AJ78" s="312"/>
      <c r="AK78" s="312"/>
      <c r="AL78" s="312"/>
      <c r="AM78" s="312"/>
      <c r="AN78" s="312"/>
      <c r="AO78" s="312"/>
      <c r="AP78" s="312"/>
      <c r="AQ78" s="312"/>
      <c r="AR78" s="312"/>
      <c r="AS78" s="312"/>
      <c r="AT78" s="312"/>
      <c r="AU78" s="312"/>
      <c r="AV78" s="312"/>
      <c r="AW78" s="312"/>
      <c r="AX78" s="312"/>
      <c r="AY78" s="312"/>
      <c r="AZ78" s="707"/>
      <c r="BA78" s="237"/>
      <c r="BB78" s="154"/>
      <c r="BC78" s="323"/>
      <c r="BD78" s="303"/>
      <c r="BE78" s="303"/>
      <c r="BF78" s="303"/>
      <c r="BG78" s="324"/>
      <c r="BH78" s="331"/>
      <c r="BI78" s="303"/>
      <c r="BJ78" s="303"/>
      <c r="BK78" s="303"/>
      <c r="BL78" s="324"/>
      <c r="BM78" s="331"/>
      <c r="BN78" s="303"/>
      <c r="BO78" s="303"/>
      <c r="BP78" s="303"/>
      <c r="BQ78" s="324"/>
      <c r="BR78" s="331"/>
      <c r="BS78" s="303"/>
      <c r="BT78" s="303"/>
      <c r="BU78" s="303"/>
      <c r="BV78" s="303"/>
      <c r="BW78" s="303"/>
      <c r="BX78" s="303"/>
      <c r="BY78" s="304"/>
      <c r="BZ78" s="304"/>
      <c r="CA78" s="304"/>
      <c r="CB78" s="304"/>
      <c r="CC78" s="304"/>
      <c r="CD78" s="304"/>
      <c r="CE78" s="2119"/>
      <c r="CF78" s="2119"/>
      <c r="CG78" s="2119"/>
      <c r="CH78" s="2119"/>
      <c r="CI78" s="2119"/>
      <c r="CJ78" s="2119"/>
      <c r="CK78" s="2119"/>
      <c r="CL78" s="2119"/>
      <c r="CM78" s="2119"/>
      <c r="CN78" s="2119"/>
      <c r="CO78" s="2119"/>
      <c r="CP78" s="2119"/>
      <c r="CQ78" s="2119"/>
      <c r="CR78" s="2119"/>
      <c r="CS78" s="2119"/>
      <c r="CT78" s="2119"/>
      <c r="CU78" s="2119"/>
      <c r="CV78" s="2119"/>
      <c r="CW78" s="2119"/>
      <c r="CX78" s="2119"/>
      <c r="CY78" s="2119"/>
      <c r="CZ78" s="2119"/>
    </row>
    <row r="79" s="135" customFormat="true" ht="15" customHeight="true" x14ac:dyDescent="0.2">
      <c r="A79" s="1821"/>
      <c r="B79" s="1993"/>
      <c r="C79" s="1876"/>
      <c r="D79" s="1877"/>
      <c r="E79" s="1877"/>
      <c r="F79" s="1877"/>
      <c r="G79" s="1878"/>
      <c r="H79" s="1879"/>
      <c r="I79" s="1877"/>
      <c r="J79" s="1877"/>
      <c r="K79" s="1877"/>
      <c r="L79" s="1880"/>
      <c r="M79" s="1881"/>
      <c r="N79" s="1877"/>
      <c r="O79" s="1877"/>
      <c r="P79" s="1877"/>
      <c r="Q79" s="1878"/>
      <c r="R79" s="1879"/>
      <c r="S79" s="1877"/>
      <c r="T79" s="1877"/>
      <c r="U79" s="1877"/>
      <c r="V79" s="1877"/>
      <c r="W79" s="1877"/>
      <c r="X79" s="1877"/>
      <c r="Y79" s="1877"/>
      <c r="Z79" s="1877"/>
      <c r="AA79" s="1877"/>
      <c r="AB79" s="1877"/>
      <c r="AC79" s="1877"/>
      <c r="AD79" s="2218"/>
      <c r="AE79" s="312"/>
      <c r="AF79" s="312"/>
      <c r="AG79" s="312"/>
      <c r="AH79" s="312"/>
      <c r="AI79" s="312"/>
      <c r="AJ79" s="312"/>
      <c r="AK79" s="312"/>
      <c r="AL79" s="312"/>
      <c r="AM79" s="312"/>
      <c r="AN79" s="312"/>
      <c r="AO79" s="312"/>
      <c r="AP79" s="312"/>
      <c r="AQ79" s="312"/>
      <c r="AR79" s="312"/>
      <c r="AS79" s="312"/>
      <c r="AT79" s="312"/>
      <c r="AU79" s="312"/>
      <c r="AV79" s="312"/>
      <c r="AW79" s="312"/>
      <c r="AX79" s="312"/>
      <c r="AY79" s="312"/>
      <c r="AZ79" s="707"/>
      <c r="BA79" s="237"/>
      <c r="BB79" s="154"/>
      <c r="BC79" s="323"/>
      <c r="BD79" s="303"/>
      <c r="BE79" s="303"/>
      <c r="BF79" s="303"/>
      <c r="BG79" s="324"/>
      <c r="BH79" s="331"/>
      <c r="BI79" s="303"/>
      <c r="BJ79" s="303"/>
      <c r="BK79" s="303"/>
      <c r="BL79" s="324"/>
      <c r="BM79" s="331"/>
      <c r="BN79" s="303"/>
      <c r="BO79" s="303"/>
      <c r="BP79" s="303"/>
      <c r="BQ79" s="324"/>
      <c r="BR79" s="331"/>
      <c r="BS79" s="303"/>
      <c r="BT79" s="303"/>
      <c r="BU79" s="303"/>
      <c r="BV79" s="303"/>
      <c r="BW79" s="303"/>
      <c r="BX79" s="303"/>
      <c r="BY79" s="304"/>
      <c r="BZ79" s="304"/>
      <c r="CA79" s="304"/>
      <c r="CB79" s="304"/>
      <c r="CC79" s="304"/>
      <c r="CD79" s="304"/>
      <c r="CE79" s="2119"/>
      <c r="CF79" s="2119"/>
      <c r="CG79" s="2119"/>
      <c r="CH79" s="2119"/>
      <c r="CI79" s="2119"/>
      <c r="CJ79" s="2119"/>
      <c r="CK79" s="2119"/>
      <c r="CL79" s="2119"/>
      <c r="CM79" s="2119"/>
      <c r="CN79" s="2119"/>
      <c r="CO79" s="2119"/>
      <c r="CP79" s="2119"/>
      <c r="CQ79" s="2119"/>
      <c r="CR79" s="2119"/>
      <c r="CS79" s="2119"/>
      <c r="CT79" s="2119"/>
      <c r="CU79" s="2119"/>
      <c r="CV79" s="2119"/>
      <c r="CW79" s="2119"/>
      <c r="CX79" s="2119"/>
      <c r="CY79" s="2119"/>
      <c r="CZ79" s="2119"/>
    </row>
    <row r="80" s="135" customFormat="true" ht="15" customHeight="true" x14ac:dyDescent="0.2">
      <c r="A80" s="1821"/>
      <c r="B80" s="1993"/>
      <c r="C80" s="1876"/>
      <c r="D80" s="1877"/>
      <c r="E80" s="1877"/>
      <c r="F80" s="1877"/>
      <c r="G80" s="1878"/>
      <c r="H80" s="1879"/>
      <c r="I80" s="1877"/>
      <c r="J80" s="1877"/>
      <c r="K80" s="1877"/>
      <c r="L80" s="1880"/>
      <c r="M80" s="1881"/>
      <c r="N80" s="1877"/>
      <c r="O80" s="1877"/>
      <c r="P80" s="1877"/>
      <c r="Q80" s="1878"/>
      <c r="R80" s="1879"/>
      <c r="S80" s="1877"/>
      <c r="T80" s="1877"/>
      <c r="U80" s="1877"/>
      <c r="V80" s="1877"/>
      <c r="W80" s="1877"/>
      <c r="X80" s="1877"/>
      <c r="Y80" s="1877"/>
      <c r="Z80" s="1877"/>
      <c r="AA80" s="1877"/>
      <c r="AB80" s="1877"/>
      <c r="AC80" s="1877"/>
      <c r="AD80" s="2218"/>
      <c r="AE80" s="312"/>
      <c r="AF80" s="312"/>
      <c r="AG80" s="312"/>
      <c r="AH80" s="312"/>
      <c r="AI80" s="312"/>
      <c r="AJ80" s="312"/>
      <c r="AK80" s="312"/>
      <c r="AL80" s="312"/>
      <c r="AM80" s="312"/>
      <c r="AN80" s="312"/>
      <c r="AO80" s="312"/>
      <c r="AP80" s="312"/>
      <c r="AQ80" s="312"/>
      <c r="AR80" s="312"/>
      <c r="AS80" s="312"/>
      <c r="AT80" s="312"/>
      <c r="AU80" s="312"/>
      <c r="AV80" s="312"/>
      <c r="AW80" s="312"/>
      <c r="AX80" s="312"/>
      <c r="AY80" s="312"/>
      <c r="AZ80" s="707"/>
      <c r="BA80" s="237"/>
      <c r="BB80" s="154"/>
      <c r="BC80" s="323"/>
      <c r="BD80" s="303"/>
      <c r="BE80" s="303"/>
      <c r="BF80" s="303"/>
      <c r="BG80" s="324"/>
      <c r="BH80" s="331"/>
      <c r="BI80" s="303"/>
      <c r="BJ80" s="303"/>
      <c r="BK80" s="303"/>
      <c r="BL80" s="324"/>
      <c r="BM80" s="331"/>
      <c r="BN80" s="303"/>
      <c r="BO80" s="303"/>
      <c r="BP80" s="303"/>
      <c r="BQ80" s="324"/>
      <c r="BR80" s="331"/>
      <c r="BS80" s="303"/>
      <c r="BT80" s="303"/>
      <c r="BU80" s="303"/>
      <c r="BV80" s="303"/>
      <c r="BW80" s="303"/>
      <c r="BX80" s="303"/>
      <c r="BY80" s="304"/>
      <c r="BZ80" s="304"/>
      <c r="CA80" s="304"/>
      <c r="CB80" s="304"/>
      <c r="CC80" s="304"/>
      <c r="CD80" s="304"/>
      <c r="CE80" s="2119"/>
      <c r="CF80" s="2119"/>
      <c r="CG80" s="2119"/>
      <c r="CH80" s="2119"/>
      <c r="CI80" s="2119"/>
      <c r="CJ80" s="2119"/>
      <c r="CK80" s="2119"/>
      <c r="CL80" s="2119"/>
      <c r="CM80" s="2119"/>
      <c r="CN80" s="2119"/>
      <c r="CO80" s="2119"/>
      <c r="CP80" s="2119"/>
      <c r="CQ80" s="2119"/>
      <c r="CR80" s="2119"/>
      <c r="CS80" s="2119"/>
      <c r="CT80" s="2119"/>
      <c r="CU80" s="2119"/>
      <c r="CV80" s="2119"/>
      <c r="CW80" s="2119"/>
      <c r="CX80" s="2119"/>
      <c r="CY80" s="2119"/>
      <c r="CZ80" s="2119"/>
    </row>
    <row r="81" s="135" customFormat="true" ht="15" customHeight="true" x14ac:dyDescent="0.2">
      <c r="A81" s="1821"/>
      <c r="B81" s="1993"/>
      <c r="C81" s="1876"/>
      <c r="D81" s="1877"/>
      <c r="E81" s="1877"/>
      <c r="F81" s="1877"/>
      <c r="G81" s="1878"/>
      <c r="H81" s="1879"/>
      <c r="I81" s="1877"/>
      <c r="J81" s="1877"/>
      <c r="K81" s="1877"/>
      <c r="L81" s="1880"/>
      <c r="M81" s="1881"/>
      <c r="N81" s="1877"/>
      <c r="O81" s="1877"/>
      <c r="P81" s="1877"/>
      <c r="Q81" s="1878"/>
      <c r="R81" s="1879"/>
      <c r="S81" s="1877"/>
      <c r="T81" s="1877"/>
      <c r="U81" s="1877"/>
      <c r="V81" s="1877"/>
      <c r="W81" s="1877"/>
      <c r="X81" s="1877"/>
      <c r="Y81" s="1877"/>
      <c r="Z81" s="1877"/>
      <c r="AA81" s="1877"/>
      <c r="AB81" s="1877"/>
      <c r="AC81" s="1877"/>
      <c r="AD81" s="2218"/>
      <c r="AE81" s="312"/>
      <c r="AF81" s="312"/>
      <c r="AG81" s="312"/>
      <c r="AH81" s="312"/>
      <c r="AI81" s="312"/>
      <c r="AJ81" s="312"/>
      <c r="AK81" s="312"/>
      <c r="AL81" s="312"/>
      <c r="AM81" s="312"/>
      <c r="AN81" s="312"/>
      <c r="AO81" s="312"/>
      <c r="AP81" s="312"/>
      <c r="AQ81" s="312"/>
      <c r="AR81" s="312"/>
      <c r="AS81" s="312"/>
      <c r="AT81" s="312"/>
      <c r="AU81" s="312"/>
      <c r="AV81" s="312"/>
      <c r="AW81" s="312"/>
      <c r="AX81" s="312"/>
      <c r="AY81" s="312"/>
      <c r="AZ81" s="707"/>
      <c r="BA81" s="237"/>
      <c r="BB81" s="154"/>
      <c r="BC81" s="323"/>
      <c r="BD81" s="303"/>
      <c r="BE81" s="303"/>
      <c r="BF81" s="303"/>
      <c r="BG81" s="324"/>
      <c r="BH81" s="331"/>
      <c r="BI81" s="303"/>
      <c r="BJ81" s="303"/>
      <c r="BK81" s="303"/>
      <c r="BL81" s="324"/>
      <c r="BM81" s="331"/>
      <c r="BN81" s="303"/>
      <c r="BO81" s="303"/>
      <c r="BP81" s="303"/>
      <c r="BQ81" s="324"/>
      <c r="BR81" s="331"/>
      <c r="BS81" s="303"/>
      <c r="BT81" s="303"/>
      <c r="BU81" s="303"/>
      <c r="BV81" s="303"/>
      <c r="BW81" s="303"/>
      <c r="BX81" s="303"/>
      <c r="BY81" s="304"/>
      <c r="BZ81" s="304"/>
      <c r="CA81" s="304"/>
      <c r="CB81" s="304"/>
      <c r="CC81" s="304"/>
      <c r="CD81" s="304"/>
      <c r="CE81" s="2119"/>
      <c r="CF81" s="2119"/>
      <c r="CG81" s="2119"/>
      <c r="CH81" s="2119"/>
      <c r="CI81" s="2119"/>
      <c r="CJ81" s="2119"/>
      <c r="CK81" s="2119"/>
      <c r="CL81" s="2119"/>
      <c r="CM81" s="2119"/>
      <c r="CN81" s="2119"/>
      <c r="CO81" s="2119"/>
      <c r="CP81" s="2119"/>
      <c r="CQ81" s="2119"/>
      <c r="CR81" s="2119"/>
      <c r="CS81" s="2119"/>
      <c r="CT81" s="2119"/>
      <c r="CU81" s="2119"/>
      <c r="CV81" s="2119"/>
      <c r="CW81" s="2119"/>
      <c r="CX81" s="2119"/>
      <c r="CY81" s="2119"/>
      <c r="CZ81" s="2119"/>
    </row>
    <row r="82" s="135" customFormat="true" ht="15" customHeight="true" x14ac:dyDescent="0.2">
      <c r="A82" s="1821"/>
      <c r="B82" s="1993"/>
      <c r="C82" s="1876"/>
      <c r="D82" s="1877"/>
      <c r="E82" s="1877"/>
      <c r="F82" s="1877"/>
      <c r="G82" s="1878"/>
      <c r="H82" s="1879"/>
      <c r="I82" s="1877"/>
      <c r="J82" s="1877"/>
      <c r="K82" s="1877"/>
      <c r="L82" s="1880"/>
      <c r="M82" s="1881"/>
      <c r="N82" s="1877"/>
      <c r="O82" s="1877"/>
      <c r="P82" s="1877"/>
      <c r="Q82" s="1878"/>
      <c r="R82" s="1879"/>
      <c r="S82" s="1877"/>
      <c r="T82" s="1877"/>
      <c r="U82" s="1877"/>
      <c r="V82" s="1877"/>
      <c r="W82" s="1877"/>
      <c r="X82" s="1877"/>
      <c r="Y82" s="1877"/>
      <c r="Z82" s="1877"/>
      <c r="AA82" s="1877"/>
      <c r="AB82" s="1877"/>
      <c r="AC82" s="1877"/>
      <c r="AD82" s="2218"/>
      <c r="AE82" s="312"/>
      <c r="AF82" s="312"/>
      <c r="AG82" s="312"/>
      <c r="AH82" s="312"/>
      <c r="AI82" s="312"/>
      <c r="AJ82" s="312"/>
      <c r="AK82" s="312"/>
      <c r="AL82" s="312"/>
      <c r="AM82" s="312"/>
      <c r="AN82" s="312"/>
      <c r="AO82" s="312"/>
      <c r="AP82" s="312"/>
      <c r="AQ82" s="312"/>
      <c r="AR82" s="312"/>
      <c r="AS82" s="312"/>
      <c r="AT82" s="312"/>
      <c r="AU82" s="312"/>
      <c r="AV82" s="312"/>
      <c r="AW82" s="312"/>
      <c r="AX82" s="312"/>
      <c r="AY82" s="312"/>
      <c r="AZ82" s="707"/>
      <c r="BA82" s="237"/>
      <c r="BB82" s="154"/>
      <c r="BC82" s="323"/>
      <c r="BD82" s="303"/>
      <c r="BE82" s="303"/>
      <c r="BF82" s="303"/>
      <c r="BG82" s="324"/>
      <c r="BH82" s="331"/>
      <c r="BI82" s="303"/>
      <c r="BJ82" s="303"/>
      <c r="BK82" s="303"/>
      <c r="BL82" s="324"/>
      <c r="BM82" s="331"/>
      <c r="BN82" s="303"/>
      <c r="BO82" s="303"/>
      <c r="BP82" s="303"/>
      <c r="BQ82" s="324"/>
      <c r="BR82" s="331"/>
      <c r="BS82" s="303"/>
      <c r="BT82" s="303"/>
      <c r="BU82" s="303"/>
      <c r="BV82" s="303"/>
      <c r="BW82" s="303"/>
      <c r="BX82" s="303"/>
      <c r="BY82" s="304"/>
      <c r="BZ82" s="304"/>
      <c r="CA82" s="304"/>
      <c r="CB82" s="304"/>
      <c r="CC82" s="304"/>
      <c r="CD82" s="304"/>
      <c r="CE82" s="2119"/>
      <c r="CF82" s="2119"/>
      <c r="CG82" s="2119"/>
      <c r="CH82" s="2119"/>
      <c r="CI82" s="2119"/>
      <c r="CJ82" s="2119"/>
      <c r="CK82" s="2119"/>
      <c r="CL82" s="2119"/>
      <c r="CM82" s="2119"/>
      <c r="CN82" s="2119"/>
      <c r="CO82" s="2119"/>
      <c r="CP82" s="2119"/>
      <c r="CQ82" s="2119"/>
      <c r="CR82" s="2119"/>
      <c r="CS82" s="2119"/>
      <c r="CT82" s="2119"/>
      <c r="CU82" s="2119"/>
      <c r="CV82" s="2119"/>
      <c r="CW82" s="2119"/>
      <c r="CX82" s="2119"/>
      <c r="CY82" s="2119"/>
      <c r="CZ82" s="2119"/>
    </row>
    <row r="83" s="135" customFormat="true" ht="15" customHeight="true" x14ac:dyDescent="0.2">
      <c r="A83" s="1821"/>
      <c r="B83" s="1993"/>
      <c r="C83" s="1876"/>
      <c r="D83" s="1877"/>
      <c r="E83" s="1877"/>
      <c r="F83" s="1877"/>
      <c r="G83" s="1878"/>
      <c r="H83" s="1879"/>
      <c r="I83" s="1877"/>
      <c r="J83" s="1877"/>
      <c r="K83" s="1877"/>
      <c r="L83" s="1880"/>
      <c r="M83" s="1881"/>
      <c r="N83" s="1877"/>
      <c r="O83" s="1877"/>
      <c r="P83" s="1877"/>
      <c r="Q83" s="1878"/>
      <c r="R83" s="1879"/>
      <c r="S83" s="1877"/>
      <c r="T83" s="1877"/>
      <c r="U83" s="1877"/>
      <c r="V83" s="1877"/>
      <c r="W83" s="1877"/>
      <c r="X83" s="1877"/>
      <c r="Y83" s="1877"/>
      <c r="Z83" s="1877"/>
      <c r="AA83" s="1877"/>
      <c r="AB83" s="1877"/>
      <c r="AC83" s="1877"/>
      <c r="AD83" s="2218"/>
      <c r="AE83" s="312"/>
      <c r="AF83" s="312"/>
      <c r="AG83" s="312"/>
      <c r="AH83" s="312"/>
      <c r="AI83" s="312"/>
      <c r="AJ83" s="312"/>
      <c r="AK83" s="312"/>
      <c r="AL83" s="312"/>
      <c r="AM83" s="312"/>
      <c r="AN83" s="312"/>
      <c r="AO83" s="312"/>
      <c r="AP83" s="312"/>
      <c r="AQ83" s="312"/>
      <c r="AR83" s="312"/>
      <c r="AS83" s="312"/>
      <c r="AT83" s="312"/>
      <c r="AU83" s="312"/>
      <c r="AV83" s="312"/>
      <c r="AW83" s="312"/>
      <c r="AX83" s="312"/>
      <c r="AY83" s="312"/>
      <c r="AZ83" s="707"/>
      <c r="BA83" s="237"/>
      <c r="BB83" s="154"/>
      <c r="BC83" s="323"/>
      <c r="BD83" s="303"/>
      <c r="BE83" s="303"/>
      <c r="BF83" s="303"/>
      <c r="BG83" s="324"/>
      <c r="BH83" s="331"/>
      <c r="BI83" s="303"/>
      <c r="BJ83" s="303"/>
      <c r="BK83" s="303"/>
      <c r="BL83" s="324"/>
      <c r="BM83" s="331"/>
      <c r="BN83" s="303"/>
      <c r="BO83" s="303"/>
      <c r="BP83" s="303"/>
      <c r="BQ83" s="324"/>
      <c r="BR83" s="331"/>
      <c r="BS83" s="303"/>
      <c r="BT83" s="303"/>
      <c r="BU83" s="303"/>
      <c r="BV83" s="303"/>
      <c r="BW83" s="303"/>
      <c r="BX83" s="303"/>
      <c r="BY83" s="304"/>
      <c r="BZ83" s="304"/>
      <c r="CA83" s="304"/>
      <c r="CB83" s="304"/>
      <c r="CC83" s="304"/>
      <c r="CD83" s="304"/>
      <c r="CE83" s="2119"/>
      <c r="CF83" s="2119"/>
      <c r="CG83" s="2119"/>
      <c r="CH83" s="2119"/>
      <c r="CI83" s="2119"/>
      <c r="CJ83" s="2119"/>
      <c r="CK83" s="2119"/>
      <c r="CL83" s="2119"/>
      <c r="CM83" s="2119"/>
      <c r="CN83" s="2119"/>
      <c r="CO83" s="2119"/>
      <c r="CP83" s="2119"/>
      <c r="CQ83" s="2119"/>
      <c r="CR83" s="2119"/>
      <c r="CS83" s="2119"/>
      <c r="CT83" s="2119"/>
      <c r="CU83" s="2119"/>
      <c r="CV83" s="2119"/>
      <c r="CW83" s="2119"/>
      <c r="CX83" s="2119"/>
      <c r="CY83" s="2119"/>
      <c r="CZ83" s="2119"/>
    </row>
    <row r="84" s="135" customFormat="true" ht="15" customHeight="true" x14ac:dyDescent="0.2">
      <c r="A84" s="1821"/>
      <c r="B84" s="1993"/>
      <c r="C84" s="1876"/>
      <c r="D84" s="1877"/>
      <c r="E84" s="1877"/>
      <c r="F84" s="1877"/>
      <c r="G84" s="1878"/>
      <c r="H84" s="1879"/>
      <c r="I84" s="1877"/>
      <c r="J84" s="1877"/>
      <c r="K84" s="1877"/>
      <c r="L84" s="1880"/>
      <c r="M84" s="1881"/>
      <c r="N84" s="1877"/>
      <c r="O84" s="1877"/>
      <c r="P84" s="1877"/>
      <c r="Q84" s="1878"/>
      <c r="R84" s="1879"/>
      <c r="S84" s="1877"/>
      <c r="T84" s="1877"/>
      <c r="U84" s="1877"/>
      <c r="V84" s="1877"/>
      <c r="W84" s="1877"/>
      <c r="X84" s="1877"/>
      <c r="Y84" s="1877"/>
      <c r="Z84" s="1877"/>
      <c r="AA84" s="1877"/>
      <c r="AB84" s="1877"/>
      <c r="AC84" s="1877"/>
      <c r="AD84" s="2218"/>
      <c r="AE84" s="312"/>
      <c r="AF84" s="312"/>
      <c r="AG84" s="312"/>
      <c r="AH84" s="312"/>
      <c r="AI84" s="312"/>
      <c r="AJ84" s="312"/>
      <c r="AK84" s="312"/>
      <c r="AL84" s="312"/>
      <c r="AM84" s="312"/>
      <c r="AN84" s="312"/>
      <c r="AO84" s="312"/>
      <c r="AP84" s="312"/>
      <c r="AQ84" s="312"/>
      <c r="AR84" s="312"/>
      <c r="AS84" s="312"/>
      <c r="AT84" s="312"/>
      <c r="AU84" s="312"/>
      <c r="AV84" s="312"/>
      <c r="AW84" s="312"/>
      <c r="AX84" s="312"/>
      <c r="AY84" s="312"/>
      <c r="AZ84" s="707"/>
      <c r="BA84" s="237"/>
      <c r="BB84" s="154"/>
      <c r="BC84" s="323"/>
      <c r="BD84" s="303"/>
      <c r="BE84" s="303"/>
      <c r="BF84" s="303"/>
      <c r="BG84" s="324"/>
      <c r="BH84" s="331"/>
      <c r="BI84" s="303"/>
      <c r="BJ84" s="303"/>
      <c r="BK84" s="303"/>
      <c r="BL84" s="324"/>
      <c r="BM84" s="331"/>
      <c r="BN84" s="303"/>
      <c r="BO84" s="303"/>
      <c r="BP84" s="303"/>
      <c r="BQ84" s="324"/>
      <c r="BR84" s="331"/>
      <c r="BS84" s="303"/>
      <c r="BT84" s="303"/>
      <c r="BU84" s="303"/>
      <c r="BV84" s="303"/>
      <c r="BW84" s="303"/>
      <c r="BX84" s="303"/>
      <c r="BY84" s="304"/>
      <c r="BZ84" s="304"/>
      <c r="CA84" s="304"/>
      <c r="CB84" s="304"/>
      <c r="CC84" s="304"/>
      <c r="CD84" s="304"/>
      <c r="CE84" s="2119"/>
      <c r="CF84" s="2119"/>
      <c r="CG84" s="2119"/>
      <c r="CH84" s="2119"/>
      <c r="CI84" s="2119"/>
      <c r="CJ84" s="2119"/>
      <c r="CK84" s="2119"/>
      <c r="CL84" s="2119"/>
      <c r="CM84" s="2119"/>
      <c r="CN84" s="2119"/>
      <c r="CO84" s="2119"/>
      <c r="CP84" s="2119"/>
      <c r="CQ84" s="2119"/>
      <c r="CR84" s="2119"/>
      <c r="CS84" s="2119"/>
      <c r="CT84" s="2119"/>
      <c r="CU84" s="2119"/>
      <c r="CV84" s="2119"/>
      <c r="CW84" s="2119"/>
      <c r="CX84" s="2119"/>
      <c r="CY84" s="2119"/>
      <c r="CZ84" s="2119"/>
    </row>
    <row r="85" s="135" customFormat="true" ht="15" customHeight="true" x14ac:dyDescent="0.2">
      <c r="A85" s="1821"/>
      <c r="B85" s="1993"/>
      <c r="C85" s="1876"/>
      <c r="D85" s="1877"/>
      <c r="E85" s="1877"/>
      <c r="F85" s="1877"/>
      <c r="G85" s="1878"/>
      <c r="H85" s="1879"/>
      <c r="I85" s="1877"/>
      <c r="J85" s="1877"/>
      <c r="K85" s="1877"/>
      <c r="L85" s="1880"/>
      <c r="M85" s="1881"/>
      <c r="N85" s="1877"/>
      <c r="O85" s="1877"/>
      <c r="P85" s="1877"/>
      <c r="Q85" s="1878"/>
      <c r="R85" s="1879"/>
      <c r="S85" s="1877"/>
      <c r="T85" s="1877"/>
      <c r="U85" s="1877"/>
      <c r="V85" s="1877"/>
      <c r="W85" s="1877"/>
      <c r="X85" s="1877"/>
      <c r="Y85" s="1877"/>
      <c r="Z85" s="1877"/>
      <c r="AA85" s="1877"/>
      <c r="AB85" s="1877"/>
      <c r="AC85" s="1877"/>
      <c r="AD85" s="2218"/>
      <c r="AE85" s="312"/>
      <c r="AF85" s="312"/>
      <c r="AG85" s="312"/>
      <c r="AH85" s="312"/>
      <c r="AI85" s="312"/>
      <c r="AJ85" s="312"/>
      <c r="AK85" s="312"/>
      <c r="AL85" s="312"/>
      <c r="AM85" s="312"/>
      <c r="AN85" s="312"/>
      <c r="AO85" s="312"/>
      <c r="AP85" s="312"/>
      <c r="AQ85" s="312"/>
      <c r="AR85" s="312"/>
      <c r="AS85" s="312"/>
      <c r="AT85" s="312"/>
      <c r="AU85" s="312"/>
      <c r="AV85" s="312"/>
      <c r="AW85" s="312"/>
      <c r="AX85" s="312"/>
      <c r="AY85" s="312"/>
      <c r="AZ85" s="707"/>
      <c r="BA85" s="237"/>
      <c r="BB85" s="154"/>
      <c r="BC85" s="323"/>
      <c r="BD85" s="303"/>
      <c r="BE85" s="303"/>
      <c r="BF85" s="303"/>
      <c r="BG85" s="324"/>
      <c r="BH85" s="331"/>
      <c r="BI85" s="303"/>
      <c r="BJ85" s="303"/>
      <c r="BK85" s="303"/>
      <c r="BL85" s="324"/>
      <c r="BM85" s="331"/>
      <c r="BN85" s="303"/>
      <c r="BO85" s="303"/>
      <c r="BP85" s="303"/>
      <c r="BQ85" s="324"/>
      <c r="BR85" s="331"/>
      <c r="BS85" s="303"/>
      <c r="BT85" s="303"/>
      <c r="BU85" s="303"/>
      <c r="BV85" s="303"/>
      <c r="BW85" s="303"/>
      <c r="BX85" s="303"/>
      <c r="BY85" s="304"/>
      <c r="BZ85" s="304"/>
      <c r="CA85" s="304"/>
      <c r="CB85" s="304"/>
      <c r="CC85" s="304"/>
      <c r="CD85" s="304"/>
      <c r="CE85" s="2119"/>
      <c r="CF85" s="2119"/>
      <c r="CG85" s="2119"/>
      <c r="CH85" s="2119"/>
      <c r="CI85" s="2119"/>
      <c r="CJ85" s="2119"/>
      <c r="CK85" s="2119"/>
      <c r="CL85" s="2119"/>
      <c r="CM85" s="2119"/>
      <c r="CN85" s="2119"/>
      <c r="CO85" s="2119"/>
      <c r="CP85" s="2119"/>
      <c r="CQ85" s="2119"/>
      <c r="CR85" s="2119"/>
      <c r="CS85" s="2119"/>
      <c r="CT85" s="2119"/>
      <c r="CU85" s="2119"/>
      <c r="CV85" s="2119"/>
      <c r="CW85" s="2119"/>
      <c r="CX85" s="2119"/>
      <c r="CY85" s="2119"/>
      <c r="CZ85" s="2119"/>
    </row>
    <row r="86" s="135" customFormat="true" ht="15" customHeight="true" x14ac:dyDescent="0.2">
      <c r="A86" s="1821"/>
      <c r="B86" s="1993"/>
      <c r="C86" s="1876"/>
      <c r="D86" s="1877"/>
      <c r="E86" s="1877"/>
      <c r="F86" s="1877"/>
      <c r="G86" s="1878"/>
      <c r="H86" s="1879"/>
      <c r="I86" s="1877"/>
      <c r="J86" s="1877"/>
      <c r="K86" s="1877"/>
      <c r="L86" s="1880"/>
      <c r="M86" s="1881"/>
      <c r="N86" s="1877"/>
      <c r="O86" s="1877"/>
      <c r="P86" s="1877"/>
      <c r="Q86" s="1878"/>
      <c r="R86" s="1879"/>
      <c r="S86" s="1877"/>
      <c r="T86" s="1877"/>
      <c r="U86" s="1877"/>
      <c r="V86" s="1877"/>
      <c r="W86" s="1877"/>
      <c r="X86" s="1877"/>
      <c r="Y86" s="1877"/>
      <c r="Z86" s="1877"/>
      <c r="AA86" s="1877"/>
      <c r="AB86" s="1877"/>
      <c r="AC86" s="1877"/>
      <c r="AD86" s="2218"/>
      <c r="AE86" s="312"/>
      <c r="AF86" s="312"/>
      <c r="AG86" s="312"/>
      <c r="AH86" s="312"/>
      <c r="AI86" s="312"/>
      <c r="AJ86" s="312"/>
      <c r="AK86" s="312"/>
      <c r="AL86" s="312"/>
      <c r="AM86" s="312"/>
      <c r="AN86" s="312"/>
      <c r="AO86" s="312"/>
      <c r="AP86" s="312"/>
      <c r="AQ86" s="312"/>
      <c r="AR86" s="312"/>
      <c r="AS86" s="312"/>
      <c r="AT86" s="312"/>
      <c r="AU86" s="312"/>
      <c r="AV86" s="312"/>
      <c r="AW86" s="312"/>
      <c r="AX86" s="312"/>
      <c r="AY86" s="312"/>
      <c r="AZ86" s="707"/>
      <c r="BA86" s="237"/>
      <c r="BB86" s="154"/>
      <c r="BC86" s="323"/>
      <c r="BD86" s="303"/>
      <c r="BE86" s="303"/>
      <c r="BF86" s="303"/>
      <c r="BG86" s="324"/>
      <c r="BH86" s="331"/>
      <c r="BI86" s="303"/>
      <c r="BJ86" s="303"/>
      <c r="BK86" s="303"/>
      <c r="BL86" s="324"/>
      <c r="BM86" s="331"/>
      <c r="BN86" s="303"/>
      <c r="BO86" s="303"/>
      <c r="BP86" s="303"/>
      <c r="BQ86" s="324"/>
      <c r="BR86" s="331"/>
      <c r="BS86" s="303"/>
      <c r="BT86" s="303"/>
      <c r="BU86" s="303"/>
      <c r="BV86" s="303"/>
      <c r="BW86" s="303"/>
      <c r="BX86" s="303"/>
      <c r="BY86" s="304"/>
      <c r="BZ86" s="304"/>
      <c r="CA86" s="304"/>
      <c r="CB86" s="304"/>
      <c r="CC86" s="304"/>
      <c r="CD86" s="304"/>
      <c r="CE86" s="2119"/>
      <c r="CF86" s="2119"/>
      <c r="CG86" s="2119"/>
      <c r="CH86" s="2119"/>
      <c r="CI86" s="2119"/>
      <c r="CJ86" s="2119"/>
      <c r="CK86" s="2119"/>
      <c r="CL86" s="2119"/>
      <c r="CM86" s="2119"/>
      <c r="CN86" s="2119"/>
      <c r="CO86" s="2119"/>
      <c r="CP86" s="2119"/>
      <c r="CQ86" s="2119"/>
      <c r="CR86" s="2119"/>
      <c r="CS86" s="2119"/>
      <c r="CT86" s="2119"/>
      <c r="CU86" s="2119"/>
      <c r="CV86" s="2119"/>
      <c r="CW86" s="2119"/>
      <c r="CX86" s="2119"/>
      <c r="CY86" s="2119"/>
      <c r="CZ86" s="2119"/>
    </row>
    <row r="87" s="135" customFormat="true" ht="15" customHeight="true" x14ac:dyDescent="0.2">
      <c r="A87" s="1821"/>
      <c r="B87" s="1993"/>
      <c r="C87" s="1876"/>
      <c r="D87" s="1877"/>
      <c r="E87" s="1877"/>
      <c r="F87" s="1877"/>
      <c r="G87" s="1878"/>
      <c r="H87" s="1879"/>
      <c r="I87" s="1877"/>
      <c r="J87" s="1877"/>
      <c r="K87" s="1877"/>
      <c r="L87" s="1880"/>
      <c r="M87" s="1881"/>
      <c r="N87" s="1877"/>
      <c r="O87" s="1877"/>
      <c r="P87" s="1877"/>
      <c r="Q87" s="1878"/>
      <c r="R87" s="1879"/>
      <c r="S87" s="1877"/>
      <c r="T87" s="1877"/>
      <c r="U87" s="1877"/>
      <c r="V87" s="1877"/>
      <c r="W87" s="1877"/>
      <c r="X87" s="1877"/>
      <c r="Y87" s="1877"/>
      <c r="Z87" s="1877"/>
      <c r="AA87" s="1877"/>
      <c r="AB87" s="1877"/>
      <c r="AC87" s="1877"/>
      <c r="AD87" s="2218"/>
      <c r="AE87" s="312"/>
      <c r="AF87" s="312"/>
      <c r="AG87" s="312"/>
      <c r="AH87" s="312"/>
      <c r="AI87" s="312"/>
      <c r="AJ87" s="312"/>
      <c r="AK87" s="312"/>
      <c r="AL87" s="312"/>
      <c r="AM87" s="312"/>
      <c r="AN87" s="312"/>
      <c r="AO87" s="312"/>
      <c r="AP87" s="312"/>
      <c r="AQ87" s="312"/>
      <c r="AR87" s="312"/>
      <c r="AS87" s="312"/>
      <c r="AT87" s="312"/>
      <c r="AU87" s="312"/>
      <c r="AV87" s="312"/>
      <c r="AW87" s="312"/>
      <c r="AX87" s="312"/>
      <c r="AY87" s="312"/>
      <c r="AZ87" s="707"/>
      <c r="BA87" s="237"/>
      <c r="BB87" s="154"/>
      <c r="BC87" s="323"/>
      <c r="BD87" s="303"/>
      <c r="BE87" s="303"/>
      <c r="BF87" s="303"/>
      <c r="BG87" s="324"/>
      <c r="BH87" s="331"/>
      <c r="BI87" s="303"/>
      <c r="BJ87" s="303"/>
      <c r="BK87" s="303"/>
      <c r="BL87" s="324"/>
      <c r="BM87" s="331"/>
      <c r="BN87" s="303"/>
      <c r="BO87" s="303"/>
      <c r="BP87" s="303"/>
      <c r="BQ87" s="324"/>
      <c r="BR87" s="331"/>
      <c r="BS87" s="303"/>
      <c r="BT87" s="303"/>
      <c r="BU87" s="303"/>
      <c r="BV87" s="303"/>
      <c r="BW87" s="303"/>
      <c r="BX87" s="303"/>
      <c r="BY87" s="304"/>
      <c r="BZ87" s="304"/>
      <c r="CA87" s="304"/>
      <c r="CB87" s="304"/>
      <c r="CC87" s="304"/>
      <c r="CD87" s="304"/>
      <c r="CE87" s="2119"/>
      <c r="CF87" s="2119"/>
      <c r="CG87" s="2119"/>
      <c r="CH87" s="2119"/>
      <c r="CI87" s="2119"/>
      <c r="CJ87" s="2119"/>
      <c r="CK87" s="2119"/>
      <c r="CL87" s="2119"/>
      <c r="CM87" s="2119"/>
      <c r="CN87" s="2119"/>
      <c r="CO87" s="2119"/>
      <c r="CP87" s="2119"/>
      <c r="CQ87" s="2119"/>
      <c r="CR87" s="2119"/>
      <c r="CS87" s="2119"/>
      <c r="CT87" s="2119"/>
      <c r="CU87" s="2119"/>
      <c r="CV87" s="2119"/>
      <c r="CW87" s="2119"/>
      <c r="CX87" s="2119"/>
      <c r="CY87" s="2119"/>
      <c r="CZ87" s="2119"/>
    </row>
    <row r="88" s="135" customFormat="true" ht="15" customHeight="true" x14ac:dyDescent="0.2">
      <c r="A88" s="1822"/>
      <c r="B88" s="1994"/>
      <c r="C88" s="1882"/>
      <c r="D88" s="1883"/>
      <c r="E88" s="1883"/>
      <c r="F88" s="1883"/>
      <c r="G88" s="1884"/>
      <c r="H88" s="1885"/>
      <c r="I88" s="1883"/>
      <c r="J88" s="1883"/>
      <c r="K88" s="1883"/>
      <c r="L88" s="1886"/>
      <c r="M88" s="1887"/>
      <c r="N88" s="1883"/>
      <c r="O88" s="1883"/>
      <c r="P88" s="1883"/>
      <c r="Q88" s="1884"/>
      <c r="R88" s="1885"/>
      <c r="S88" s="1883"/>
      <c r="T88" s="1883"/>
      <c r="U88" s="1883"/>
      <c r="V88" s="1883"/>
      <c r="W88" s="1883"/>
      <c r="X88" s="1883"/>
      <c r="Y88" s="1883"/>
      <c r="Z88" s="1883"/>
      <c r="AA88" s="1883"/>
      <c r="AB88" s="1883"/>
      <c r="AC88" s="1883"/>
      <c r="AD88" s="2219"/>
      <c r="AE88" s="312"/>
      <c r="AF88" s="312"/>
      <c r="AG88" s="312"/>
      <c r="AH88" s="312"/>
      <c r="AI88" s="312"/>
      <c r="AJ88" s="312"/>
      <c r="AK88" s="312"/>
      <c r="AL88" s="312"/>
      <c r="AM88" s="312"/>
      <c r="AN88" s="312"/>
      <c r="AO88" s="312"/>
      <c r="AP88" s="312"/>
      <c r="AQ88" s="312"/>
      <c r="AR88" s="312"/>
      <c r="AS88" s="312"/>
      <c r="AT88" s="312"/>
      <c r="AU88" s="312"/>
      <c r="AV88" s="312"/>
      <c r="AW88" s="312"/>
      <c r="AX88" s="312"/>
      <c r="AY88" s="312"/>
      <c r="AZ88" s="707"/>
      <c r="BA88" s="237"/>
      <c r="BB88" s="154"/>
      <c r="BC88" s="323"/>
      <c r="BD88" s="303"/>
      <c r="BE88" s="303"/>
      <c r="BF88" s="303"/>
      <c r="BG88" s="324"/>
      <c r="BH88" s="331"/>
      <c r="BI88" s="303"/>
      <c r="BJ88" s="303"/>
      <c r="BK88" s="303"/>
      <c r="BL88" s="324"/>
      <c r="BM88" s="331"/>
      <c r="BN88" s="303"/>
      <c r="BO88" s="303"/>
      <c r="BP88" s="303"/>
      <c r="BQ88" s="324"/>
      <c r="BR88" s="331"/>
      <c r="BS88" s="303"/>
      <c r="BT88" s="303"/>
      <c r="BU88" s="303"/>
      <c r="BV88" s="303"/>
      <c r="BW88" s="303"/>
      <c r="BX88" s="303"/>
      <c r="BY88" s="304"/>
      <c r="BZ88" s="304"/>
      <c r="CA88" s="304"/>
      <c r="CB88" s="304"/>
      <c r="CC88" s="304"/>
      <c r="CD88" s="304"/>
      <c r="CE88" s="2119"/>
      <c r="CF88" s="2119"/>
      <c r="CG88" s="2119"/>
      <c r="CH88" s="2119"/>
      <c r="CI88" s="2119"/>
      <c r="CJ88" s="2119"/>
      <c r="CK88" s="2119"/>
      <c r="CL88" s="2119"/>
      <c r="CM88" s="2119"/>
      <c r="CN88" s="2119"/>
      <c r="CO88" s="2119"/>
      <c r="CP88" s="2119"/>
      <c r="CQ88" s="2119"/>
      <c r="CR88" s="2119"/>
      <c r="CS88" s="2119"/>
      <c r="CT88" s="2119"/>
      <c r="CU88" s="2119"/>
      <c r="CV88" s="2119"/>
      <c r="CW88" s="2119"/>
      <c r="CX88" s="2119"/>
      <c r="CY88" s="2119"/>
      <c r="CZ88" s="2119"/>
    </row>
    <row r="89" s="439" customFormat="true" ht="15" customHeight="true" x14ac:dyDescent="0.2">
      <c r="A89" s="841"/>
      <c r="B89" s="860"/>
      <c r="C89" s="936"/>
      <c r="D89" s="937"/>
      <c r="E89" s="937"/>
      <c r="F89" s="937"/>
      <c r="G89" s="938"/>
      <c r="H89" s="939"/>
      <c r="I89" s="937"/>
      <c r="J89" s="937"/>
      <c r="K89" s="937"/>
      <c r="L89" s="940"/>
      <c r="M89" s="941"/>
      <c r="N89" s="937"/>
      <c r="O89" s="937"/>
      <c r="P89" s="937"/>
      <c r="Q89" s="938"/>
      <c r="R89" s="939"/>
      <c r="S89" s="937"/>
      <c r="T89" s="937"/>
      <c r="U89" s="937"/>
      <c r="V89" s="937"/>
      <c r="W89" s="937"/>
      <c r="X89" s="937"/>
      <c r="Y89" s="937"/>
      <c r="Z89" s="937"/>
      <c r="AA89" s="937"/>
      <c r="AB89" s="1364"/>
      <c r="AC89" s="943"/>
      <c r="AD89" s="952"/>
      <c r="AE89" s="665"/>
      <c r="AF89" s="665"/>
      <c r="AG89" s="665"/>
      <c r="AH89" s="665"/>
      <c r="AI89" s="665"/>
      <c r="AJ89" s="665"/>
      <c r="AK89" s="665"/>
      <c r="AL89" s="665"/>
      <c r="AM89" s="665"/>
      <c r="AN89" s="665"/>
      <c r="AO89" s="665"/>
      <c r="AP89" s="665"/>
      <c r="AQ89" s="665"/>
      <c r="AR89" s="665"/>
      <c r="AS89" s="665"/>
      <c r="AT89" s="665"/>
      <c r="AU89" s="665"/>
      <c r="AV89" s="665"/>
      <c r="AW89" s="665"/>
      <c r="AX89" s="665"/>
      <c r="AY89" s="665"/>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303"/>
      <c r="BV89" s="303"/>
      <c r="BW89" s="303"/>
      <c r="BX89" s="303"/>
      <c r="BY89" s="304"/>
      <c r="BZ89" s="304"/>
      <c r="CA89" s="304"/>
      <c r="CB89" s="304"/>
      <c r="CC89" s="304"/>
      <c r="CD89" s="304"/>
      <c r="CE89" s="2119"/>
      <c r="CF89" s="2119"/>
      <c r="CG89" s="2119"/>
      <c r="CH89" s="2119"/>
      <c r="CI89" s="2119"/>
      <c r="CJ89" s="2119"/>
      <c r="CK89" s="2119"/>
      <c r="CL89" s="2119"/>
      <c r="CM89" s="2119"/>
      <c r="CN89" s="2119"/>
      <c r="CO89" s="2119"/>
      <c r="CP89" s="2119"/>
      <c r="CQ89" s="2119"/>
      <c r="CR89" s="2119"/>
      <c r="CS89" s="2119"/>
      <c r="CT89" s="2119"/>
      <c r="CU89" s="2119"/>
      <c r="CV89" s="2119"/>
      <c r="CW89" s="2119"/>
      <c r="CX89" s="2119"/>
      <c r="CY89" s="2119"/>
      <c r="CZ89" s="2119"/>
    </row>
    <row r="90" s="439" customFormat="true" ht="15" customHeight="true" x14ac:dyDescent="0.2">
      <c r="A90" s="842"/>
      <c r="B90" s="861"/>
      <c r="C90" s="945"/>
      <c r="D90" s="946"/>
      <c r="E90" s="946"/>
      <c r="F90" s="946"/>
      <c r="G90" s="947"/>
      <c r="H90" s="948"/>
      <c r="I90" s="946"/>
      <c r="J90" s="946"/>
      <c r="K90" s="946"/>
      <c r="L90" s="949"/>
      <c r="M90" s="950"/>
      <c r="N90" s="946"/>
      <c r="O90" s="946"/>
      <c r="P90" s="946"/>
      <c r="Q90" s="947"/>
      <c r="R90" s="948"/>
      <c r="S90" s="946"/>
      <c r="T90" s="946"/>
      <c r="U90" s="946"/>
      <c r="V90" s="946"/>
      <c r="W90" s="946"/>
      <c r="X90" s="946"/>
      <c r="Y90" s="946"/>
      <c r="Z90" s="946"/>
      <c r="AA90" s="946"/>
      <c r="AB90" s="1365"/>
      <c r="AC90" s="943"/>
      <c r="AD90" s="952"/>
      <c r="AE90" s="665"/>
      <c r="AF90" s="665"/>
      <c r="AG90" s="665"/>
      <c r="AH90" s="665"/>
      <c r="AI90" s="665"/>
      <c r="AJ90" s="665"/>
      <c r="AK90" s="665"/>
      <c r="AL90" s="665"/>
      <c r="AM90" s="665"/>
      <c r="AN90" s="665"/>
      <c r="AO90" s="665"/>
      <c r="AP90" s="665"/>
      <c r="AQ90" s="665"/>
      <c r="AR90" s="665"/>
      <c r="AS90" s="665"/>
      <c r="AT90" s="665"/>
      <c r="AU90" s="665"/>
      <c r="AV90" s="665"/>
      <c r="AW90" s="665"/>
      <c r="AX90" s="665"/>
      <c r="AY90" s="665"/>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303"/>
      <c r="BV90" s="303"/>
      <c r="BW90" s="303"/>
      <c r="BX90" s="303"/>
      <c r="BY90" s="304"/>
      <c r="BZ90" s="304"/>
      <c r="CA90" s="304"/>
      <c r="CB90" s="304"/>
      <c r="CC90" s="304"/>
      <c r="CD90" s="304"/>
      <c r="CE90" s="2119"/>
      <c r="CF90" s="2119"/>
      <c r="CG90" s="2119"/>
      <c r="CH90" s="2119"/>
      <c r="CI90" s="2119"/>
      <c r="CJ90" s="2119"/>
      <c r="CK90" s="2119"/>
      <c r="CL90" s="2119"/>
      <c r="CM90" s="2119"/>
      <c r="CN90" s="2119"/>
      <c r="CO90" s="2119"/>
      <c r="CP90" s="2119"/>
      <c r="CQ90" s="2119"/>
      <c r="CR90" s="2119"/>
      <c r="CS90" s="2119"/>
      <c r="CT90" s="2119"/>
      <c r="CU90" s="2119"/>
      <c r="CV90" s="2119"/>
      <c r="CW90" s="2119"/>
      <c r="CX90" s="2119"/>
      <c r="CY90" s="2119"/>
      <c r="CZ90" s="2119"/>
    </row>
    <row r="91" s="439" customFormat="true" ht="15" customHeight="true" x14ac:dyDescent="0.2">
      <c r="A91" s="779"/>
      <c r="B91" s="862"/>
      <c r="C91" s="951"/>
      <c r="D91" s="943"/>
      <c r="E91" s="943"/>
      <c r="F91" s="943"/>
      <c r="G91" s="944"/>
      <c r="H91" s="942"/>
      <c r="I91" s="943"/>
      <c r="J91" s="943"/>
      <c r="K91" s="943"/>
      <c r="L91" s="952"/>
      <c r="M91" s="951"/>
      <c r="N91" s="943"/>
      <c r="O91" s="943"/>
      <c r="P91" s="943"/>
      <c r="Q91" s="944"/>
      <c r="R91" s="942"/>
      <c r="S91" s="943"/>
      <c r="T91" s="943"/>
      <c r="U91" s="943"/>
      <c r="V91" s="943"/>
      <c r="W91" s="943"/>
      <c r="X91" s="943"/>
      <c r="Y91" s="943"/>
      <c r="Z91" s="943"/>
      <c r="AA91" s="943"/>
      <c r="AB91" s="943"/>
      <c r="AC91" s="943"/>
      <c r="AD91" s="952"/>
      <c r="AE91" s="665"/>
      <c r="AF91" s="665"/>
      <c r="AG91" s="665"/>
      <c r="AH91" s="665"/>
      <c r="AI91" s="665"/>
      <c r="AJ91" s="665"/>
      <c r="AK91" s="665"/>
      <c r="AL91" s="665"/>
      <c r="AM91" s="665"/>
      <c r="AN91" s="665"/>
      <c r="AO91" s="665"/>
      <c r="AP91" s="665"/>
      <c r="AQ91" s="665"/>
      <c r="AR91" s="665"/>
      <c r="AS91" s="665"/>
      <c r="AT91" s="665"/>
      <c r="AU91" s="665"/>
      <c r="AV91" s="665"/>
      <c r="AW91" s="665"/>
      <c r="AX91" s="665"/>
      <c r="AY91" s="665"/>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303"/>
      <c r="BV91" s="303"/>
      <c r="BW91" s="303"/>
      <c r="BX91" s="303"/>
      <c r="BY91" s="304"/>
      <c r="BZ91" s="304"/>
      <c r="CA91" s="304"/>
      <c r="CB91" s="304"/>
      <c r="CC91" s="304"/>
      <c r="CD91" s="304"/>
      <c r="CE91" s="2119"/>
      <c r="CF91" s="2119"/>
      <c r="CG91" s="2119"/>
      <c r="CH91" s="2119"/>
      <c r="CI91" s="2119"/>
      <c r="CJ91" s="2119"/>
      <c r="CK91" s="2119"/>
      <c r="CL91" s="2119"/>
      <c r="CM91" s="2119"/>
      <c r="CN91" s="2119"/>
      <c r="CO91" s="2119"/>
      <c r="CP91" s="2119"/>
      <c r="CQ91" s="2119"/>
      <c r="CR91" s="2119"/>
      <c r="CS91" s="2119"/>
      <c r="CT91" s="2119"/>
      <c r="CU91" s="2119"/>
      <c r="CV91" s="2119"/>
      <c r="CW91" s="2119"/>
      <c r="CX91" s="2119"/>
      <c r="CY91" s="2119"/>
      <c r="CZ91" s="2119"/>
    </row>
    <row r="92" s="439" customFormat="true" ht="15" customHeight="true" x14ac:dyDescent="0.2">
      <c r="A92" s="779"/>
      <c r="B92" s="862"/>
      <c r="C92" s="951"/>
      <c r="D92" s="943"/>
      <c r="E92" s="943"/>
      <c r="F92" s="943"/>
      <c r="G92" s="944"/>
      <c r="H92" s="942"/>
      <c r="I92" s="943"/>
      <c r="J92" s="943"/>
      <c r="K92" s="943"/>
      <c r="L92" s="952"/>
      <c r="M92" s="951"/>
      <c r="N92" s="943"/>
      <c r="O92" s="943"/>
      <c r="P92" s="943"/>
      <c r="Q92" s="944"/>
      <c r="R92" s="942"/>
      <c r="S92" s="943"/>
      <c r="T92" s="943"/>
      <c r="U92" s="943"/>
      <c r="V92" s="943"/>
      <c r="W92" s="943"/>
      <c r="X92" s="943"/>
      <c r="Y92" s="943"/>
      <c r="Z92" s="943"/>
      <c r="AA92" s="943"/>
      <c r="AB92" s="943"/>
      <c r="AC92" s="943"/>
      <c r="AD92" s="952"/>
      <c r="AE92" s="665"/>
      <c r="AF92" s="665"/>
      <c r="AG92" s="665"/>
      <c r="AH92" s="665"/>
      <c r="AI92" s="665"/>
      <c r="AJ92" s="665"/>
      <c r="AK92" s="665"/>
      <c r="AL92" s="665"/>
      <c r="AM92" s="665"/>
      <c r="AN92" s="665"/>
      <c r="AO92" s="665"/>
      <c r="AP92" s="665"/>
      <c r="AQ92" s="665"/>
      <c r="AR92" s="665"/>
      <c r="AS92" s="665"/>
      <c r="AT92" s="665"/>
      <c r="AU92" s="665"/>
      <c r="AV92" s="665"/>
      <c r="AW92" s="665"/>
      <c r="AX92" s="665"/>
      <c r="AY92" s="665"/>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303"/>
      <c r="BV92" s="303"/>
      <c r="BW92" s="303"/>
      <c r="BX92" s="303"/>
      <c r="BY92" s="304"/>
      <c r="BZ92" s="304"/>
      <c r="CA92" s="304"/>
      <c r="CB92" s="304"/>
      <c r="CC92" s="304"/>
      <c r="CD92" s="304"/>
      <c r="CE92" s="2119"/>
      <c r="CF92" s="2119"/>
      <c r="CG92" s="2119"/>
      <c r="CH92" s="2119"/>
      <c r="CI92" s="2119"/>
      <c r="CJ92" s="2119"/>
      <c r="CK92" s="2119"/>
      <c r="CL92" s="2119"/>
      <c r="CM92" s="2119"/>
      <c r="CN92" s="2119"/>
      <c r="CO92" s="2119"/>
      <c r="CP92" s="2119"/>
      <c r="CQ92" s="2119"/>
      <c r="CR92" s="2119"/>
      <c r="CS92" s="2119"/>
      <c r="CT92" s="2119"/>
      <c r="CU92" s="2119"/>
      <c r="CV92" s="2119"/>
      <c r="CW92" s="2119"/>
      <c r="CX92" s="2119"/>
      <c r="CY92" s="2119"/>
      <c r="CZ92" s="2119"/>
    </row>
    <row r="93" s="439" customFormat="true" ht="15" customHeight="true" x14ac:dyDescent="0.2">
      <c r="A93" s="843"/>
      <c r="B93" s="863"/>
      <c r="C93" s="781"/>
      <c r="D93" s="782"/>
      <c r="E93" s="782"/>
      <c r="F93" s="782"/>
      <c r="G93" s="831"/>
      <c r="H93" s="821"/>
      <c r="I93" s="782"/>
      <c r="J93" s="782"/>
      <c r="K93" s="782"/>
      <c r="L93" s="798"/>
      <c r="M93" s="781"/>
      <c r="N93" s="782"/>
      <c r="O93" s="782"/>
      <c r="P93" s="782"/>
      <c r="Q93" s="831"/>
      <c r="R93" s="821"/>
      <c r="S93" s="782"/>
      <c r="T93" s="782"/>
      <c r="U93" s="782"/>
      <c r="V93" s="782"/>
      <c r="W93" s="782"/>
      <c r="X93" s="782"/>
      <c r="Y93" s="782"/>
      <c r="Z93" s="782"/>
      <c r="AA93" s="782"/>
      <c r="AB93" s="782"/>
      <c r="AC93" s="943"/>
      <c r="AD93" s="952"/>
      <c r="AE93" s="665"/>
      <c r="AF93" s="665"/>
      <c r="AG93" s="665"/>
      <c r="AH93" s="665"/>
      <c r="AI93" s="665"/>
      <c r="AJ93" s="665"/>
      <c r="AK93" s="665"/>
      <c r="AL93" s="665"/>
      <c r="AM93" s="665"/>
      <c r="AN93" s="665"/>
      <c r="AO93" s="665"/>
      <c r="AP93" s="665"/>
      <c r="AQ93" s="665"/>
      <c r="AR93" s="665"/>
      <c r="AS93" s="665"/>
      <c r="AT93" s="665"/>
      <c r="AU93" s="665"/>
      <c r="AV93" s="665"/>
      <c r="AW93" s="665"/>
      <c r="AX93" s="665"/>
      <c r="AY93" s="665"/>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303"/>
      <c r="BV93" s="303"/>
      <c r="BW93" s="303"/>
      <c r="BX93" s="303"/>
      <c r="BY93" s="304"/>
      <c r="BZ93" s="304"/>
      <c r="CA93" s="304"/>
      <c r="CB93" s="304"/>
      <c r="CC93" s="304"/>
      <c r="CD93" s="304"/>
      <c r="CE93" s="2119"/>
      <c r="CF93" s="2119"/>
      <c r="CG93" s="2119"/>
      <c r="CH93" s="2119"/>
      <c r="CI93" s="2119"/>
      <c r="CJ93" s="2119"/>
      <c r="CK93" s="2119"/>
      <c r="CL93" s="2119"/>
      <c r="CM93" s="2119"/>
      <c r="CN93" s="2119"/>
      <c r="CO93" s="2119"/>
      <c r="CP93" s="2119"/>
      <c r="CQ93" s="2119"/>
      <c r="CR93" s="2119"/>
      <c r="CS93" s="2119"/>
      <c r="CT93" s="2119"/>
      <c r="CU93" s="2119"/>
      <c r="CV93" s="2119"/>
      <c r="CW93" s="2119"/>
      <c r="CX93" s="2119"/>
      <c r="CY93" s="2119"/>
      <c r="CZ93" s="2119"/>
    </row>
    <row r="94" s="439" customFormat="true" ht="15" customHeight="true" x14ac:dyDescent="0.2">
      <c r="A94" s="1063"/>
      <c r="B94" s="863"/>
      <c r="C94" s="781"/>
      <c r="D94" s="783"/>
      <c r="E94" s="783"/>
      <c r="F94" s="783"/>
      <c r="G94" s="832"/>
      <c r="H94" s="821"/>
      <c r="I94" s="783"/>
      <c r="J94" s="783"/>
      <c r="K94" s="783"/>
      <c r="L94" s="799"/>
      <c r="M94" s="781"/>
      <c r="N94" s="783"/>
      <c r="O94" s="783"/>
      <c r="P94" s="783"/>
      <c r="Q94" s="832"/>
      <c r="R94" s="821"/>
      <c r="S94" s="783"/>
      <c r="T94" s="783"/>
      <c r="U94" s="783"/>
      <c r="V94" s="783"/>
      <c r="W94" s="783"/>
      <c r="X94" s="783"/>
      <c r="Y94" s="783"/>
      <c r="Z94" s="783"/>
      <c r="AA94" s="783"/>
      <c r="AB94" s="783"/>
      <c r="AC94" s="943"/>
      <c r="AD94" s="952"/>
      <c r="AE94" s="665"/>
      <c r="AF94" s="665"/>
      <c r="AG94" s="665"/>
      <c r="AH94" s="665"/>
      <c r="AI94" s="665"/>
      <c r="AJ94" s="665"/>
      <c r="AK94" s="665"/>
      <c r="AL94" s="665"/>
      <c r="AM94" s="665"/>
      <c r="AN94" s="665"/>
      <c r="AO94" s="665"/>
      <c r="AP94" s="665"/>
      <c r="AQ94" s="665"/>
      <c r="AR94" s="665"/>
      <c r="AS94" s="665"/>
      <c r="AT94" s="665"/>
      <c r="AU94" s="665"/>
      <c r="AV94" s="665"/>
      <c r="AW94" s="665"/>
      <c r="AX94" s="665"/>
      <c r="AY94" s="665"/>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303"/>
      <c r="BV94" s="303"/>
      <c r="BW94" s="303"/>
      <c r="BX94" s="303"/>
      <c r="BY94" s="304"/>
      <c r="BZ94" s="304"/>
      <c r="CA94" s="304"/>
      <c r="CB94" s="304"/>
      <c r="CC94" s="304"/>
      <c r="CD94" s="304"/>
      <c r="CE94" s="2119"/>
      <c r="CF94" s="2119"/>
      <c r="CG94" s="2119"/>
      <c r="CH94" s="2119"/>
      <c r="CI94" s="2119"/>
      <c r="CJ94" s="2119"/>
      <c r="CK94" s="2119"/>
      <c r="CL94" s="2119"/>
      <c r="CM94" s="2119"/>
      <c r="CN94" s="2119"/>
      <c r="CO94" s="2119"/>
      <c r="CP94" s="2119"/>
      <c r="CQ94" s="2119"/>
      <c r="CR94" s="2119"/>
      <c r="CS94" s="2119"/>
      <c r="CT94" s="2119"/>
      <c r="CU94" s="2119"/>
      <c r="CV94" s="2119"/>
      <c r="CW94" s="2119"/>
      <c r="CX94" s="2119"/>
      <c r="CY94" s="2119"/>
      <c r="CZ94" s="2119"/>
    </row>
    <row r="95" s="439" customFormat="true" ht="15" customHeight="true" x14ac:dyDescent="0.2">
      <c r="A95" s="843"/>
      <c r="B95" s="864"/>
      <c r="C95" s="953"/>
      <c r="D95" s="954"/>
      <c r="E95" s="954"/>
      <c r="F95" s="954"/>
      <c r="G95" s="955"/>
      <c r="H95" s="956"/>
      <c r="I95" s="954"/>
      <c r="J95" s="954"/>
      <c r="K95" s="954"/>
      <c r="L95" s="957"/>
      <c r="M95" s="953"/>
      <c r="N95" s="954"/>
      <c r="O95" s="954"/>
      <c r="P95" s="954"/>
      <c r="Q95" s="955"/>
      <c r="R95" s="956"/>
      <c r="S95" s="954"/>
      <c r="T95" s="954"/>
      <c r="U95" s="954"/>
      <c r="V95" s="954"/>
      <c r="W95" s="954"/>
      <c r="X95" s="954"/>
      <c r="Y95" s="954"/>
      <c r="Z95" s="954"/>
      <c r="AA95" s="954"/>
      <c r="AB95" s="954"/>
      <c r="AC95" s="943"/>
      <c r="AD95" s="952"/>
      <c r="AE95" s="665"/>
      <c r="AF95" s="665"/>
      <c r="AG95" s="665"/>
      <c r="AH95" s="665"/>
      <c r="AI95" s="665"/>
      <c r="AJ95" s="665"/>
      <c r="AK95" s="665"/>
      <c r="AL95" s="665"/>
      <c r="AM95" s="665"/>
      <c r="AN95" s="665"/>
      <c r="AO95" s="665"/>
      <c r="AP95" s="665"/>
      <c r="AQ95" s="665"/>
      <c r="AR95" s="665"/>
      <c r="AS95" s="665"/>
      <c r="AT95" s="665"/>
      <c r="AU95" s="665"/>
      <c r="AV95" s="665"/>
      <c r="AW95" s="665"/>
      <c r="AX95" s="665"/>
      <c r="AY95" s="665"/>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303"/>
      <c r="BV95" s="303"/>
      <c r="BW95" s="303"/>
      <c r="BX95" s="303"/>
      <c r="BY95" s="304"/>
      <c r="BZ95" s="304"/>
      <c r="CA95" s="304"/>
      <c r="CB95" s="304"/>
      <c r="CC95" s="304"/>
      <c r="CD95" s="304"/>
      <c r="CE95" s="2119"/>
      <c r="CF95" s="2119"/>
      <c r="CG95" s="2119"/>
      <c r="CH95" s="2119"/>
      <c r="CI95" s="2119"/>
      <c r="CJ95" s="2119"/>
      <c r="CK95" s="2119"/>
      <c r="CL95" s="2119"/>
      <c r="CM95" s="2119"/>
      <c r="CN95" s="2119"/>
      <c r="CO95" s="2119"/>
      <c r="CP95" s="2119"/>
      <c r="CQ95" s="2119"/>
      <c r="CR95" s="2119"/>
      <c r="CS95" s="2119"/>
      <c r="CT95" s="2119"/>
      <c r="CU95" s="2119"/>
      <c r="CV95" s="2119"/>
      <c r="CW95" s="2119"/>
      <c r="CX95" s="2119"/>
      <c r="CY95" s="2119"/>
      <c r="CZ95" s="2119"/>
    </row>
    <row r="96" s="131" customFormat="true" ht="15" customHeight="true" x14ac:dyDescent="0.2">
      <c r="A96" s="1063"/>
      <c r="B96" s="864"/>
      <c r="C96" s="953"/>
      <c r="D96" s="954"/>
      <c r="E96" s="954"/>
      <c r="F96" s="954"/>
      <c r="G96" s="955"/>
      <c r="H96" s="956"/>
      <c r="I96" s="954"/>
      <c r="J96" s="954"/>
      <c r="K96" s="954"/>
      <c r="L96" s="957"/>
      <c r="M96" s="953"/>
      <c r="N96" s="954"/>
      <c r="O96" s="954"/>
      <c r="P96" s="954"/>
      <c r="Q96" s="955"/>
      <c r="R96" s="956"/>
      <c r="S96" s="954"/>
      <c r="T96" s="954"/>
      <c r="U96" s="954"/>
      <c r="V96" s="954"/>
      <c r="W96" s="954"/>
      <c r="X96" s="954"/>
      <c r="Y96" s="954"/>
      <c r="Z96" s="954"/>
      <c r="AA96" s="954"/>
      <c r="AB96" s="954"/>
      <c r="AC96" s="943"/>
      <c r="AD96" s="952"/>
      <c r="AE96" s="665"/>
      <c r="AF96" s="665"/>
      <c r="AG96" s="665"/>
      <c r="AH96" s="665"/>
      <c r="AI96" s="665"/>
      <c r="AJ96" s="665"/>
      <c r="AK96" s="665"/>
      <c r="AL96" s="665"/>
      <c r="AM96" s="665"/>
      <c r="AN96" s="665"/>
      <c r="AO96" s="665"/>
      <c r="AP96" s="665"/>
      <c r="AQ96" s="665"/>
      <c r="AR96" s="665"/>
      <c r="AS96" s="665"/>
      <c r="AT96" s="665"/>
      <c r="AU96" s="665"/>
      <c r="AV96" s="665"/>
      <c r="AW96" s="665"/>
      <c r="AX96" s="665"/>
      <c r="AY96" s="665"/>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303"/>
      <c r="BV96" s="303"/>
      <c r="BW96" s="303"/>
      <c r="BX96" s="303"/>
      <c r="BY96" s="304"/>
      <c r="BZ96" s="304"/>
      <c r="CA96" s="304"/>
      <c r="CB96" s="304"/>
      <c r="CC96" s="304"/>
      <c r="CD96" s="304"/>
      <c r="CE96" s="2119"/>
      <c r="CF96" s="2119"/>
      <c r="CG96" s="2119"/>
      <c r="CH96" s="2119"/>
      <c r="CI96" s="2119"/>
      <c r="CJ96" s="2119"/>
      <c r="CK96" s="2119"/>
      <c r="CL96" s="2119"/>
      <c r="CM96" s="2119"/>
      <c r="CN96" s="2119"/>
      <c r="CO96" s="2119"/>
      <c r="CP96" s="2119"/>
      <c r="CQ96" s="2119"/>
      <c r="CR96" s="2119"/>
      <c r="CS96" s="2119"/>
      <c r="CT96" s="2119"/>
      <c r="CU96" s="2119"/>
      <c r="CV96" s="2119"/>
      <c r="CW96" s="2119"/>
      <c r="CX96" s="2119"/>
      <c r="CY96" s="2119"/>
      <c r="CZ96" s="2119"/>
    </row>
    <row r="97" s="131" customFormat="true" ht="15" customHeight="true" x14ac:dyDescent="0.2">
      <c r="A97" s="843"/>
      <c r="B97" s="864"/>
      <c r="C97" s="953"/>
      <c r="D97" s="954"/>
      <c r="E97" s="954"/>
      <c r="F97" s="954"/>
      <c r="G97" s="955"/>
      <c r="H97" s="956"/>
      <c r="I97" s="954"/>
      <c r="J97" s="954"/>
      <c r="K97" s="954"/>
      <c r="L97" s="957"/>
      <c r="M97" s="953"/>
      <c r="N97" s="954"/>
      <c r="O97" s="954"/>
      <c r="P97" s="954"/>
      <c r="Q97" s="955"/>
      <c r="R97" s="956"/>
      <c r="S97" s="954"/>
      <c r="T97" s="954"/>
      <c r="U97" s="954"/>
      <c r="V97" s="954"/>
      <c r="W97" s="954"/>
      <c r="X97" s="954"/>
      <c r="Y97" s="954"/>
      <c r="Z97" s="954"/>
      <c r="AA97" s="954"/>
      <c r="AB97" s="954"/>
      <c r="AC97" s="943"/>
      <c r="AD97" s="952"/>
      <c r="AE97" s="665"/>
      <c r="AF97" s="665"/>
      <c r="AG97" s="665"/>
      <c r="AH97" s="665"/>
      <c r="AI97" s="665"/>
      <c r="AJ97" s="665"/>
      <c r="AK97" s="665"/>
      <c r="AL97" s="665"/>
      <c r="AM97" s="665"/>
      <c r="AN97" s="665"/>
      <c r="AO97" s="665"/>
      <c r="AP97" s="665"/>
      <c r="AQ97" s="665"/>
      <c r="AR97" s="665"/>
      <c r="AS97" s="665"/>
      <c r="AT97" s="665"/>
      <c r="AU97" s="665"/>
      <c r="AV97" s="665"/>
      <c r="AW97" s="665"/>
      <c r="AX97" s="665"/>
      <c r="AY97" s="665"/>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303"/>
      <c r="BV97" s="303"/>
      <c r="BW97" s="303"/>
      <c r="BX97" s="303"/>
      <c r="BY97" s="304"/>
      <c r="BZ97" s="304"/>
      <c r="CA97" s="304"/>
      <c r="CB97" s="304"/>
      <c r="CC97" s="304"/>
      <c r="CD97" s="304"/>
      <c r="CE97" s="2119"/>
      <c r="CF97" s="2119"/>
      <c r="CG97" s="2119"/>
      <c r="CH97" s="2119"/>
      <c r="CI97" s="2119"/>
      <c r="CJ97" s="2119"/>
      <c r="CK97" s="2119"/>
      <c r="CL97" s="2119"/>
      <c r="CM97" s="2119"/>
      <c r="CN97" s="2119"/>
      <c r="CO97" s="2119"/>
      <c r="CP97" s="2119"/>
      <c r="CQ97" s="2119"/>
      <c r="CR97" s="2119"/>
      <c r="CS97" s="2119"/>
      <c r="CT97" s="2119"/>
      <c r="CU97" s="2119"/>
      <c r="CV97" s="2119"/>
      <c r="CW97" s="2119"/>
      <c r="CX97" s="2119"/>
      <c r="CY97" s="2119"/>
      <c r="CZ97" s="2119"/>
    </row>
    <row r="98" s="131" customFormat="true" ht="15" customHeight="true" x14ac:dyDescent="0.2">
      <c r="A98" s="1063"/>
      <c r="B98" s="864"/>
      <c r="C98" s="953"/>
      <c r="D98" s="954"/>
      <c r="E98" s="954"/>
      <c r="F98" s="954"/>
      <c r="G98" s="955"/>
      <c r="H98" s="956"/>
      <c r="I98" s="954"/>
      <c r="J98" s="954"/>
      <c r="K98" s="954"/>
      <c r="L98" s="957"/>
      <c r="M98" s="953"/>
      <c r="N98" s="954"/>
      <c r="O98" s="954"/>
      <c r="P98" s="954"/>
      <c r="Q98" s="955"/>
      <c r="R98" s="956"/>
      <c r="S98" s="954"/>
      <c r="T98" s="954"/>
      <c r="U98" s="954"/>
      <c r="V98" s="954"/>
      <c r="W98" s="954"/>
      <c r="X98" s="954"/>
      <c r="Y98" s="954"/>
      <c r="Z98" s="954"/>
      <c r="AA98" s="954"/>
      <c r="AB98" s="954"/>
      <c r="AC98" s="943"/>
      <c r="AD98" s="952"/>
      <c r="AE98" s="665"/>
      <c r="AF98" s="665"/>
      <c r="AG98" s="665"/>
      <c r="AH98" s="665"/>
      <c r="AI98" s="665"/>
      <c r="AJ98" s="665"/>
      <c r="AK98" s="665"/>
      <c r="AL98" s="665"/>
      <c r="AM98" s="665"/>
      <c r="AN98" s="665"/>
      <c r="AO98" s="665"/>
      <c r="AP98" s="665"/>
      <c r="AQ98" s="665"/>
      <c r="AR98" s="665"/>
      <c r="AS98" s="665"/>
      <c r="AT98" s="665"/>
      <c r="AU98" s="665"/>
      <c r="AV98" s="665"/>
      <c r="AW98" s="665"/>
      <c r="AX98" s="665"/>
      <c r="AY98" s="665"/>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303"/>
      <c r="BV98" s="303"/>
      <c r="BW98" s="303"/>
      <c r="BX98" s="303"/>
      <c r="BY98" s="304"/>
      <c r="BZ98" s="304"/>
      <c r="CA98" s="304"/>
      <c r="CB98" s="304"/>
      <c r="CC98" s="304"/>
      <c r="CD98" s="304"/>
      <c r="CE98" s="2119"/>
      <c r="CF98" s="2119"/>
      <c r="CG98" s="2119"/>
      <c r="CH98" s="2119"/>
      <c r="CI98" s="2119"/>
      <c r="CJ98" s="2119"/>
      <c r="CK98" s="2119"/>
      <c r="CL98" s="2119"/>
      <c r="CM98" s="2119"/>
      <c r="CN98" s="2119"/>
      <c r="CO98" s="2119"/>
      <c r="CP98" s="2119"/>
      <c r="CQ98" s="2119"/>
      <c r="CR98" s="2119"/>
      <c r="CS98" s="2119"/>
      <c r="CT98" s="2119"/>
      <c r="CU98" s="2119"/>
      <c r="CV98" s="2119"/>
      <c r="CW98" s="2119"/>
      <c r="CX98" s="2119"/>
      <c r="CY98" s="2119"/>
      <c r="CZ98" s="2119"/>
    </row>
    <row r="99" s="131" customFormat="true" ht="15" customHeight="true" x14ac:dyDescent="0.2">
      <c r="A99" s="1063"/>
      <c r="B99" s="864"/>
      <c r="C99" s="953"/>
      <c r="D99" s="954"/>
      <c r="E99" s="954"/>
      <c r="F99" s="954"/>
      <c r="G99" s="955"/>
      <c r="H99" s="956"/>
      <c r="I99" s="954"/>
      <c r="J99" s="954"/>
      <c r="K99" s="954"/>
      <c r="L99" s="957"/>
      <c r="M99" s="953"/>
      <c r="N99" s="954"/>
      <c r="O99" s="954"/>
      <c r="P99" s="954"/>
      <c r="Q99" s="955"/>
      <c r="R99" s="956"/>
      <c r="S99" s="954"/>
      <c r="T99" s="954"/>
      <c r="U99" s="954"/>
      <c r="V99" s="954"/>
      <c r="W99" s="954"/>
      <c r="X99" s="954"/>
      <c r="Y99" s="954"/>
      <c r="Z99" s="954"/>
      <c r="AA99" s="954"/>
      <c r="AB99" s="954"/>
      <c r="AC99" s="943"/>
      <c r="AD99" s="952"/>
      <c r="AE99" s="665"/>
      <c r="AF99" s="665"/>
      <c r="AG99" s="665"/>
      <c r="AH99" s="665"/>
      <c r="AI99" s="665"/>
      <c r="AJ99" s="665"/>
      <c r="AK99" s="665"/>
      <c r="AL99" s="665"/>
      <c r="AM99" s="665"/>
      <c r="AN99" s="665"/>
      <c r="AO99" s="665"/>
      <c r="AP99" s="665"/>
      <c r="AQ99" s="665"/>
      <c r="AR99" s="665"/>
      <c r="AS99" s="665"/>
      <c r="AT99" s="665"/>
      <c r="AU99" s="665"/>
      <c r="AV99" s="665"/>
      <c r="AW99" s="665"/>
      <c r="AX99" s="665"/>
      <c r="AY99" s="665"/>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303"/>
      <c r="BV99" s="303"/>
      <c r="BW99" s="303"/>
      <c r="BX99" s="303"/>
      <c r="BY99" s="304"/>
      <c r="BZ99" s="304"/>
      <c r="CA99" s="304"/>
      <c r="CB99" s="304"/>
      <c r="CC99" s="304"/>
      <c r="CD99" s="304"/>
      <c r="CE99" s="2119"/>
      <c r="CF99" s="2119"/>
      <c r="CG99" s="2119"/>
      <c r="CH99" s="2119"/>
      <c r="CI99" s="2119"/>
      <c r="CJ99" s="2119"/>
      <c r="CK99" s="2119"/>
      <c r="CL99" s="2119"/>
      <c r="CM99" s="2119"/>
      <c r="CN99" s="2119"/>
      <c r="CO99" s="2119"/>
      <c r="CP99" s="2119"/>
      <c r="CQ99" s="2119"/>
      <c r="CR99" s="2119"/>
      <c r="CS99" s="2119"/>
      <c r="CT99" s="2119"/>
      <c r="CU99" s="2119"/>
      <c r="CV99" s="2119"/>
      <c r="CW99" s="2119"/>
      <c r="CX99" s="2119"/>
      <c r="CY99" s="2119"/>
      <c r="CZ99" s="2119"/>
    </row>
    <row r="100" s="131" customFormat="true" ht="15" customHeight="true" x14ac:dyDescent="0.2">
      <c r="A100" s="1063"/>
      <c r="B100" s="864"/>
      <c r="C100" s="953"/>
      <c r="D100" s="954"/>
      <c r="E100" s="954"/>
      <c r="F100" s="954"/>
      <c r="G100" s="955"/>
      <c r="H100" s="956"/>
      <c r="I100" s="954"/>
      <c r="J100" s="954"/>
      <c r="K100" s="954"/>
      <c r="L100" s="957"/>
      <c r="M100" s="953"/>
      <c r="N100" s="954"/>
      <c r="O100" s="954"/>
      <c r="P100" s="954"/>
      <c r="Q100" s="955"/>
      <c r="R100" s="956"/>
      <c r="S100" s="954"/>
      <c r="T100" s="954"/>
      <c r="U100" s="954"/>
      <c r="V100" s="954"/>
      <c r="W100" s="954"/>
      <c r="X100" s="954"/>
      <c r="Y100" s="954"/>
      <c r="Z100" s="954"/>
      <c r="AA100" s="954"/>
      <c r="AB100" s="954"/>
      <c r="AC100" s="943"/>
      <c r="AD100" s="952"/>
      <c r="AE100" s="665"/>
      <c r="AF100" s="665"/>
      <c r="AG100" s="665"/>
      <c r="AH100" s="665"/>
      <c r="AI100" s="665"/>
      <c r="AJ100" s="665"/>
      <c r="AK100" s="665"/>
      <c r="AL100" s="665"/>
      <c r="AM100" s="665"/>
      <c r="AN100" s="665"/>
      <c r="AO100" s="665"/>
      <c r="AP100" s="665"/>
      <c r="AQ100" s="665"/>
      <c r="AR100" s="665"/>
      <c r="AS100" s="665"/>
      <c r="AT100" s="665"/>
      <c r="AU100" s="665"/>
      <c r="AV100" s="665"/>
      <c r="AW100" s="665"/>
      <c r="AX100" s="665"/>
      <c r="AY100" s="665"/>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303"/>
      <c r="BV100" s="303"/>
      <c r="BW100" s="303"/>
      <c r="BX100" s="303"/>
      <c r="BY100" s="304"/>
      <c r="BZ100" s="304"/>
      <c r="CA100" s="304"/>
      <c r="CB100" s="304"/>
      <c r="CC100" s="304"/>
      <c r="CD100" s="304"/>
      <c r="CE100" s="2119"/>
      <c r="CF100" s="2119"/>
      <c r="CG100" s="2119"/>
      <c r="CH100" s="2119"/>
      <c r="CI100" s="2119"/>
      <c r="CJ100" s="2119"/>
      <c r="CK100" s="2119"/>
      <c r="CL100" s="2119"/>
      <c r="CM100" s="2119"/>
      <c r="CN100" s="2119"/>
      <c r="CO100" s="2119"/>
      <c r="CP100" s="2119"/>
      <c r="CQ100" s="2119"/>
      <c r="CR100" s="2119"/>
      <c r="CS100" s="2119"/>
      <c r="CT100" s="2119"/>
      <c r="CU100" s="2119"/>
      <c r="CV100" s="2119"/>
      <c r="CW100" s="2119"/>
      <c r="CX100" s="2119"/>
      <c r="CY100" s="2119"/>
      <c r="CZ100" s="2119"/>
    </row>
    <row r="101" s="131" customFormat="true" ht="15" customHeight="true" x14ac:dyDescent="0.2">
      <c r="A101" s="843"/>
      <c r="B101" s="864"/>
      <c r="C101" s="953"/>
      <c r="D101" s="954"/>
      <c r="E101" s="954"/>
      <c r="F101" s="954"/>
      <c r="G101" s="955"/>
      <c r="H101" s="956"/>
      <c r="I101" s="954"/>
      <c r="J101" s="954"/>
      <c r="K101" s="954"/>
      <c r="L101" s="957"/>
      <c r="M101" s="953"/>
      <c r="N101" s="954"/>
      <c r="O101" s="954"/>
      <c r="P101" s="954"/>
      <c r="Q101" s="955"/>
      <c r="R101" s="956"/>
      <c r="S101" s="954"/>
      <c r="T101" s="954"/>
      <c r="U101" s="954"/>
      <c r="V101" s="954"/>
      <c r="W101" s="954"/>
      <c r="X101" s="954"/>
      <c r="Y101" s="954"/>
      <c r="Z101" s="954"/>
      <c r="AA101" s="954"/>
      <c r="AB101" s="954"/>
      <c r="AC101" s="943"/>
      <c r="AD101" s="952"/>
      <c r="AE101" s="665"/>
      <c r="AF101" s="665"/>
      <c r="AG101" s="665"/>
      <c r="AH101" s="665"/>
      <c r="AI101" s="665"/>
      <c r="AJ101" s="665"/>
      <c r="AK101" s="665"/>
      <c r="AL101" s="665"/>
      <c r="AM101" s="665"/>
      <c r="AN101" s="665"/>
      <c r="AO101" s="665"/>
      <c r="AP101" s="665"/>
      <c r="AQ101" s="665"/>
      <c r="AR101" s="665"/>
      <c r="AS101" s="665"/>
      <c r="AT101" s="665"/>
      <c r="AU101" s="665"/>
      <c r="AV101" s="665"/>
      <c r="AW101" s="665"/>
      <c r="AX101" s="665"/>
      <c r="AY101" s="665"/>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303"/>
      <c r="BV101" s="303"/>
      <c r="BW101" s="303"/>
      <c r="BX101" s="303"/>
      <c r="BY101" s="304"/>
      <c r="BZ101" s="304"/>
      <c r="CA101" s="304"/>
      <c r="CB101" s="304"/>
      <c r="CC101" s="304"/>
      <c r="CD101" s="304"/>
      <c r="CE101" s="2119"/>
      <c r="CF101" s="2119"/>
      <c r="CG101" s="2119"/>
      <c r="CH101" s="2119"/>
      <c r="CI101" s="2119"/>
      <c r="CJ101" s="2119"/>
      <c r="CK101" s="2119"/>
      <c r="CL101" s="2119"/>
      <c r="CM101" s="2119"/>
      <c r="CN101" s="2119"/>
      <c r="CO101" s="2119"/>
      <c r="CP101" s="2119"/>
      <c r="CQ101" s="2119"/>
      <c r="CR101" s="2119"/>
      <c r="CS101" s="2119"/>
      <c r="CT101" s="2119"/>
      <c r="CU101" s="2119"/>
      <c r="CV101" s="2119"/>
      <c r="CW101" s="2119"/>
      <c r="CX101" s="2119"/>
      <c r="CY101" s="2119"/>
      <c r="CZ101" s="2119"/>
    </row>
    <row r="102" s="131" customFormat="true" ht="15" customHeight="true" x14ac:dyDescent="0.2">
      <c r="A102" s="1063"/>
      <c r="B102" s="864"/>
      <c r="C102" s="953"/>
      <c r="D102" s="954"/>
      <c r="E102" s="954"/>
      <c r="F102" s="954"/>
      <c r="G102" s="955"/>
      <c r="H102" s="956"/>
      <c r="I102" s="954"/>
      <c r="J102" s="954"/>
      <c r="K102" s="954"/>
      <c r="L102" s="957"/>
      <c r="M102" s="953"/>
      <c r="N102" s="954"/>
      <c r="O102" s="954"/>
      <c r="P102" s="954"/>
      <c r="Q102" s="955"/>
      <c r="R102" s="956"/>
      <c r="S102" s="954"/>
      <c r="T102" s="954"/>
      <c r="U102" s="954"/>
      <c r="V102" s="954"/>
      <c r="W102" s="954"/>
      <c r="X102" s="954"/>
      <c r="Y102" s="954"/>
      <c r="Z102" s="954"/>
      <c r="AA102" s="954"/>
      <c r="AB102" s="954"/>
      <c r="AC102" s="943"/>
      <c r="AD102" s="952"/>
      <c r="AE102" s="665"/>
      <c r="AF102" s="665"/>
      <c r="AG102" s="665"/>
      <c r="AH102" s="665"/>
      <c r="AI102" s="665"/>
      <c r="AJ102" s="665"/>
      <c r="AK102" s="665"/>
      <c r="AL102" s="665"/>
      <c r="AM102" s="665"/>
      <c r="AN102" s="665"/>
      <c r="AO102" s="665"/>
      <c r="AP102" s="665"/>
      <c r="AQ102" s="665"/>
      <c r="AR102" s="665"/>
      <c r="AS102" s="665"/>
      <c r="AT102" s="665"/>
      <c r="AU102" s="665"/>
      <c r="AV102" s="665"/>
      <c r="AW102" s="665"/>
      <c r="AX102" s="665"/>
      <c r="AY102" s="665"/>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303"/>
      <c r="BV102" s="303"/>
      <c r="BW102" s="303"/>
      <c r="BX102" s="303"/>
      <c r="BY102" s="304"/>
      <c r="BZ102" s="304"/>
      <c r="CA102" s="304"/>
      <c r="CB102" s="304"/>
      <c r="CC102" s="304"/>
      <c r="CD102" s="304"/>
      <c r="CE102" s="2119"/>
      <c r="CF102" s="2119"/>
      <c r="CG102" s="2119"/>
      <c r="CH102" s="2119"/>
      <c r="CI102" s="2119"/>
      <c r="CJ102" s="2119"/>
      <c r="CK102" s="2119"/>
      <c r="CL102" s="2119"/>
      <c r="CM102" s="2119"/>
      <c r="CN102" s="2119"/>
      <c r="CO102" s="2119"/>
      <c r="CP102" s="2119"/>
      <c r="CQ102" s="2119"/>
      <c r="CR102" s="2119"/>
      <c r="CS102" s="2119"/>
      <c r="CT102" s="2119"/>
      <c r="CU102" s="2119"/>
      <c r="CV102" s="2119"/>
      <c r="CW102" s="2119"/>
      <c r="CX102" s="2119"/>
      <c r="CY102" s="2119"/>
      <c r="CZ102" s="2119"/>
    </row>
    <row r="103" s="131" customFormat="true" ht="15" customHeight="true" x14ac:dyDescent="0.2">
      <c r="A103" s="1063"/>
      <c r="B103" s="864"/>
      <c r="C103" s="953"/>
      <c r="D103" s="954"/>
      <c r="E103" s="954"/>
      <c r="F103" s="954"/>
      <c r="G103" s="955"/>
      <c r="H103" s="956"/>
      <c r="I103" s="954"/>
      <c r="J103" s="954"/>
      <c r="K103" s="954"/>
      <c r="L103" s="957"/>
      <c r="M103" s="953"/>
      <c r="N103" s="954"/>
      <c r="O103" s="954"/>
      <c r="P103" s="954"/>
      <c r="Q103" s="955"/>
      <c r="R103" s="956"/>
      <c r="S103" s="954"/>
      <c r="T103" s="954"/>
      <c r="U103" s="954"/>
      <c r="V103" s="954"/>
      <c r="W103" s="954"/>
      <c r="X103" s="954"/>
      <c r="Y103" s="954"/>
      <c r="Z103" s="954"/>
      <c r="AA103" s="954"/>
      <c r="AB103" s="954"/>
      <c r="AC103" s="943"/>
      <c r="AD103" s="952"/>
      <c r="AE103" s="665"/>
      <c r="AF103" s="665"/>
      <c r="AG103" s="665"/>
      <c r="AH103" s="665"/>
      <c r="AI103" s="665"/>
      <c r="AJ103" s="665"/>
      <c r="AK103" s="665"/>
      <c r="AL103" s="665"/>
      <c r="AM103" s="665"/>
      <c r="AN103" s="665"/>
      <c r="AO103" s="665"/>
      <c r="AP103" s="665"/>
      <c r="AQ103" s="665"/>
      <c r="AR103" s="665"/>
      <c r="AS103" s="665"/>
      <c r="AT103" s="665"/>
      <c r="AU103" s="665"/>
      <c r="AV103" s="665"/>
      <c r="AW103" s="665"/>
      <c r="AX103" s="665"/>
      <c r="AY103" s="665"/>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303"/>
      <c r="BV103" s="303"/>
      <c r="BW103" s="303"/>
      <c r="BX103" s="303"/>
      <c r="BY103" s="304"/>
      <c r="BZ103" s="304"/>
      <c r="CA103" s="304"/>
      <c r="CB103" s="304"/>
      <c r="CC103" s="304"/>
      <c r="CD103" s="304"/>
      <c r="CE103" s="2119"/>
      <c r="CF103" s="2119"/>
      <c r="CG103" s="2119"/>
      <c r="CH103" s="2119"/>
      <c r="CI103" s="2119"/>
      <c r="CJ103" s="2119"/>
      <c r="CK103" s="2119"/>
      <c r="CL103" s="2119"/>
      <c r="CM103" s="2119"/>
      <c r="CN103" s="2119"/>
      <c r="CO103" s="2119"/>
      <c r="CP103" s="2119"/>
      <c r="CQ103" s="2119"/>
      <c r="CR103" s="2119"/>
      <c r="CS103" s="2119"/>
      <c r="CT103" s="2119"/>
      <c r="CU103" s="2119"/>
      <c r="CV103" s="2119"/>
      <c r="CW103" s="2119"/>
      <c r="CX103" s="2119"/>
      <c r="CY103" s="2119"/>
      <c r="CZ103" s="2119"/>
    </row>
    <row r="104" s="131" customFormat="true" ht="15" customHeight="true" x14ac:dyDescent="0.2">
      <c r="A104" s="1063"/>
      <c r="B104" s="864"/>
      <c r="C104" s="953"/>
      <c r="D104" s="954"/>
      <c r="E104" s="954"/>
      <c r="F104" s="954"/>
      <c r="G104" s="955"/>
      <c r="H104" s="956"/>
      <c r="I104" s="954"/>
      <c r="J104" s="954"/>
      <c r="K104" s="954"/>
      <c r="L104" s="957"/>
      <c r="M104" s="953"/>
      <c r="N104" s="954"/>
      <c r="O104" s="954"/>
      <c r="P104" s="954"/>
      <c r="Q104" s="955"/>
      <c r="R104" s="956"/>
      <c r="S104" s="954"/>
      <c r="T104" s="954"/>
      <c r="U104" s="954"/>
      <c r="V104" s="954"/>
      <c r="W104" s="954"/>
      <c r="X104" s="954"/>
      <c r="Y104" s="954"/>
      <c r="Z104" s="954"/>
      <c r="AA104" s="954"/>
      <c r="AB104" s="954"/>
      <c r="AC104" s="943"/>
      <c r="AD104" s="952"/>
      <c r="AE104" s="665"/>
      <c r="AF104" s="665"/>
      <c r="AG104" s="665"/>
      <c r="AH104" s="665"/>
      <c r="AI104" s="665"/>
      <c r="AJ104" s="665"/>
      <c r="AK104" s="665"/>
      <c r="AL104" s="665"/>
      <c r="AM104" s="665"/>
      <c r="AN104" s="665"/>
      <c r="AO104" s="665"/>
      <c r="AP104" s="665"/>
      <c r="AQ104" s="665"/>
      <c r="AR104" s="665"/>
      <c r="AS104" s="665"/>
      <c r="AT104" s="665"/>
      <c r="AU104" s="665"/>
      <c r="AV104" s="665"/>
      <c r="AW104" s="665"/>
      <c r="AX104" s="665"/>
      <c r="AY104" s="665"/>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303"/>
      <c r="BV104" s="303"/>
      <c r="BW104" s="303"/>
      <c r="BX104" s="303"/>
      <c r="BY104" s="304"/>
      <c r="BZ104" s="304"/>
      <c r="CA104" s="304"/>
      <c r="CB104" s="304"/>
      <c r="CC104" s="304"/>
      <c r="CD104" s="304"/>
      <c r="CE104" s="2119"/>
      <c r="CF104" s="2119"/>
      <c r="CG104" s="2119"/>
      <c r="CH104" s="2119"/>
      <c r="CI104" s="2119"/>
      <c r="CJ104" s="2119"/>
      <c r="CK104" s="2119"/>
      <c r="CL104" s="2119"/>
      <c r="CM104" s="2119"/>
      <c r="CN104" s="2119"/>
      <c r="CO104" s="2119"/>
      <c r="CP104" s="2119"/>
      <c r="CQ104" s="2119"/>
      <c r="CR104" s="2119"/>
      <c r="CS104" s="2119"/>
      <c r="CT104" s="2119"/>
      <c r="CU104" s="2119"/>
      <c r="CV104" s="2119"/>
      <c r="CW104" s="2119"/>
      <c r="CX104" s="2119"/>
      <c r="CY104" s="2119"/>
      <c r="CZ104" s="2119"/>
    </row>
    <row r="105" s="131" customFormat="true" ht="15" customHeight="true" x14ac:dyDescent="0.2">
      <c r="A105" s="858"/>
      <c r="B105" s="865"/>
      <c r="C105" s="958"/>
      <c r="D105" s="959"/>
      <c r="E105" s="959"/>
      <c r="F105" s="959"/>
      <c r="G105" s="960"/>
      <c r="H105" s="961"/>
      <c r="I105" s="959"/>
      <c r="J105" s="959"/>
      <c r="K105" s="959"/>
      <c r="L105" s="962"/>
      <c r="M105" s="958"/>
      <c r="N105" s="959"/>
      <c r="O105" s="959"/>
      <c r="P105" s="959"/>
      <c r="Q105" s="960"/>
      <c r="R105" s="961"/>
      <c r="S105" s="959"/>
      <c r="T105" s="959"/>
      <c r="U105" s="959"/>
      <c r="V105" s="959"/>
      <c r="W105" s="959"/>
      <c r="X105" s="959"/>
      <c r="Y105" s="959"/>
      <c r="Z105" s="959"/>
      <c r="AA105" s="959"/>
      <c r="AB105" s="959"/>
      <c r="AC105" s="964"/>
      <c r="AD105" s="1723"/>
      <c r="AE105" s="665"/>
      <c r="AF105" s="665"/>
      <c r="AG105" s="665"/>
      <c r="AH105" s="665"/>
      <c r="AI105" s="665"/>
      <c r="AJ105" s="665"/>
      <c r="AK105" s="665"/>
      <c r="AL105" s="665"/>
      <c r="AM105" s="665"/>
      <c r="AN105" s="665"/>
      <c r="AO105" s="665"/>
      <c r="AP105" s="665"/>
      <c r="AQ105" s="665"/>
      <c r="AR105" s="665"/>
      <c r="AS105" s="665"/>
      <c r="AT105" s="665"/>
      <c r="AU105" s="665"/>
      <c r="AV105" s="665"/>
      <c r="AW105" s="665"/>
      <c r="AX105" s="665"/>
      <c r="AY105" s="665"/>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326"/>
      <c r="BV105" s="326"/>
      <c r="BW105" s="326"/>
      <c r="BX105" s="326"/>
      <c r="BY105" s="333"/>
      <c r="BZ105" s="333"/>
      <c r="CA105" s="333"/>
      <c r="CB105" s="333"/>
      <c r="CC105" s="333"/>
      <c r="CD105" s="333"/>
      <c r="CE105" s="2119"/>
      <c r="CF105" s="2119"/>
      <c r="CG105" s="2119"/>
      <c r="CH105" s="2119"/>
      <c r="CI105" s="2119"/>
      <c r="CJ105" s="2119"/>
      <c r="CK105" s="2119"/>
      <c r="CL105" s="2119"/>
      <c r="CM105" s="2119"/>
      <c r="CN105" s="2119"/>
      <c r="CO105" s="2119"/>
      <c r="CP105" s="2119"/>
      <c r="CQ105" s="2119"/>
      <c r="CR105" s="2119"/>
      <c r="CS105" s="2119"/>
      <c r="CT105" s="2119"/>
      <c r="CU105" s="2119"/>
      <c r="CV105" s="2119"/>
      <c r="CW105" s="2119"/>
      <c r="CX105" s="2119"/>
      <c r="CY105" s="2119"/>
      <c r="CZ105" s="2119"/>
    </row>
    <row r="106" s="131" customFormat="true" ht="250.15" customHeight="true" x14ac:dyDescent="0.2">
      <c r="A106" s="399"/>
      <c r="B106" s="716"/>
      <c r="C106" s="717"/>
      <c r="D106" s="717"/>
      <c r="E106" s="717"/>
      <c r="F106" s="717"/>
      <c r="G106" s="717"/>
      <c r="H106" s="717"/>
      <c r="I106" s="717"/>
      <c r="J106" s="717"/>
      <c r="K106" s="717"/>
      <c r="L106" s="717"/>
      <c r="M106" s="717"/>
      <c r="N106" s="717"/>
      <c r="O106" s="717"/>
      <c r="P106" s="717"/>
      <c r="Q106" s="717"/>
      <c r="R106" s="717"/>
      <c r="S106" s="717"/>
      <c r="T106" s="717"/>
      <c r="U106" s="717"/>
      <c r="V106" s="717"/>
      <c r="W106" s="717"/>
      <c r="X106" s="717"/>
      <c r="Y106" s="717"/>
      <c r="Z106" s="717"/>
      <c r="AA106" s="717"/>
      <c r="AB106" s="717"/>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99"/>
      <c r="CA106" s="299"/>
      <c r="CB106" s="299"/>
      <c r="CC106" s="299"/>
      <c r="CD106" s="299"/>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99"/>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78"/>
      <c r="AA107" s="278"/>
      <c r="AB107" s="278"/>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387" t="str">
        <f>A1026</f>
        <v>Mauritania</v>
      </c>
      <c r="B108" s="2388"/>
      <c r="C108" s="113"/>
      <c r="D108" s="113"/>
      <c r="E108" s="113"/>
      <c r="F108" s="113"/>
      <c r="G108" s="113"/>
      <c r="H108" s="113"/>
      <c r="I108" s="113"/>
      <c r="J108" s="113"/>
      <c r="K108" s="113"/>
      <c r="L108" s="113"/>
      <c r="M108" s="113"/>
      <c r="N108" s="113"/>
      <c r="O108" s="113"/>
      <c r="P108" s="113"/>
      <c r="Q108" s="113"/>
      <c r="R108" s="113"/>
      <c r="S108" s="113"/>
      <c r="T108" s="113"/>
      <c r="U108" s="113"/>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2015</v>
      </c>
      <c r="B109" s="139"/>
      <c r="C109" s="113"/>
      <c r="D109" s="113"/>
      <c r="E109" s="113"/>
      <c r="F109" s="113"/>
      <c r="G109" s="113"/>
      <c r="H109" s="113"/>
      <c r="I109" s="113"/>
      <c r="J109" s="113"/>
      <c r="K109" s="113"/>
      <c r="L109" s="113"/>
      <c r="M109" s="113"/>
      <c r="N109" s="113"/>
      <c r="O109" s="113"/>
      <c r="P109" s="113"/>
      <c r="Q109" s="113"/>
      <c r="R109" s="113"/>
      <c r="S109" s="113"/>
      <c r="T109" s="113"/>
      <c r="U109" s="113"/>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97</v>
      </c>
      <c r="B110" s="141"/>
      <c r="C110" s="113"/>
      <c r="D110" s="113"/>
      <c r="E110" s="113"/>
      <c r="F110" s="113"/>
      <c r="G110" s="113"/>
      <c r="H110" s="113"/>
      <c r="I110" s="113"/>
      <c r="J110" s="113"/>
      <c r="K110" s="113"/>
      <c r="L110" s="113"/>
      <c r="M110" s="113"/>
      <c r="N110" s="113"/>
      <c r="O110" s="113"/>
      <c r="P110" s="113"/>
      <c r="Q110" s="113"/>
      <c r="R110" s="113"/>
      <c r="S110" s="113"/>
      <c r="T110" s="113"/>
      <c r="U110" s="113"/>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95</v>
      </c>
      <c r="B111" s="139"/>
      <c r="C111" s="113"/>
      <c r="D111" s="113"/>
      <c r="E111" s="113"/>
      <c r="F111" s="113"/>
      <c r="G111" s="113"/>
      <c r="H111" s="113"/>
      <c r="I111" s="113"/>
      <c r="J111" s="113"/>
      <c r="K111" s="113"/>
      <c r="L111" s="113"/>
      <c r="M111" s="113"/>
      <c r="N111" s="113"/>
      <c r="O111" s="113"/>
      <c r="P111" s="113"/>
      <c r="Q111" s="113"/>
      <c r="R111" s="113"/>
      <c r="S111" s="113"/>
      <c r="T111" s="113"/>
      <c r="U111" s="113"/>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5" t="s">
        <v>96</v>
      </c>
      <c r="B112" s="222"/>
      <c r="C112" s="113"/>
      <c r="D112" s="113"/>
      <c r="E112" s="113"/>
      <c r="F112" s="113"/>
      <c r="G112" s="113"/>
      <c r="H112" s="113"/>
      <c r="I112" s="113"/>
      <c r="J112" s="113"/>
      <c r="K112" s="113"/>
      <c r="L112" s="113"/>
      <c r="M112" s="113"/>
      <c r="N112" s="113"/>
      <c r="O112" s="113"/>
      <c r="P112" s="113"/>
      <c r="Q112" s="113"/>
      <c r="R112" s="113"/>
      <c r="S112" s="113"/>
      <c r="T112" s="113"/>
      <c r="U112" s="113"/>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132</v>
      </c>
      <c r="B115" s="221" t="str">
        <f>A1025</f>
        <v>MICS15</v>
      </c>
      <c r="C115" s="113"/>
      <c r="D115" s="113"/>
      <c r="E115" s="113"/>
      <c r="F115" s="113"/>
      <c r="G115" s="113"/>
      <c r="H115" s="113"/>
      <c r="I115" s="113"/>
      <c r="J115" s="113"/>
      <c r="K115" s="113"/>
      <c r="L115" s="113"/>
      <c r="M115" s="113"/>
      <c r="N115" s="113"/>
      <c r="O115" s="113"/>
      <c r="P115" s="113"/>
      <c r="Q115" s="113"/>
      <c r="R115" s="113"/>
      <c r="S115" s="113"/>
      <c r="T115" s="113"/>
      <c r="U115" s="113"/>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710" t="str">
        <f>B1030</f>
        <v/>
      </c>
      <c r="B116" s="711"/>
      <c r="C116" s="113"/>
      <c r="D116" s="113"/>
      <c r="E116" s="113"/>
      <c r="F116" s="113"/>
      <c r="G116" s="113"/>
      <c r="H116" s="113"/>
      <c r="I116" s="113"/>
      <c r="J116" s="113"/>
      <c r="K116" s="113"/>
      <c r="L116" s="113"/>
      <c r="M116" s="113"/>
      <c r="N116" s="113"/>
      <c r="O116" s="113"/>
      <c r="P116" s="113"/>
      <c r="Q116" s="113"/>
      <c r="R116" s="113"/>
      <c r="S116" s="113"/>
      <c r="T116" s="113"/>
      <c r="U116" s="113"/>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710" t="str">
        <f>B1029</f>
        <v/>
      </c>
      <c r="B117" s="712"/>
      <c r="C117" s="113"/>
      <c r="D117" s="113"/>
      <c r="E117" s="113"/>
      <c r="F117" s="113"/>
      <c r="G117" s="113"/>
      <c r="H117" s="113"/>
      <c r="I117" s="113"/>
      <c r="J117" s="113"/>
      <c r="K117" s="113"/>
      <c r="L117" s="113"/>
      <c r="M117" s="113"/>
      <c r="N117" s="113"/>
      <c r="O117" s="113"/>
      <c r="P117" s="113"/>
      <c r="Q117" s="113"/>
      <c r="R117" s="113"/>
      <c r="S117" s="113"/>
      <c r="T117" s="113"/>
      <c r="U117" s="113"/>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713"/>
      <c r="B118" s="711"/>
      <c r="C118" s="113"/>
      <c r="D118" s="113"/>
      <c r="E118" s="113"/>
      <c r="F118" s="113"/>
      <c r="G118" s="113"/>
      <c r="H118" s="113"/>
      <c r="I118" s="113"/>
      <c r="J118" s="113"/>
      <c r="K118" s="113"/>
      <c r="L118" s="113"/>
      <c r="M118" s="113"/>
      <c r="N118" s="113"/>
      <c r="O118" s="113"/>
      <c r="P118" s="113"/>
      <c r="Q118" s="113"/>
      <c r="R118" s="113"/>
      <c r="S118" s="113"/>
      <c r="T118" s="113"/>
      <c r="U118" s="113"/>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714"/>
      <c r="B119" s="715"/>
      <c r="C119" s="113"/>
      <c r="D119" s="113"/>
      <c r="E119" s="113"/>
      <c r="F119" s="113"/>
      <c r="G119" s="113"/>
      <c r="H119" s="113"/>
      <c r="I119" s="113"/>
      <c r="J119" s="113"/>
      <c r="K119" s="113"/>
      <c r="L119" s="113"/>
      <c r="M119" s="113"/>
      <c r="N119" s="113"/>
      <c r="O119" s="113"/>
      <c r="P119" s="113"/>
      <c r="Q119" s="113"/>
      <c r="R119" s="113"/>
      <c r="S119" s="113"/>
      <c r="T119" s="113"/>
      <c r="U119" s="113"/>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135" customFormat="true" ht="15" customHeight="true" x14ac:dyDescent="0.2">
      <c r="A120" s="116" t="s">
        <v>97</v>
      </c>
      <c r="B120" s="207"/>
      <c r="C120" s="2425" t="s">
        <v>113</v>
      </c>
      <c r="D120" s="2426"/>
      <c r="E120" s="2426"/>
      <c r="F120" s="2426"/>
      <c r="G120" s="2427"/>
      <c r="H120" s="2740" t="s">
        <v>38</v>
      </c>
      <c r="I120" s="2741"/>
      <c r="J120" s="2741"/>
      <c r="K120" s="2741"/>
      <c r="L120" s="2742"/>
      <c r="M120" s="2734" t="s">
        <v>37</v>
      </c>
      <c r="N120" s="2735"/>
      <c r="O120" s="2735"/>
      <c r="P120" s="2735"/>
      <c r="Q120" s="2736"/>
      <c r="R120" s="2195" t="s">
        <v>136</v>
      </c>
      <c r="S120" s="2204"/>
      <c r="T120" s="2204"/>
      <c r="U120" s="2204"/>
      <c r="V120" s="2204"/>
      <c r="W120" s="2204"/>
      <c r="X120" s="2204"/>
      <c r="Y120" s="2204"/>
      <c r="Z120" s="2204"/>
      <c r="AA120" s="2204"/>
      <c r="AB120" s="2204"/>
      <c r="AC120" s="2204"/>
      <c r="AD120" s="2205"/>
      <c r="AE120" s="312"/>
      <c r="AF120" s="312"/>
      <c r="AG120" s="312"/>
      <c r="AH120" s="312"/>
      <c r="AI120" s="312"/>
      <c r="AJ120" s="312"/>
      <c r="AK120" s="312"/>
      <c r="AL120" s="312"/>
      <c r="AM120" s="312"/>
      <c r="AN120" s="312"/>
      <c r="AO120" s="312"/>
      <c r="AP120" s="312"/>
      <c r="AQ120" s="312"/>
      <c r="AR120" s="312"/>
      <c r="AS120" s="312"/>
      <c r="AT120" s="312"/>
      <c r="AU120" s="312"/>
      <c r="AV120" s="312"/>
      <c r="AW120" s="312"/>
      <c r="AX120" s="312"/>
      <c r="AY120" s="312"/>
      <c r="AZ120" s="707"/>
      <c r="BA120" s="217" t="s">
        <v>127</v>
      </c>
      <c r="BB120" s="116" t="s">
        <v>97</v>
      </c>
      <c r="BC120" s="2482" t="s">
        <v>113</v>
      </c>
      <c r="BD120" s="2483"/>
      <c r="BE120" s="2483"/>
      <c r="BF120" s="2483"/>
      <c r="BG120" s="2484"/>
      <c r="BH120" s="2485" t="s">
        <v>38</v>
      </c>
      <c r="BI120" s="2483"/>
      <c r="BJ120" s="2483"/>
      <c r="BK120" s="2483"/>
      <c r="BL120" s="2484"/>
      <c r="BM120" s="2485" t="s">
        <v>37</v>
      </c>
      <c r="BN120" s="2483"/>
      <c r="BO120" s="2483"/>
      <c r="BP120" s="2483"/>
      <c r="BQ120" s="2486"/>
      <c r="BR120" s="2034" t="s">
        <v>136</v>
      </c>
      <c r="BS120" s="2035"/>
      <c r="BT120" s="2035"/>
      <c r="BU120" s="2035"/>
      <c r="BV120" s="2035"/>
      <c r="BW120" s="2035"/>
      <c r="BX120" s="2035"/>
      <c r="BY120" s="2036"/>
      <c r="BZ120" s="313"/>
      <c r="CA120" s="313"/>
      <c r="CB120" s="313"/>
      <c r="CC120" s="313"/>
      <c r="CD120" s="313"/>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135" customFormat="true" ht="24" x14ac:dyDescent="0.2">
      <c r="A121" s="187" t="s">
        <v>86</v>
      </c>
      <c r="B121" s="245"/>
      <c r="C121" s="279" t="s">
        <v>0</v>
      </c>
      <c r="D121" s="280" t="s">
        <v>1</v>
      </c>
      <c r="E121" s="280" t="s">
        <v>2</v>
      </c>
      <c r="F121" s="280" t="s">
        <v>3</v>
      </c>
      <c r="G121" s="281" t="s">
        <v>4</v>
      </c>
      <c r="H121" s="1804" t="s">
        <v>0</v>
      </c>
      <c r="I121" s="1770" t="s">
        <v>1</v>
      </c>
      <c r="J121" s="1770" t="s">
        <v>2</v>
      </c>
      <c r="K121" s="1770" t="s">
        <v>3</v>
      </c>
      <c r="L121" s="1771" t="s">
        <v>4</v>
      </c>
      <c r="M121" s="1794" t="s">
        <v>0</v>
      </c>
      <c r="N121" s="1770" t="s">
        <v>1</v>
      </c>
      <c r="O121" s="1770" t="s">
        <v>2</v>
      </c>
      <c r="P121" s="1770" t="s">
        <v>3</v>
      </c>
      <c r="Q121" s="1816" t="s">
        <v>4</v>
      </c>
      <c r="R121" s="1804" t="s">
        <v>246</v>
      </c>
      <c r="S121" s="1770" t="s">
        <v>247</v>
      </c>
      <c r="T121" s="1770" t="s">
        <v>248</v>
      </c>
      <c r="U121" s="1770" t="s">
        <v>335</v>
      </c>
      <c r="V121" s="1770" t="s">
        <v>249</v>
      </c>
      <c r="W121" s="1770" t="s">
        <v>250</v>
      </c>
      <c r="X121" s="1770" t="s">
        <v>336</v>
      </c>
      <c r="Y121" s="1770" t="s">
        <v>337</v>
      </c>
      <c r="Z121" s="1770" t="s">
        <v>253</v>
      </c>
      <c r="AA121" s="1770" t="s">
        <v>255</v>
      </c>
      <c r="AB121" s="1770" t="s">
        <v>256</v>
      </c>
      <c r="AC121" s="1770" t="s">
        <v>338</v>
      </c>
      <c r="AD121" s="1772" t="s">
        <v>258</v>
      </c>
      <c r="AE121" s="312"/>
      <c r="AF121" s="312"/>
      <c r="AG121" s="312"/>
      <c r="AH121" s="312"/>
      <c r="AI121" s="312"/>
      <c r="AJ121" s="312"/>
      <c r="AK121" s="312"/>
      <c r="AL121" s="312"/>
      <c r="AM121" s="312"/>
      <c r="AN121" s="312"/>
      <c r="AO121" s="312"/>
      <c r="AP121" s="312"/>
      <c r="AQ121" s="312"/>
      <c r="AR121" s="312"/>
      <c r="AS121" s="312"/>
      <c r="AT121" s="312"/>
      <c r="AU121" s="312"/>
      <c r="AV121" s="312"/>
      <c r="AW121" s="312"/>
      <c r="AX121" s="312"/>
      <c r="AY121" s="312"/>
      <c r="AZ121" s="707"/>
      <c r="BA121" s="198" t="s">
        <v>115</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246</v>
      </c>
      <c r="BS121" s="172" t="s">
        <v>247</v>
      </c>
      <c r="BT121" s="172" t="s">
        <v>248</v>
      </c>
      <c r="BU121" s="172" t="s">
        <v>335</v>
      </c>
      <c r="BV121" s="172" t="s">
        <v>249</v>
      </c>
      <c r="BW121" s="172" t="s">
        <v>250</v>
      </c>
      <c r="BX121" s="172" t="s">
        <v>336</v>
      </c>
      <c r="BY121" s="173" t="s">
        <v>337</v>
      </c>
      <c r="BZ121" s="173" t="s">
        <v>253</v>
      </c>
      <c r="CA121" s="173" t="s">
        <v>255</v>
      </c>
      <c r="CB121" s="173" t="s">
        <v>256</v>
      </c>
      <c r="CC121" s="173" t="s">
        <v>338</v>
      </c>
      <c r="CD121" s="173" t="s">
        <v>258</v>
      </c>
      <c r="CE121" s="2120"/>
      <c r="CF121" s="2120"/>
      <c r="CG121" s="2120"/>
      <c r="CH121" s="2120"/>
      <c r="CI121" s="2120"/>
      <c r="CJ121" s="2120"/>
      <c r="CK121" s="2120"/>
      <c r="CL121" s="2120"/>
      <c r="CM121" s="2120"/>
      <c r="CN121" s="2120"/>
      <c r="CO121" s="2120"/>
      <c r="CP121" s="2120"/>
      <c r="CQ121" s="2120"/>
      <c r="CR121" s="2120"/>
      <c r="CS121" s="2120"/>
      <c r="CT121" s="2120"/>
      <c r="CU121" s="2120"/>
      <c r="CV121" s="2120"/>
      <c r="CW121" s="2120"/>
      <c r="CX121" s="2120"/>
      <c r="CY121" s="2120"/>
      <c r="CZ121" s="2120"/>
    </row>
    <row r="122" s="135" customFormat="true" ht="15" customHeight="true" x14ac:dyDescent="0.2">
      <c r="A122" s="2737" t="s">
        <v>18</v>
      </c>
      <c r="B122" s="1995" t="s">
        <v>14</v>
      </c>
      <c r="C122" s="1888">
        <v>5.9169528103922566</v>
      </c>
      <c r="D122" s="1889">
        <v>17.87945313116029</v>
      </c>
      <c r="E122" s="1889">
        <v>45.076335404901954</v>
      </c>
      <c r="F122" s="1889">
        <v>74.895917626956916</v>
      </c>
      <c r="G122" s="1890">
        <v>94.411596288878357</v>
      </c>
      <c r="H122" s="1891">
        <v>42.007401883344379</v>
      </c>
      <c r="I122" s="1889">
        <v>66.586976555555395</v>
      </c>
      <c r="J122" s="1889">
        <v>84.032821498185811</v>
      </c>
      <c r="K122" s="1889">
        <v>92.277684218990885</v>
      </c>
      <c r="L122" s="1892">
        <v>97.707794531436107</v>
      </c>
      <c r="M122" s="1893">
        <v>4.1299656397952242</v>
      </c>
      <c r="N122" s="1889">
        <v>6.6983022623097286</v>
      </c>
      <c r="O122" s="1889">
        <v>13.594582473159585</v>
      </c>
      <c r="P122" s="1889">
        <v>26.142672497431708</v>
      </c>
      <c r="Q122" s="1890">
        <v>57.241923737307523</v>
      </c>
      <c r="R122" s="1891">
        <v>57.54065839493007</v>
      </c>
      <c r="S122" s="1889">
        <v>31.497066042250022</v>
      </c>
      <c r="T122" s="1889">
        <v>35.741678240741258</v>
      </c>
      <c r="U122" s="1889">
        <v>95.223278474519276</v>
      </c>
      <c r="V122" s="1889">
        <v>29.441662124751261</v>
      </c>
      <c r="W122" s="1889">
        <v>40.894397053007523</v>
      </c>
      <c r="X122" s="1889">
        <v>16.906015967337172</v>
      </c>
      <c r="Y122" s="1889">
        <v>18.253486177153828</v>
      </c>
      <c r="Z122" s="1889">
        <v>83.743401908283147</v>
      </c>
      <c r="AA122" s="1889">
        <v>84.230536699886684</v>
      </c>
      <c r="AB122" s="1889">
        <v>46.663810978812663</v>
      </c>
      <c r="AC122" s="1889">
        <v>95.131628432605652</v>
      </c>
      <c r="AD122" s="2220">
        <v>55.50138549507512</v>
      </c>
      <c r="AE122" s="312"/>
      <c r="AF122" s="312"/>
      <c r="AG122" s="312"/>
      <c r="AH122" s="312"/>
      <c r="AI122" s="312"/>
      <c r="AJ122" s="312"/>
      <c r="AK122" s="312"/>
      <c r="AL122" s="312"/>
      <c r="AM122" s="312"/>
      <c r="AN122" s="312"/>
      <c r="AO122" s="312"/>
      <c r="AP122" s="312"/>
      <c r="AQ122" s="312"/>
      <c r="AR122" s="312"/>
      <c r="AS122" s="312"/>
      <c r="AT122" s="312"/>
      <c r="AU122" s="312"/>
      <c r="AV122" s="312"/>
      <c r="AW122" s="312"/>
      <c r="AX122" s="312"/>
      <c r="AY122" s="312"/>
      <c r="AZ122" s="707"/>
      <c r="BA122" s="2487" t="s">
        <v>18</v>
      </c>
      <c r="BB122" s="155" t="s">
        <v>14</v>
      </c>
      <c r="BC122" s="368">
        <v>803.60601464035187</v>
      </c>
      <c r="BD122" s="372">
        <v>2427.7104496699721</v>
      </c>
      <c r="BE122" s="372">
        <v>6118.5208072072619</v>
      </c>
      <c r="BF122" s="372">
        <v>10175.853858496499</v>
      </c>
      <c r="BG122" s="376">
        <v>12810.895691960259</v>
      </c>
      <c r="BH122" s="380">
        <v>2703.4161882820217</v>
      </c>
      <c r="BI122" s="372">
        <v>4293.7552496276148</v>
      </c>
      <c r="BJ122" s="372">
        <v>5414.6497890515948</v>
      </c>
      <c r="BK122" s="372">
        <v>5941.1028560180839</v>
      </c>
      <c r="BL122" s="376">
        <v>6291.4904485959732</v>
      </c>
      <c r="BM122" s="380">
        <v>294.95451901947996</v>
      </c>
      <c r="BN122" s="372">
        <v>477.63854766000253</v>
      </c>
      <c r="BO122" s="372">
        <v>970.46678876174883</v>
      </c>
      <c r="BP122" s="372">
        <v>1867.1423523282022</v>
      </c>
      <c r="BQ122" s="376">
        <v>4081.970082629638</v>
      </c>
      <c r="BR122" s="380">
        <v>186.07940616299794</v>
      </c>
      <c r="BS122" s="372">
        <v>2388.7605901597308</v>
      </c>
      <c r="BT122" s="372">
        <v>2288.9891130278743</v>
      </c>
      <c r="BU122" s="372">
        <v>2229.9846264604002</v>
      </c>
      <c r="BV122" s="372">
        <v>2103.1800985159798</v>
      </c>
      <c r="BW122" s="372">
        <v>2140.1184137267046</v>
      </c>
      <c r="BX122" s="372">
        <v>1414.1534913972569</v>
      </c>
      <c r="BY122" s="384">
        <v>1240.8546040115732</v>
      </c>
      <c r="BZ122" s="384">
        <v>79.060325316442359</v>
      </c>
      <c r="CA122" s="384">
        <v>14866.461727062437</v>
      </c>
      <c r="CB122" s="384">
        <v>181.04483696158368</v>
      </c>
      <c r="CC122" s="384">
        <v>311.63575295255055</v>
      </c>
      <c r="CD122" s="384">
        <v>2906.2638362188181</v>
      </c>
      <c r="CE122" s="2121"/>
      <c r="CF122" s="2121"/>
      <c r="CG122" s="2121"/>
      <c r="CH122" s="2121"/>
      <c r="CI122" s="2121"/>
      <c r="CJ122" s="2121"/>
      <c r="CK122" s="2121"/>
      <c r="CL122" s="2121"/>
      <c r="CM122" s="2121"/>
      <c r="CN122" s="2121"/>
      <c r="CO122" s="2121"/>
      <c r="CP122" s="2121"/>
      <c r="CQ122" s="2121"/>
      <c r="CR122" s="2121"/>
      <c r="CS122" s="2121"/>
      <c r="CT122" s="2121"/>
      <c r="CU122" s="2121"/>
      <c r="CV122" s="2121"/>
      <c r="CW122" s="2121"/>
      <c r="CX122" s="2121"/>
      <c r="CY122" s="2121"/>
      <c r="CZ122" s="2122"/>
    </row>
    <row r="123" s="135" customFormat="true" ht="15" customHeight="true" x14ac:dyDescent="0.2">
      <c r="A123" s="2738"/>
      <c r="B123" s="1996" t="s">
        <v>51</v>
      </c>
      <c r="C123" s="1894">
        <v>94.083047189607683</v>
      </c>
      <c r="D123" s="1895">
        <v>82.120546868839725</v>
      </c>
      <c r="E123" s="1895">
        <v>54.923664595098032</v>
      </c>
      <c r="F123" s="1895">
        <v>25.104082373043074</v>
      </c>
      <c r="G123" s="1896">
        <v>5.5884037111216962</v>
      </c>
      <c r="H123" s="1897">
        <v>57.992598116655827</v>
      </c>
      <c r="I123" s="1895">
        <v>33.413023444444654</v>
      </c>
      <c r="J123" s="1895">
        <v>15.967178501814164</v>
      </c>
      <c r="K123" s="1895">
        <v>7.7223157810091214</v>
      </c>
      <c r="L123" s="1898">
        <v>2.2922054685638553</v>
      </c>
      <c r="M123" s="1899">
        <v>95.870034360204784</v>
      </c>
      <c r="N123" s="1895">
        <v>93.301697737690233</v>
      </c>
      <c r="O123" s="1895">
        <v>86.405417526840438</v>
      </c>
      <c r="P123" s="1895">
        <v>73.857327502568339</v>
      </c>
      <c r="Q123" s="1896">
        <v>42.758076262692164</v>
      </c>
      <c r="R123" s="1897">
        <v>42.459341605069959</v>
      </c>
      <c r="S123" s="1895">
        <v>68.502933957749946</v>
      </c>
      <c r="T123" s="1895">
        <v>64.258321759258664</v>
      </c>
      <c r="U123" s="1895">
        <v>4.7767215254807329</v>
      </c>
      <c r="V123" s="1895">
        <v>70.558337875248625</v>
      </c>
      <c r="W123" s="1895">
        <v>59.105602946992477</v>
      </c>
      <c r="X123" s="1895">
        <v>83.093984032662846</v>
      </c>
      <c r="Y123" s="1895">
        <v>81.746513822846254</v>
      </c>
      <c r="Z123" s="1895">
        <v>16.256598091716864</v>
      </c>
      <c r="AA123" s="1895">
        <v>15.769463300113404</v>
      </c>
      <c r="AB123" s="1895">
        <v>53.336189021187188</v>
      </c>
      <c r="AC123" s="1895">
        <v>4.8683715673943606</v>
      </c>
      <c r="AD123" s="2221">
        <v>44.498614504924753</v>
      </c>
      <c r="AE123" s="312"/>
      <c r="AF123" s="312"/>
      <c r="AG123" s="312"/>
      <c r="AH123" s="312"/>
      <c r="AI123" s="312"/>
      <c r="AJ123" s="312"/>
      <c r="AK123" s="312"/>
      <c r="AL123" s="312"/>
      <c r="AM123" s="312"/>
      <c r="AN123" s="312"/>
      <c r="AO123" s="312"/>
      <c r="AP123" s="312"/>
      <c r="AQ123" s="312"/>
      <c r="AR123" s="312"/>
      <c r="AS123" s="312"/>
      <c r="AT123" s="312"/>
      <c r="AU123" s="312"/>
      <c r="AV123" s="312"/>
      <c r="AW123" s="312"/>
      <c r="AX123" s="312"/>
      <c r="AY123" s="312"/>
      <c r="AZ123" s="707"/>
      <c r="BA123" s="2488"/>
      <c r="BB123" s="156" t="s">
        <v>51</v>
      </c>
      <c r="BC123" s="369">
        <v>12777.810643422828</v>
      </c>
      <c r="BD123" s="373">
        <v>11150.503782391532</v>
      </c>
      <c r="BE123" s="373">
        <v>7455.1664773670846</v>
      </c>
      <c r="BF123" s="373">
        <v>3410.8063773531962</v>
      </c>
      <c r="BG123" s="377">
        <v>758.30152059591035</v>
      </c>
      <c r="BH123" s="381">
        <v>3732.1548470071461</v>
      </c>
      <c r="BI123" s="373">
        <v>2154.5856598672262</v>
      </c>
      <c r="BJ123" s="373">
        <v>1028.8441845126399</v>
      </c>
      <c r="BK123" s="373">
        <v>497.18491236459568</v>
      </c>
      <c r="BL123" s="377">
        <v>147.5971173113428</v>
      </c>
      <c r="BM123" s="381">
        <v>6846.8608069333204</v>
      </c>
      <c r="BN123" s="373">
        <v>6653.1018840998149</v>
      </c>
      <c r="BO123" s="373">
        <v>6168.1620781253851</v>
      </c>
      <c r="BP123" s="373">
        <v>5274.9826638178465</v>
      </c>
      <c r="BQ123" s="377">
        <v>3049.1146470912713</v>
      </c>
      <c r="BR123" s="381">
        <v>137.3082841304338</v>
      </c>
      <c r="BS123" s="373">
        <v>5195.3127548161392</v>
      </c>
      <c r="BT123" s="373">
        <v>4115.268397238382</v>
      </c>
      <c r="BU123" s="373">
        <v>111.86356673861917</v>
      </c>
      <c r="BV123" s="373">
        <v>5040.3707295735067</v>
      </c>
      <c r="BW123" s="373">
        <v>3093.1618592472978</v>
      </c>
      <c r="BX123" s="373">
        <v>6950.6409943611588</v>
      </c>
      <c r="BY123" s="385">
        <v>5557.0501467238519</v>
      </c>
      <c r="BZ123" s="385">
        <v>15.347500870306366</v>
      </c>
      <c r="CA123" s="385">
        <v>2783.2675867037069</v>
      </c>
      <c r="CB123" s="385">
        <v>206.932126694011</v>
      </c>
      <c r="CC123" s="385">
        <v>15.947993995840562</v>
      </c>
      <c r="CD123" s="385">
        <v>2330.1168600373139</v>
      </c>
      <c r="CE123" s="2123"/>
      <c r="CF123" s="2123"/>
      <c r="CG123" s="2123"/>
      <c r="CH123" s="2123"/>
      <c r="CI123" s="2123"/>
      <c r="CJ123" s="2123"/>
      <c r="CK123" s="2123"/>
      <c r="CL123" s="2123"/>
      <c r="CM123" s="2123"/>
      <c r="CN123" s="2123"/>
      <c r="CO123" s="2123"/>
      <c r="CP123" s="2123"/>
      <c r="CQ123" s="2123"/>
      <c r="CR123" s="2123"/>
      <c r="CS123" s="2123"/>
      <c r="CT123" s="2123"/>
      <c r="CU123" s="2123"/>
      <c r="CV123" s="2123"/>
      <c r="CW123" s="2123"/>
      <c r="CX123" s="2123"/>
      <c r="CY123" s="2123"/>
      <c r="CZ123" s="2124"/>
    </row>
    <row r="124" s="135" customFormat="true" ht="15" customHeight="true" x14ac:dyDescent="0.2">
      <c r="A124" s="2738" t="s">
        <v>50</v>
      </c>
      <c r="B124" s="1996" t="s">
        <v>15</v>
      </c>
      <c r="C124" s="976">
        <f>C122*C129/100</f>
        <v>4.4324227344116238</v>
      </c>
      <c r="D124" s="977">
        <f>D122*D129/100</f>
        <v>11.83731417869887</v>
      </c>
      <c r="E124" s="977">
        <f t="shared" ref="E124:AD124" si="3">E122*E129/100</f>
        <v>34.171390867544353</v>
      </c>
      <c r="F124" s="977">
        <f t="shared" si="3"/>
        <v>64.546628461223179</v>
      </c>
      <c r="G124" s="978">
        <f t="shared" si="3"/>
        <v>86.778918414240991</v>
      </c>
      <c r="H124" s="979">
        <f t="shared" si="3"/>
        <v>31.791968121675854</v>
      </c>
      <c r="I124" s="977">
        <f t="shared" si="3"/>
        <v>56.679376199630489</v>
      </c>
      <c r="J124" s="977">
        <f t="shared" si="3"/>
        <v>73.518754007822963</v>
      </c>
      <c r="K124" s="977">
        <f t="shared" si="3"/>
        <v>81.239561648342089</v>
      </c>
      <c r="L124" s="980">
        <f t="shared" si="3"/>
        <v>93.502479713988379</v>
      </c>
      <c r="M124" s="976">
        <f t="shared" si="3"/>
        <v>3.1574805357715889</v>
      </c>
      <c r="N124" s="977">
        <f t="shared" si="3"/>
        <v>4.9730340987707367</v>
      </c>
      <c r="O124" s="977">
        <f t="shared" si="3"/>
        <v>9.0409686916402521</v>
      </c>
      <c r="P124" s="977">
        <f t="shared" si="3"/>
        <v>17.459619816411607</v>
      </c>
      <c r="Q124" s="978">
        <f t="shared" si="3"/>
        <v>45.315267697716571</v>
      </c>
      <c r="R124" s="979">
        <f t="shared" si="3"/>
        <v>52.884102274994667</v>
      </c>
      <c r="S124" s="977">
        <f t="shared" si="3"/>
        <v>26.655414274230846</v>
      </c>
      <c r="T124" s="977">
        <f t="shared" si="3"/>
        <v>30.97611244361865</v>
      </c>
      <c r="U124" s="977">
        <f t="shared" si="3"/>
        <v>88.820780439161496</v>
      </c>
      <c r="V124" s="977">
        <f t="shared" si="3"/>
        <v>17.198865770611647</v>
      </c>
      <c r="W124" s="977">
        <f t="shared" si="3"/>
        <v>37.521289532798235</v>
      </c>
      <c r="X124" s="977">
        <f t="shared" si="3"/>
        <v>12.480953336591437</v>
      </c>
      <c r="Y124" s="977">
        <f t="shared" si="3"/>
        <v>12.283397242981252</v>
      </c>
      <c r="Z124" s="977">
        <f t="shared" si="3"/>
        <v>79.736003139559188</v>
      </c>
      <c r="AA124" s="977">
        <f t="shared" si="3"/>
        <v>74.810848373229376</v>
      </c>
      <c r="AB124" s="977">
        <f t="shared" si="3"/>
        <v>41.704208896406435</v>
      </c>
      <c r="AC124" s="977">
        <f t="shared" si="3"/>
        <v>90.692399570476809</v>
      </c>
      <c r="AD124" s="980">
        <f t="shared" si="3"/>
        <v>44.403339008488359</v>
      </c>
      <c r="AE124" s="312"/>
      <c r="AF124" s="312"/>
      <c r="AG124" s="312"/>
      <c r="AH124" s="312"/>
      <c r="AI124" s="312"/>
      <c r="AJ124" s="312"/>
      <c r="AK124" s="312"/>
      <c r="AL124" s="312"/>
      <c r="AM124" s="312"/>
      <c r="AN124" s="312"/>
      <c r="AO124" s="312"/>
      <c r="AP124" s="312"/>
      <c r="AQ124" s="312"/>
      <c r="AR124" s="312"/>
      <c r="AS124" s="312"/>
      <c r="AT124" s="312"/>
      <c r="AU124" s="312"/>
      <c r="AV124" s="312"/>
      <c r="AW124" s="312"/>
      <c r="AX124" s="312"/>
      <c r="AY124" s="312"/>
      <c r="AZ124" s="707"/>
      <c r="BA124" s="2488" t="s">
        <v>50</v>
      </c>
      <c r="BB124" s="156" t="s">
        <v>15</v>
      </c>
      <c r="BC124" s="369">
        <v>597.52274583359269</v>
      </c>
      <c r="BD124" s="373">
        <v>1601.9596621607466</v>
      </c>
      <c r="BE124" s="373">
        <v>4638.3177371500678</v>
      </c>
      <c r="BF124" s="373">
        <v>8764.2309110081042</v>
      </c>
      <c r="BG124" s="377">
        <v>11761.393936683082</v>
      </c>
      <c r="BH124" s="381">
        <v>2045.9946919869328</v>
      </c>
      <c r="BI124" s="373">
        <v>3654.8794027272525</v>
      </c>
      <c r="BJ124" s="373">
        <v>4731.5929185798141</v>
      </c>
      <c r="BK124" s="373">
        <v>5230.4367606929154</v>
      </c>
      <c r="BL124" s="377">
        <v>6006.329951614026</v>
      </c>
      <c r="BM124" s="381">
        <v>225.50142881771191</v>
      </c>
      <c r="BN124" s="373">
        <v>350.19085976778337</v>
      </c>
      <c r="BO124" s="373">
        <v>640.04096899321894</v>
      </c>
      <c r="BP124" s="373">
        <v>1246.9878746319257</v>
      </c>
      <c r="BQ124" s="377">
        <v>3231.4701350240284</v>
      </c>
      <c r="BR124" s="381">
        <v>171.02067687952137</v>
      </c>
      <c r="BS124" s="373">
        <v>2021.5661689648357</v>
      </c>
      <c r="BT124" s="373">
        <v>1983.7900075589694</v>
      </c>
      <c r="BU124" s="373">
        <v>2079.6970715587922</v>
      </c>
      <c r="BV124" s="373">
        <v>1224.8815122381548</v>
      </c>
      <c r="BW124" s="373">
        <v>1963.5942432853897</v>
      </c>
      <c r="BX124" s="373">
        <v>1033.6573593527312</v>
      </c>
      <c r="BY124" s="385">
        <v>835.01364473232627</v>
      </c>
      <c r="BZ124" s="385">
        <v>75.277027252255536</v>
      </c>
      <c r="CA124" s="385">
        <v>13190.903124575729</v>
      </c>
      <c r="CB124" s="385">
        <v>161.80272339286435</v>
      </c>
      <c r="CC124" s="385">
        <v>297.09356071037445</v>
      </c>
      <c r="CD124" s="385">
        <v>2325.1278723336563</v>
      </c>
      <c r="CE124" s="2123"/>
      <c r="CF124" s="2123"/>
      <c r="CG124" s="2123"/>
      <c r="CH124" s="2123"/>
      <c r="CI124" s="2123"/>
      <c r="CJ124" s="2123"/>
      <c r="CK124" s="2123"/>
      <c r="CL124" s="2123"/>
      <c r="CM124" s="2123"/>
      <c r="CN124" s="2123"/>
      <c r="CO124" s="2123"/>
      <c r="CP124" s="2123"/>
      <c r="CQ124" s="2123"/>
      <c r="CR124" s="2123"/>
      <c r="CS124" s="2123"/>
      <c r="CT124" s="2123"/>
      <c r="CU124" s="2123"/>
      <c r="CV124" s="2123"/>
      <c r="CW124" s="2123"/>
      <c r="CX124" s="2123"/>
      <c r="CY124" s="2123"/>
      <c r="CZ124" s="2124"/>
    </row>
    <row r="125" s="135" customFormat="true" ht="15" customHeight="true" x14ac:dyDescent="0.2">
      <c r="A125" s="2738"/>
      <c r="B125" s="1996" t="s">
        <v>16</v>
      </c>
      <c r="C125" s="976">
        <f>C122*C128/100</f>
        <v>1.4845300759806299</v>
      </c>
      <c r="D125" s="977">
        <f>D122*D128/100</f>
        <v>6.0421389524614302</v>
      </c>
      <c r="E125" s="977">
        <f t="shared" ref="E125:AD125" si="4">E122*E128/100</f>
        <v>10.904944537357601</v>
      </c>
      <c r="F125" s="977">
        <f t="shared" si="4"/>
        <v>10.349289165733692</v>
      </c>
      <c r="G125" s="978">
        <f t="shared" si="4"/>
        <v>7.6326778746374417</v>
      </c>
      <c r="H125" s="979">
        <f t="shared" si="4"/>
        <v>10.215433761668557</v>
      </c>
      <c r="I125" s="977">
        <f t="shared" si="4"/>
        <v>9.9076003559248438</v>
      </c>
      <c r="J125" s="977">
        <f t="shared" si="4"/>
        <v>10.514067490362917</v>
      </c>
      <c r="K125" s="977">
        <f t="shared" si="4"/>
        <v>11.038122570648749</v>
      </c>
      <c r="L125" s="980">
        <f t="shared" si="4"/>
        <v>4.205314817447726</v>
      </c>
      <c r="M125" s="976">
        <f t="shared" si="4"/>
        <v>0.97248510402363575</v>
      </c>
      <c r="N125" s="977">
        <f t="shared" si="4"/>
        <v>1.7252681635389933</v>
      </c>
      <c r="O125" s="977">
        <f t="shared" si="4"/>
        <v>4.5536137815193314</v>
      </c>
      <c r="P125" s="977">
        <f t="shared" si="4"/>
        <v>8.6830526810201079</v>
      </c>
      <c r="Q125" s="978">
        <f t="shared" si="4"/>
        <v>11.926656039590972</v>
      </c>
      <c r="R125" s="979">
        <f t="shared" si="4"/>
        <v>4.6565561199354253</v>
      </c>
      <c r="S125" s="977">
        <f t="shared" si="4"/>
        <v>4.8416517680191955</v>
      </c>
      <c r="T125" s="977">
        <f t="shared" si="4"/>
        <v>4.7655657971226031</v>
      </c>
      <c r="U125" s="977">
        <f t="shared" si="4"/>
        <v>6.4024980353578451</v>
      </c>
      <c r="V125" s="977">
        <f t="shared" si="4"/>
        <v>12.242796354139609</v>
      </c>
      <c r="W125" s="977">
        <f t="shared" si="4"/>
        <v>3.373107520209301</v>
      </c>
      <c r="X125" s="977">
        <f t="shared" si="4"/>
        <v>4.425062630745745</v>
      </c>
      <c r="Y125" s="977">
        <f t="shared" si="4"/>
        <v>5.9700889341725665</v>
      </c>
      <c r="Z125" s="977">
        <f t="shared" si="4"/>
        <v>4.0073987687239363</v>
      </c>
      <c r="AA125" s="977">
        <f t="shared" si="4"/>
        <v>9.4196883266572851</v>
      </c>
      <c r="AB125" s="977">
        <f t="shared" si="4"/>
        <v>4.9596020824062181</v>
      </c>
      <c r="AC125" s="977">
        <f t="shared" si="4"/>
        <v>4.4392288621288012</v>
      </c>
      <c r="AD125" s="980">
        <f t="shared" si="4"/>
        <v>11.09804648658676</v>
      </c>
      <c r="AE125" s="312"/>
      <c r="AF125" s="312"/>
      <c r="AG125" s="312"/>
      <c r="AH125" s="312"/>
      <c r="AI125" s="312"/>
      <c r="AJ125" s="312"/>
      <c r="AK125" s="312"/>
      <c r="AL125" s="312"/>
      <c r="AM125" s="312"/>
      <c r="AN125" s="312"/>
      <c r="AO125" s="312"/>
      <c r="AP125" s="312"/>
      <c r="AQ125" s="312"/>
      <c r="AR125" s="312"/>
      <c r="AS125" s="312"/>
      <c r="AT125" s="312"/>
      <c r="AU125" s="312"/>
      <c r="AV125" s="312"/>
      <c r="AW125" s="312"/>
      <c r="AX125" s="312"/>
      <c r="AY125" s="312"/>
      <c r="AZ125" s="707"/>
      <c r="BA125" s="2488"/>
      <c r="BB125" s="156" t="s">
        <v>16</v>
      </c>
      <c r="BC125" s="369">
        <v>200.12542585025952</v>
      </c>
      <c r="BD125" s="373">
        <v>817.69079783580776</v>
      </c>
      <c r="BE125" s="373">
        <v>1480.2030700571936</v>
      </c>
      <c r="BF125" s="373">
        <v>1405.2408650248135</v>
      </c>
      <c r="BG125" s="377">
        <v>1034.4785682496351</v>
      </c>
      <c r="BH125" s="381">
        <v>657.42149629509106</v>
      </c>
      <c r="BI125" s="373">
        <v>638.87584690035794</v>
      </c>
      <c r="BJ125" s="373">
        <v>676.67478800821107</v>
      </c>
      <c r="BK125" s="373">
        <v>710.66609532516622</v>
      </c>
      <c r="BL125" s="377">
        <v>270.13730995439857</v>
      </c>
      <c r="BM125" s="381">
        <v>69.453090201768049</v>
      </c>
      <c r="BN125" s="373">
        <v>121.48984493571997</v>
      </c>
      <c r="BO125" s="373">
        <v>322.3658300951098</v>
      </c>
      <c r="BP125" s="373">
        <v>620.15447769627701</v>
      </c>
      <c r="BQ125" s="377">
        <v>850.49994760561094</v>
      </c>
      <c r="BR125" s="381">
        <v>15.058729283476611</v>
      </c>
      <c r="BS125" s="373">
        <v>367.1944211948969</v>
      </c>
      <c r="BT125" s="373">
        <v>305.19910546890452</v>
      </c>
      <c r="BU125" s="373">
        <v>149.91149986477566</v>
      </c>
      <c r="BV125" s="373">
        <v>871.9165038142504</v>
      </c>
      <c r="BW125" s="373">
        <v>176.5241704413159</v>
      </c>
      <c r="BX125" s="373">
        <v>366.47829941460708</v>
      </c>
      <c r="BY125" s="385">
        <v>405.84095927924648</v>
      </c>
      <c r="BZ125" s="385">
        <v>3.7832980641868015</v>
      </c>
      <c r="CA125" s="385">
        <v>1660.9114704959918</v>
      </c>
      <c r="CB125" s="385">
        <v>19.242113568719319</v>
      </c>
      <c r="CC125" s="385">
        <v>14.542192242175952</v>
      </c>
      <c r="CD125" s="385">
        <v>581.1359638851618</v>
      </c>
      <c r="CE125" s="2123"/>
      <c r="CF125" s="2123"/>
      <c r="CG125" s="2123"/>
      <c r="CH125" s="2123"/>
      <c r="CI125" s="2123"/>
      <c r="CJ125" s="2123"/>
      <c r="CK125" s="2123"/>
      <c r="CL125" s="2123"/>
      <c r="CM125" s="2123"/>
      <c r="CN125" s="2123"/>
      <c r="CO125" s="2123"/>
      <c r="CP125" s="2123"/>
      <c r="CQ125" s="2123"/>
      <c r="CR125" s="2123"/>
      <c r="CS125" s="2123"/>
      <c r="CT125" s="2123"/>
      <c r="CU125" s="2123"/>
      <c r="CV125" s="2123"/>
      <c r="CW125" s="2123"/>
      <c r="CX125" s="2123"/>
      <c r="CY125" s="2123"/>
      <c r="CZ125" s="2124"/>
    </row>
    <row r="126" s="135" customFormat="true" ht="15" customHeight="true" x14ac:dyDescent="0.2">
      <c r="A126" s="2738"/>
      <c r="B126" s="1996" t="s">
        <v>22</v>
      </c>
      <c r="C126" s="976">
        <f>100-C124-C125-C127</f>
        <v>9.4436832702023139</v>
      </c>
      <c r="D126" s="977">
        <f>100-D124-D125-D127</f>
        <v>19.092590526014568</v>
      </c>
      <c r="E126" s="977">
        <f t="shared" ref="E126:AD126" si="5">100-E124-E125-E127</f>
        <v>18.213292872786681</v>
      </c>
      <c r="F126" s="977">
        <f t="shared" si="5"/>
        <v>15.369442399033693</v>
      </c>
      <c r="G126" s="978">
        <f t="shared" si="5"/>
        <v>5.4290203697112469</v>
      </c>
      <c r="H126" s="979">
        <f t="shared" si="5"/>
        <v>20.822021639422694</v>
      </c>
      <c r="I126" s="977">
        <f t="shared" si="5"/>
        <v>19.921052117319412</v>
      </c>
      <c r="J126" s="977">
        <f t="shared" si="5"/>
        <v>11.73297416486888</v>
      </c>
      <c r="K126" s="977">
        <f t="shared" si="5"/>
        <v>7.4436234904727909</v>
      </c>
      <c r="L126" s="980">
        <f t="shared" si="5"/>
        <v>2.2922054685638953</v>
      </c>
      <c r="M126" s="976">
        <f t="shared" si="5"/>
        <v>6.002792580397454</v>
      </c>
      <c r="N126" s="977">
        <f t="shared" si="5"/>
        <v>14.933633292828148</v>
      </c>
      <c r="O126" s="977">
        <f t="shared" si="5"/>
        <v>18.846235300277144</v>
      </c>
      <c r="P126" s="977">
        <f t="shared" si="5"/>
        <v>16.79828698733003</v>
      </c>
      <c r="Q126" s="978">
        <f t="shared" si="5"/>
        <v>15.794732444023715</v>
      </c>
      <c r="R126" s="979">
        <f t="shared" si="5"/>
        <v>8.3495961858416905</v>
      </c>
      <c r="S126" s="977">
        <f t="shared" si="5"/>
        <v>6.8888527094848229</v>
      </c>
      <c r="T126" s="977">
        <f t="shared" si="5"/>
        <v>39.329820515279472</v>
      </c>
      <c r="U126" s="977">
        <f t="shared" si="5"/>
        <v>1.3063981526039572</v>
      </c>
      <c r="V126" s="977">
        <f t="shared" si="5"/>
        <v>21.327498507749176</v>
      </c>
      <c r="W126" s="977">
        <f t="shared" si="5"/>
        <v>16.477366895911253</v>
      </c>
      <c r="X126" s="977">
        <f t="shared" si="5"/>
        <v>4.0366642638068555</v>
      </c>
      <c r="Y126" s="977">
        <f t="shared" si="5"/>
        <v>6.7173296054525196</v>
      </c>
      <c r="Z126" s="977">
        <f t="shared" si="5"/>
        <v>8.478600342010612</v>
      </c>
      <c r="AA126" s="977">
        <f t="shared" si="5"/>
        <v>9.1781993331890135</v>
      </c>
      <c r="AB126" s="977">
        <f t="shared" si="5"/>
        <v>4.0416262808408661</v>
      </c>
      <c r="AC126" s="977">
        <f t="shared" si="5"/>
        <v>3.4968075137192578</v>
      </c>
      <c r="AD126" s="980">
        <f t="shared" si="5"/>
        <v>23.558691814245822</v>
      </c>
      <c r="AE126" s="312"/>
      <c r="AF126" s="312"/>
      <c r="AG126" s="312"/>
      <c r="AH126" s="312"/>
      <c r="AI126" s="312"/>
      <c r="AJ126" s="312"/>
      <c r="AK126" s="312"/>
      <c r="AL126" s="312"/>
      <c r="AM126" s="312"/>
      <c r="AN126" s="312"/>
      <c r="AO126" s="312"/>
      <c r="AP126" s="312"/>
      <c r="AQ126" s="312"/>
      <c r="AR126" s="312"/>
      <c r="AS126" s="312"/>
      <c r="AT126" s="312"/>
      <c r="AU126" s="312"/>
      <c r="AV126" s="312"/>
      <c r="AW126" s="312"/>
      <c r="AX126" s="312"/>
      <c r="AY126" s="312"/>
      <c r="AZ126" s="707"/>
      <c r="BA126" s="2488"/>
      <c r="BB126" s="156" t="s">
        <v>22</v>
      </c>
      <c r="BC126" s="369">
        <v>1287.6286531756689</v>
      </c>
      <c r="BD126" s="373">
        <v>2597.5128908451229</v>
      </c>
      <c r="BE126" s="373">
        <v>2472.215418775736</v>
      </c>
      <c r="BF126" s="373">
        <v>2088.8151916520033</v>
      </c>
      <c r="BG126" s="377">
        <v>736.69842513345293</v>
      </c>
      <c r="BH126" s="381">
        <v>1340.0159935883419</v>
      </c>
      <c r="BI126" s="373">
        <v>1284.5773532828937</v>
      </c>
      <c r="BJ126" s="373">
        <v>756.28371364563793</v>
      </c>
      <c r="BK126" s="373">
        <v>479.24190071156698</v>
      </c>
      <c r="BL126" s="377">
        <v>147.5971173113428</v>
      </c>
      <c r="BM126" s="381">
        <v>428.7083604919776</v>
      </c>
      <c r="BN126" s="373">
        <v>1069.5476733501175</v>
      </c>
      <c r="BO126" s="373">
        <v>1350.8080565779603</v>
      </c>
      <c r="BP126" s="373">
        <v>1199.754657206111</v>
      </c>
      <c r="BQ126" s="377">
        <v>1126.335753416035</v>
      </c>
      <c r="BR126" s="381">
        <v>27.001566254222137</v>
      </c>
      <c r="BS126" s="373">
        <v>522.45564211468388</v>
      </c>
      <c r="BT126" s="373">
        <v>2518.7829841240159</v>
      </c>
      <c r="BU126" s="373">
        <v>30.606911858580979</v>
      </c>
      <c r="BV126" s="373">
        <v>1526.6826490270203</v>
      </c>
      <c r="BW126" s="373">
        <v>862.30679126927032</v>
      </c>
      <c r="BX126" s="373">
        <v>348.74079251439866</v>
      </c>
      <c r="BY126" s="385">
        <v>456.63766837161813</v>
      </c>
      <c r="BZ126" s="385">
        <v>8.0044622739544504</v>
      </c>
      <c r="CA126" s="385">
        <v>1620.8927693188518</v>
      </c>
      <c r="CB126" s="385">
        <v>15.680578926712334</v>
      </c>
      <c r="CC126" s="385">
        <v>11.454973077014316</v>
      </c>
      <c r="CD126" s="385">
        <v>1233.6227904516386</v>
      </c>
      <c r="CE126" s="2123"/>
      <c r="CF126" s="2123"/>
      <c r="CG126" s="2123"/>
      <c r="CH126" s="2123"/>
      <c r="CI126" s="2123"/>
      <c r="CJ126" s="2123"/>
      <c r="CK126" s="2123"/>
      <c r="CL126" s="2123"/>
      <c r="CM126" s="2123"/>
      <c r="CN126" s="2123"/>
      <c r="CO126" s="2123"/>
      <c r="CP126" s="2123"/>
      <c r="CQ126" s="2123"/>
      <c r="CR126" s="2123"/>
      <c r="CS126" s="2123"/>
      <c r="CT126" s="2123"/>
      <c r="CU126" s="2123"/>
      <c r="CV126" s="2123"/>
      <c r="CW126" s="2123"/>
      <c r="CX126" s="2123"/>
      <c r="CY126" s="2123"/>
      <c r="CZ126" s="2124"/>
    </row>
    <row r="127" s="135" customFormat="true" ht="15" customHeight="true" x14ac:dyDescent="0.2">
      <c r="A127" s="2738"/>
      <c r="B127" s="1996" t="s">
        <v>19</v>
      </c>
      <c r="C127" s="1894">
        <v>84.639363919405426</v>
      </c>
      <c r="D127" s="1895">
        <v>63.027956342825128</v>
      </c>
      <c r="E127" s="1895">
        <v>36.710371722311372</v>
      </c>
      <c r="F127" s="1895">
        <v>9.7346399740094345</v>
      </c>
      <c r="G127" s="1896">
        <v>0.15938334141032084</v>
      </c>
      <c r="H127" s="1897">
        <v>37.170576477232899</v>
      </c>
      <c r="I127" s="1895">
        <v>13.491971327125254</v>
      </c>
      <c r="J127" s="1895">
        <v>4.2342043369452398</v>
      </c>
      <c r="K127" s="1895">
        <v>0.27869229053637079</v>
      </c>
      <c r="L127" s="1898">
        <v>0</v>
      </c>
      <c r="M127" s="1899">
        <v>89.86724177980733</v>
      </c>
      <c r="N127" s="1895">
        <v>78.368064444862114</v>
      </c>
      <c r="O127" s="1895">
        <v>67.55918222656328</v>
      </c>
      <c r="P127" s="1895">
        <v>57.059040515238266</v>
      </c>
      <c r="Q127" s="1896">
        <v>26.96334381866874</v>
      </c>
      <c r="R127" s="1897">
        <v>34.109745419228219</v>
      </c>
      <c r="S127" s="1895">
        <v>61.614081248265137</v>
      </c>
      <c r="T127" s="1895">
        <v>24.928501243979277</v>
      </c>
      <c r="U127" s="1895">
        <v>3.470323372876702</v>
      </c>
      <c r="V127" s="1895">
        <v>49.230839367499563</v>
      </c>
      <c r="W127" s="1895">
        <v>42.62823605108121</v>
      </c>
      <c r="X127" s="1895">
        <v>79.057319768855962</v>
      </c>
      <c r="Y127" s="1895">
        <v>75.029184217393663</v>
      </c>
      <c r="Z127" s="1895">
        <v>7.7779977497062616</v>
      </c>
      <c r="AA127" s="1895">
        <v>6.5912639669243251</v>
      </c>
      <c r="AB127" s="1895">
        <v>49.294562740346478</v>
      </c>
      <c r="AC127" s="1895">
        <v>1.3715640536751319</v>
      </c>
      <c r="AD127" s="2221">
        <v>20.939922690679058</v>
      </c>
      <c r="AE127" s="312"/>
      <c r="AF127" s="312"/>
      <c r="AG127" s="312"/>
      <c r="AH127" s="312"/>
      <c r="AI127" s="312"/>
      <c r="AJ127" s="312"/>
      <c r="AK127" s="312"/>
      <c r="AL127" s="312"/>
      <c r="AM127" s="312"/>
      <c r="AN127" s="312"/>
      <c r="AO127" s="312"/>
      <c r="AP127" s="312"/>
      <c r="AQ127" s="312"/>
      <c r="AR127" s="312"/>
      <c r="AS127" s="312"/>
      <c r="AT127" s="312"/>
      <c r="AU127" s="312"/>
      <c r="AV127" s="312"/>
      <c r="AW127" s="312"/>
      <c r="AX127" s="312"/>
      <c r="AY127" s="312"/>
      <c r="AZ127" s="707"/>
      <c r="BA127" s="2488"/>
      <c r="BB127" s="156" t="s">
        <v>19</v>
      </c>
      <c r="BC127" s="369">
        <v>11490.181990247152</v>
      </c>
      <c r="BD127" s="373">
        <v>8552.990891546393</v>
      </c>
      <c r="BE127" s="373">
        <v>4982.9510585913558</v>
      </c>
      <c r="BF127" s="373">
        <v>1321.9911857011955</v>
      </c>
      <c r="BG127" s="377">
        <v>21.603095462457297</v>
      </c>
      <c r="BH127" s="381">
        <v>2392.138853418804</v>
      </c>
      <c r="BI127" s="373">
        <v>870.00830658433154</v>
      </c>
      <c r="BJ127" s="373">
        <v>272.56047086700198</v>
      </c>
      <c r="BK127" s="373">
        <v>17.94301165302868</v>
      </c>
      <c r="BL127" s="377">
        <v>0</v>
      </c>
      <c r="BM127" s="381">
        <v>6418.1524464413378</v>
      </c>
      <c r="BN127" s="373">
        <v>5583.5542107497022</v>
      </c>
      <c r="BO127" s="373">
        <v>4817.3540215474186</v>
      </c>
      <c r="BP127" s="373">
        <v>4075.2280066117401</v>
      </c>
      <c r="BQ127" s="377">
        <v>1922.7788936752395</v>
      </c>
      <c r="BR127" s="381">
        <v>110.30671787621174</v>
      </c>
      <c r="BS127" s="373">
        <v>4672.8571127014538</v>
      </c>
      <c r="BT127" s="373">
        <v>1596.4854131143611</v>
      </c>
      <c r="BU127" s="373">
        <v>81.25665488003817</v>
      </c>
      <c r="BV127" s="373">
        <v>3513.6880805464807</v>
      </c>
      <c r="BW127" s="373">
        <v>2230.8550679780246</v>
      </c>
      <c r="BX127" s="373">
        <v>6601.9002018467609</v>
      </c>
      <c r="BY127" s="385">
        <v>5100.4124783522329</v>
      </c>
      <c r="BZ127" s="385">
        <v>7.3430385963519145</v>
      </c>
      <c r="CA127" s="385">
        <v>1162.3748173848549</v>
      </c>
      <c r="CB127" s="385">
        <v>191.25154776729869</v>
      </c>
      <c r="CC127" s="385">
        <v>4.4930209188262387</v>
      </c>
      <c r="CD127" s="385">
        <v>1096.4940695856774</v>
      </c>
      <c r="CE127" s="2123"/>
      <c r="CF127" s="2123"/>
      <c r="CG127" s="2123"/>
      <c r="CH127" s="2123"/>
      <c r="CI127" s="2123"/>
      <c r="CJ127" s="2123"/>
      <c r="CK127" s="2123"/>
      <c r="CL127" s="2123"/>
      <c r="CM127" s="2123"/>
      <c r="CN127" s="2123"/>
      <c r="CO127" s="2123"/>
      <c r="CP127" s="2123"/>
      <c r="CQ127" s="2123"/>
      <c r="CR127" s="2123"/>
      <c r="CS127" s="2123"/>
      <c r="CT127" s="2123"/>
      <c r="CU127" s="2123"/>
      <c r="CV127" s="2123"/>
      <c r="CW127" s="2123"/>
      <c r="CX127" s="2123"/>
      <c r="CY127" s="2123"/>
      <c r="CZ127" s="2124"/>
    </row>
    <row r="128" s="135" customFormat="true" ht="15" customHeight="true" x14ac:dyDescent="0.2">
      <c r="A128" s="2738" t="s">
        <v>158</v>
      </c>
      <c r="B128" s="1996" t="s">
        <v>49</v>
      </c>
      <c r="C128" s="1894">
        <v>25.089435788185959</v>
      </c>
      <c r="D128" s="1895">
        <v>33.793757046915474</v>
      </c>
      <c r="E128" s="1895">
        <v>24.192171877778048</v>
      </c>
      <c r="F128" s="1895">
        <v>13.818228674734501</v>
      </c>
      <c r="G128" s="1896">
        <v>8.084470737347937</v>
      </c>
      <c r="H128" s="1897">
        <v>24.318175615899971</v>
      </c>
      <c r="I128" s="1895">
        <v>14.879186394142184</v>
      </c>
      <c r="J128" s="1895">
        <v>12.511858227430702</v>
      </c>
      <c r="K128" s="1895">
        <v>11.96185476919141</v>
      </c>
      <c r="L128" s="1898">
        <v>4.3039706684759169</v>
      </c>
      <c r="M128" s="1899">
        <v>23.547050722481419</v>
      </c>
      <c r="N128" s="1895">
        <v>25.756797707484779</v>
      </c>
      <c r="O128" s="1895">
        <v>33.495797245040386</v>
      </c>
      <c r="P128" s="1895">
        <v>33.214097303453357</v>
      </c>
      <c r="Q128" s="1896">
        <v>20.835526238294037</v>
      </c>
      <c r="R128" s="1897">
        <v>8.0926361460363765</v>
      </c>
      <c r="S128" s="1895">
        <v>15.371754821622515</v>
      </c>
      <c r="T128" s="1895">
        <v>13.333357670067169</v>
      </c>
      <c r="U128" s="1895">
        <v>6.7236689787687629</v>
      </c>
      <c r="V128" s="1895">
        <v>41.583237733875201</v>
      </c>
      <c r="W128" s="1895">
        <v>8.2483366018016167</v>
      </c>
      <c r="X128" s="1895">
        <v>26.174485102197181</v>
      </c>
      <c r="Y128" s="1895">
        <v>32.70656835758183</v>
      </c>
      <c r="Z128" s="1895">
        <v>4.7853307572970234</v>
      </c>
      <c r="AA128" s="1895">
        <v>11.183222493547234</v>
      </c>
      <c r="AB128" s="1895">
        <v>10.628369133112781</v>
      </c>
      <c r="AC128" s="1895">
        <v>4.6664068882976135</v>
      </c>
      <c r="AD128" s="2221">
        <v>19.995980978837977</v>
      </c>
      <c r="AE128" s="312"/>
      <c r="AF128" s="312"/>
      <c r="AG128" s="312"/>
      <c r="AH128" s="312"/>
      <c r="AI128" s="312"/>
      <c r="AJ128" s="312"/>
      <c r="AK128" s="312"/>
      <c r="AL128" s="312"/>
      <c r="AM128" s="312"/>
      <c r="AN128" s="312"/>
      <c r="AO128" s="312"/>
      <c r="AP128" s="312"/>
      <c r="AQ128" s="312"/>
      <c r="AR128" s="312"/>
      <c r="AS128" s="312"/>
      <c r="AT128" s="312"/>
      <c r="AU128" s="312"/>
      <c r="AV128" s="312"/>
      <c r="AW128" s="312"/>
      <c r="AX128" s="312"/>
      <c r="AY128" s="312"/>
      <c r="AZ128" s="707"/>
      <c r="BA128" s="2488" t="s">
        <v>107</v>
      </c>
      <c r="BB128" s="156" t="s">
        <v>49</v>
      </c>
      <c r="BC128" s="1145" t="s">
        <v>35</v>
      </c>
      <c r="BD128" s="1164" t="s">
        <v>35</v>
      </c>
      <c r="BE128" s="1164" t="s">
        <v>35</v>
      </c>
      <c r="BF128" s="1164" t="s">
        <v>35</v>
      </c>
      <c r="BG128" s="1184" t="s">
        <v>35</v>
      </c>
      <c r="BH128" s="1204" t="s">
        <v>35</v>
      </c>
      <c r="BI128" s="1164" t="s">
        <v>35</v>
      </c>
      <c r="BJ128" s="1164" t="s">
        <v>35</v>
      </c>
      <c r="BK128" s="1164" t="s">
        <v>35</v>
      </c>
      <c r="BL128" s="1184" t="s">
        <v>35</v>
      </c>
      <c r="BM128" s="1204" t="s">
        <v>35</v>
      </c>
      <c r="BN128" s="1164" t="s">
        <v>35</v>
      </c>
      <c r="BO128" s="1164" t="s">
        <v>35</v>
      </c>
      <c r="BP128" s="1164" t="s">
        <v>35</v>
      </c>
      <c r="BQ128" s="1184" t="s">
        <v>35</v>
      </c>
      <c r="BR128" s="1204" t="s">
        <v>35</v>
      </c>
      <c r="BS128" s="1164" t="s">
        <v>35</v>
      </c>
      <c r="BT128" s="1164" t="s">
        <v>35</v>
      </c>
      <c r="BU128" s="1164" t="s">
        <v>35</v>
      </c>
      <c r="BV128" s="1164" t="s">
        <v>35</v>
      </c>
      <c r="BW128" s="1164" t="s">
        <v>35</v>
      </c>
      <c r="BX128" s="1164" t="s">
        <v>35</v>
      </c>
      <c r="BY128" s="1222" t="s">
        <v>35</v>
      </c>
      <c r="BZ128" s="1222" t="s">
        <v>35</v>
      </c>
      <c r="CA128" s="1222" t="s">
        <v>35</v>
      </c>
      <c r="CB128" s="1222" t="s">
        <v>35</v>
      </c>
      <c r="CC128" s="1222" t="s">
        <v>35</v>
      </c>
      <c r="CD128" s="1222" t="s">
        <v>35</v>
      </c>
      <c r="CE128" s="2124"/>
      <c r="CF128" s="2124"/>
      <c r="CG128" s="2124"/>
      <c r="CH128" s="2124"/>
      <c r="CI128" s="2124"/>
      <c r="CJ128" s="2124"/>
      <c r="CK128" s="2124"/>
      <c r="CL128" s="2124"/>
      <c r="CM128" s="2124"/>
      <c r="CN128" s="2124"/>
      <c r="CO128" s="2124"/>
      <c r="CP128" s="2124"/>
      <c r="CQ128" s="2124"/>
      <c r="CR128" s="2124"/>
      <c r="CS128" s="2124"/>
      <c r="CT128" s="2124"/>
      <c r="CU128" s="2124"/>
      <c r="CV128" s="2124"/>
      <c r="CW128" s="2124"/>
      <c r="CX128" s="2124"/>
      <c r="CY128" s="2124"/>
      <c r="CZ128" s="2124"/>
    </row>
    <row r="129" s="135" customFormat="true" ht="15" customHeight="true" x14ac:dyDescent="0.2">
      <c r="A129" s="2739"/>
      <c r="B129" s="1997" t="s">
        <v>48</v>
      </c>
      <c r="C129" s="1900">
        <v>74.910564211813991</v>
      </c>
      <c r="D129" s="1901">
        <v>66.206242953084583</v>
      </c>
      <c r="E129" s="1901">
        <v>75.807828122221949</v>
      </c>
      <c r="F129" s="1901">
        <v>86.18177132526543</v>
      </c>
      <c r="G129" s="1902">
        <v>91.915529262652157</v>
      </c>
      <c r="H129" s="1903">
        <v>75.681824384100111</v>
      </c>
      <c r="I129" s="1901">
        <v>85.12081360585772</v>
      </c>
      <c r="J129" s="1901">
        <v>87.488141772569378</v>
      </c>
      <c r="K129" s="1901">
        <v>88.038145230808553</v>
      </c>
      <c r="L129" s="1904">
        <v>95.696029331524088</v>
      </c>
      <c r="M129" s="1905">
        <v>76.452949277518584</v>
      </c>
      <c r="N129" s="1901">
        <v>74.243202292515235</v>
      </c>
      <c r="O129" s="1901">
        <v>66.504202754959607</v>
      </c>
      <c r="P129" s="1901">
        <v>66.785902696546671</v>
      </c>
      <c r="Q129" s="1902">
        <v>79.164473761706006</v>
      </c>
      <c r="R129" s="1903">
        <v>91.907363853963659</v>
      </c>
      <c r="S129" s="1901">
        <v>84.628245178377554</v>
      </c>
      <c r="T129" s="1901">
        <v>86.666642329932813</v>
      </c>
      <c r="U129" s="1901">
        <v>93.276331021231314</v>
      </c>
      <c r="V129" s="1901">
        <v>58.416762266124792</v>
      </c>
      <c r="W129" s="1901">
        <v>91.751663398198417</v>
      </c>
      <c r="X129" s="1901">
        <v>73.825514897802876</v>
      </c>
      <c r="Y129" s="1901">
        <v>67.293431642418128</v>
      </c>
      <c r="Z129" s="1901">
        <v>95.214669242702954</v>
      </c>
      <c r="AA129" s="1901">
        <v>88.816777506452752</v>
      </c>
      <c r="AB129" s="1901">
        <v>89.371630866887202</v>
      </c>
      <c r="AC129" s="1901">
        <v>95.333593111702342</v>
      </c>
      <c r="AD129" s="2222">
        <v>80.004019021162023</v>
      </c>
      <c r="AE129" s="312"/>
      <c r="AF129" s="312"/>
      <c r="AG129" s="312"/>
      <c r="AH129" s="312"/>
      <c r="AI129" s="312"/>
      <c r="AJ129" s="312"/>
      <c r="AK129" s="312"/>
      <c r="AL129" s="312"/>
      <c r="AM129" s="312"/>
      <c r="AN129" s="312"/>
      <c r="AO129" s="312"/>
      <c r="AP129" s="312"/>
      <c r="AQ129" s="312"/>
      <c r="AR129" s="312"/>
      <c r="AS129" s="312"/>
      <c r="AT129" s="312"/>
      <c r="AU129" s="312"/>
      <c r="AV129" s="312"/>
      <c r="AW129" s="312"/>
      <c r="AX129" s="312"/>
      <c r="AY129" s="312"/>
      <c r="AZ129" s="707"/>
      <c r="BA129" s="2489"/>
      <c r="BB129" s="157" t="s">
        <v>48</v>
      </c>
      <c r="BC129" s="1146" t="s">
        <v>35</v>
      </c>
      <c r="BD129" s="1165" t="s">
        <v>35</v>
      </c>
      <c r="BE129" s="1165" t="s">
        <v>35</v>
      </c>
      <c r="BF129" s="1165" t="s">
        <v>35</v>
      </c>
      <c r="BG129" s="1185" t="s">
        <v>35</v>
      </c>
      <c r="BH129" s="1205" t="s">
        <v>35</v>
      </c>
      <c r="BI129" s="1165" t="s">
        <v>35</v>
      </c>
      <c r="BJ129" s="1165" t="s">
        <v>35</v>
      </c>
      <c r="BK129" s="1165" t="s">
        <v>35</v>
      </c>
      <c r="BL129" s="1185" t="s">
        <v>35</v>
      </c>
      <c r="BM129" s="1205" t="s">
        <v>35</v>
      </c>
      <c r="BN129" s="1165" t="s">
        <v>35</v>
      </c>
      <c r="BO129" s="1165" t="s">
        <v>35</v>
      </c>
      <c r="BP129" s="1165" t="s">
        <v>35</v>
      </c>
      <c r="BQ129" s="1185" t="s">
        <v>35</v>
      </c>
      <c r="BR129" s="1205" t="s">
        <v>35</v>
      </c>
      <c r="BS129" s="1165" t="s">
        <v>35</v>
      </c>
      <c r="BT129" s="1165" t="s">
        <v>35</v>
      </c>
      <c r="BU129" s="1165" t="s">
        <v>35</v>
      </c>
      <c r="BV129" s="1165" t="s">
        <v>35</v>
      </c>
      <c r="BW129" s="1165" t="s">
        <v>35</v>
      </c>
      <c r="BX129" s="1165" t="s">
        <v>35</v>
      </c>
      <c r="BY129" s="1223" t="s">
        <v>35</v>
      </c>
      <c r="BZ129" s="1223" t="s">
        <v>35</v>
      </c>
      <c r="CA129" s="1223" t="s">
        <v>35</v>
      </c>
      <c r="CB129" s="1223" t="s">
        <v>35</v>
      </c>
      <c r="CC129" s="1223" t="s">
        <v>35</v>
      </c>
      <c r="CD129" s="1223" t="s">
        <v>35</v>
      </c>
      <c r="CE129" s="2125"/>
      <c r="CF129" s="2125"/>
      <c r="CG129" s="2125"/>
      <c r="CH129" s="2125"/>
      <c r="CI129" s="2125"/>
      <c r="CJ129" s="2125"/>
      <c r="CK129" s="2125"/>
      <c r="CL129" s="2125"/>
      <c r="CM129" s="2125"/>
      <c r="CN129" s="2125"/>
      <c r="CO129" s="2125"/>
      <c r="CP129" s="2125"/>
      <c r="CQ129" s="2125"/>
      <c r="CR129" s="2125"/>
      <c r="CS129" s="2125"/>
      <c r="CT129" s="2125"/>
      <c r="CU129" s="2125"/>
      <c r="CV129" s="2125"/>
      <c r="CW129" s="2125"/>
      <c r="CX129" s="2125"/>
      <c r="CY129" s="2125"/>
      <c r="CZ129" s="2125"/>
    </row>
    <row r="130" s="131" customFormat="true" ht="15" hidden="true" customHeight="true" x14ac:dyDescent="0.2">
      <c r="A130" s="2417" t="s">
        <v>47</v>
      </c>
      <c r="B130" s="248" t="s">
        <v>42</v>
      </c>
      <c r="C130" s="254"/>
      <c r="D130" s="255"/>
      <c r="E130" s="255"/>
      <c r="F130" s="255"/>
      <c r="G130" s="256"/>
      <c r="H130" s="257"/>
      <c r="I130" s="255"/>
      <c r="J130" s="255"/>
      <c r="K130" s="255"/>
      <c r="L130" s="258"/>
      <c r="M130" s="254"/>
      <c r="N130" s="255"/>
      <c r="O130" s="255"/>
      <c r="P130" s="255"/>
      <c r="Q130" s="256"/>
      <c r="R130" s="257"/>
      <c r="S130" s="255"/>
      <c r="T130" s="255"/>
      <c r="U130" s="255"/>
      <c r="V130" s="255"/>
      <c r="W130" s="255"/>
      <c r="X130" s="255"/>
      <c r="Y130" s="255"/>
      <c r="Z130" s="255"/>
      <c r="AA130" s="255"/>
      <c r="AB130" s="258"/>
      <c r="AC130" s="258"/>
      <c r="AD130" s="258"/>
      <c r="AE130" s="665"/>
      <c r="AF130" s="665"/>
      <c r="AG130" s="665"/>
      <c r="AH130" s="665"/>
      <c r="AI130" s="665"/>
      <c r="AJ130" s="665"/>
      <c r="AK130" s="665"/>
      <c r="AL130" s="665"/>
      <c r="AM130" s="665"/>
      <c r="AN130" s="665"/>
      <c r="AO130" s="665"/>
      <c r="AP130" s="665"/>
      <c r="AQ130" s="665"/>
      <c r="AR130" s="665"/>
      <c r="AS130" s="665"/>
      <c r="AT130" s="665"/>
      <c r="AU130" s="665"/>
      <c r="AV130" s="665"/>
      <c r="AW130" s="665"/>
      <c r="AX130" s="665"/>
      <c r="AY130" s="665"/>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418"/>
      <c r="B131" s="240" t="s">
        <v>46</v>
      </c>
      <c r="C131" s="259"/>
      <c r="D131" s="260"/>
      <c r="E131" s="260"/>
      <c r="F131" s="260"/>
      <c r="G131" s="261"/>
      <c r="H131" s="262"/>
      <c r="I131" s="260"/>
      <c r="J131" s="260"/>
      <c r="K131" s="260"/>
      <c r="L131" s="263"/>
      <c r="M131" s="259"/>
      <c r="N131" s="260"/>
      <c r="O131" s="260"/>
      <c r="P131" s="260"/>
      <c r="Q131" s="261"/>
      <c r="R131" s="262"/>
      <c r="S131" s="260"/>
      <c r="T131" s="260"/>
      <c r="U131" s="260"/>
      <c r="V131" s="260"/>
      <c r="W131" s="260"/>
      <c r="X131" s="260"/>
      <c r="Y131" s="260"/>
      <c r="Z131" s="260"/>
      <c r="AA131" s="260"/>
      <c r="AB131" s="263"/>
      <c r="AC131" s="263"/>
      <c r="AD131" s="263"/>
      <c r="AE131" s="665"/>
      <c r="AF131" s="665"/>
      <c r="AG131" s="665"/>
      <c r="AH131" s="665"/>
      <c r="AI131" s="665"/>
      <c r="AJ131" s="665"/>
      <c r="AK131" s="665"/>
      <c r="AL131" s="665"/>
      <c r="AM131" s="665"/>
      <c r="AN131" s="665"/>
      <c r="AO131" s="665"/>
      <c r="AP131" s="665"/>
      <c r="AQ131" s="665"/>
      <c r="AR131" s="665"/>
      <c r="AS131" s="665"/>
      <c r="AT131" s="665"/>
      <c r="AU131" s="665"/>
      <c r="AV131" s="665"/>
      <c r="AW131" s="665"/>
      <c r="AX131" s="665"/>
      <c r="AY131" s="665"/>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419"/>
      <c r="B132" s="241" t="s">
        <v>46</v>
      </c>
      <c r="C132" s="264"/>
      <c r="D132" s="265"/>
      <c r="E132" s="265"/>
      <c r="F132" s="265"/>
      <c r="G132" s="266"/>
      <c r="H132" s="267"/>
      <c r="I132" s="265"/>
      <c r="J132" s="265"/>
      <c r="K132" s="265"/>
      <c r="L132" s="268"/>
      <c r="M132" s="264"/>
      <c r="N132" s="265"/>
      <c r="O132" s="265"/>
      <c r="P132" s="265"/>
      <c r="Q132" s="266"/>
      <c r="R132" s="2055"/>
      <c r="S132" s="2056"/>
      <c r="T132" s="2056"/>
      <c r="U132" s="2056"/>
      <c r="V132" s="2056"/>
      <c r="W132" s="2056"/>
      <c r="X132" s="2056"/>
      <c r="Y132" s="2056"/>
      <c r="Z132" s="2056"/>
      <c r="AA132" s="2056"/>
      <c r="AB132" s="2057"/>
      <c r="AC132" s="2057"/>
      <c r="AD132" s="2057"/>
      <c r="AE132" s="665"/>
      <c r="AF132" s="665"/>
      <c r="AG132" s="665"/>
      <c r="AH132" s="665"/>
      <c r="AI132" s="665"/>
      <c r="AJ132" s="665"/>
      <c r="AK132" s="665"/>
      <c r="AL132" s="665"/>
      <c r="AM132" s="665"/>
      <c r="AN132" s="665"/>
      <c r="AO132" s="665"/>
      <c r="AP132" s="665"/>
      <c r="AQ132" s="665"/>
      <c r="AR132" s="665"/>
      <c r="AS132" s="665"/>
      <c r="AT132" s="665"/>
      <c r="AU132" s="665"/>
      <c r="AV132" s="665"/>
      <c r="AW132" s="665"/>
      <c r="AX132" s="665"/>
      <c r="AY132" s="665"/>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135" customFormat="true" ht="15" customHeight="true" x14ac:dyDescent="0.2">
      <c r="A133" s="130"/>
      <c r="B133" s="188"/>
      <c r="C133" s="2420" t="s">
        <v>113</v>
      </c>
      <c r="D133" s="2421"/>
      <c r="E133" s="2421"/>
      <c r="F133" s="2421"/>
      <c r="G133" s="2422"/>
      <c r="H133" s="2698" t="s">
        <v>38</v>
      </c>
      <c r="I133" s="2699"/>
      <c r="J133" s="2699"/>
      <c r="K133" s="2699"/>
      <c r="L133" s="2700"/>
      <c r="M133" s="2701" t="s">
        <v>37</v>
      </c>
      <c r="N133" s="2699"/>
      <c r="O133" s="2699"/>
      <c r="P133" s="2699"/>
      <c r="Q133" s="2700"/>
      <c r="R133" s="2196" t="s">
        <v>136</v>
      </c>
      <c r="S133" s="2206"/>
      <c r="T133" s="2206"/>
      <c r="U133" s="2206"/>
      <c r="V133" s="2206"/>
      <c r="W133" s="2206"/>
      <c r="X133" s="2206"/>
      <c r="Y133" s="2206"/>
      <c r="Z133" s="2206"/>
      <c r="AA133" s="2206"/>
      <c r="AB133" s="2206"/>
      <c r="AC133" s="2206"/>
      <c r="AD133" s="2207"/>
      <c r="AE133" s="312"/>
      <c r="AF133" s="312"/>
      <c r="AG133" s="312"/>
      <c r="AH133" s="312"/>
      <c r="AI133" s="312"/>
      <c r="AJ133" s="312"/>
      <c r="AK133" s="312"/>
      <c r="AL133" s="312"/>
      <c r="AM133" s="312"/>
      <c r="AN133" s="312"/>
      <c r="AO133" s="312"/>
      <c r="AP133" s="312"/>
      <c r="AQ133" s="312"/>
      <c r="AR133" s="312"/>
      <c r="AS133" s="312"/>
      <c r="AT133" s="312"/>
      <c r="AU133" s="312"/>
      <c r="AV133" s="312"/>
      <c r="AW133" s="312"/>
      <c r="AX133" s="312"/>
      <c r="AY133" s="312"/>
      <c r="AZ133" s="707"/>
      <c r="BA133" s="217" t="s">
        <v>127</v>
      </c>
      <c r="BB133" s="116" t="s">
        <v>97</v>
      </c>
      <c r="BC133" s="2490" t="s">
        <v>113</v>
      </c>
      <c r="BD133" s="2491"/>
      <c r="BE133" s="2491"/>
      <c r="BF133" s="2491"/>
      <c r="BG133" s="2492"/>
      <c r="BH133" s="2506" t="s">
        <v>38</v>
      </c>
      <c r="BI133" s="2491"/>
      <c r="BJ133" s="2491"/>
      <c r="BK133" s="2491"/>
      <c r="BL133" s="2492"/>
      <c r="BM133" s="2506" t="s">
        <v>37</v>
      </c>
      <c r="BN133" s="2491"/>
      <c r="BO133" s="2491"/>
      <c r="BP133" s="2491"/>
      <c r="BQ133" s="2507"/>
      <c r="BR133" s="2037" t="s">
        <v>136</v>
      </c>
      <c r="BS133" s="2038"/>
      <c r="BT133" s="2038"/>
      <c r="BU133" s="2038"/>
      <c r="BV133" s="2038"/>
      <c r="BW133" s="2038"/>
      <c r="BX133" s="2038"/>
      <c r="BY133" s="2039"/>
      <c r="BZ133" s="313"/>
      <c r="CA133" s="313"/>
      <c r="CB133" s="313"/>
      <c r="CC133" s="313"/>
      <c r="CD133" s="313"/>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135" customFormat="true" ht="24" x14ac:dyDescent="0.2">
      <c r="A134" s="189" t="s">
        <v>68</v>
      </c>
      <c r="B134" s="246"/>
      <c r="C134" s="282" t="s">
        <v>0</v>
      </c>
      <c r="D134" s="283" t="s">
        <v>1</v>
      </c>
      <c r="E134" s="283" t="s">
        <v>2</v>
      </c>
      <c r="F134" s="283" t="s">
        <v>3</v>
      </c>
      <c r="G134" s="284" t="s">
        <v>4</v>
      </c>
      <c r="H134" s="1805" t="s">
        <v>0</v>
      </c>
      <c r="I134" s="1773" t="s">
        <v>1</v>
      </c>
      <c r="J134" s="1773" t="s">
        <v>2</v>
      </c>
      <c r="K134" s="1773" t="s">
        <v>3</v>
      </c>
      <c r="L134" s="1774" t="s">
        <v>4</v>
      </c>
      <c r="M134" s="1795" t="s">
        <v>0</v>
      </c>
      <c r="N134" s="1773" t="s">
        <v>1</v>
      </c>
      <c r="O134" s="1773" t="s">
        <v>2</v>
      </c>
      <c r="P134" s="1773" t="s">
        <v>3</v>
      </c>
      <c r="Q134" s="1817" t="s">
        <v>4</v>
      </c>
      <c r="R134" s="1805" t="s">
        <v>246</v>
      </c>
      <c r="S134" s="1773" t="s">
        <v>247</v>
      </c>
      <c r="T134" s="1773" t="s">
        <v>248</v>
      </c>
      <c r="U134" s="1773" t="s">
        <v>335</v>
      </c>
      <c r="V134" s="1773" t="s">
        <v>249</v>
      </c>
      <c r="W134" s="1773" t="s">
        <v>250</v>
      </c>
      <c r="X134" s="1773" t="s">
        <v>336</v>
      </c>
      <c r="Y134" s="1773" t="s">
        <v>337</v>
      </c>
      <c r="Z134" s="1773" t="s">
        <v>253</v>
      </c>
      <c r="AA134" s="1773" t="s">
        <v>255</v>
      </c>
      <c r="AB134" s="1773" t="s">
        <v>256</v>
      </c>
      <c r="AC134" s="1773" t="s">
        <v>338</v>
      </c>
      <c r="AD134" s="1775" t="s">
        <v>258</v>
      </c>
      <c r="AE134" s="312"/>
      <c r="AF134" s="312"/>
      <c r="AG134" s="312"/>
      <c r="AH134" s="312"/>
      <c r="AI134" s="312"/>
      <c r="AJ134" s="312"/>
      <c r="AK134" s="312"/>
      <c r="AL134" s="312"/>
      <c r="AM134" s="312"/>
      <c r="AN134" s="312"/>
      <c r="AO134" s="312"/>
      <c r="AP134" s="312"/>
      <c r="AQ134" s="312"/>
      <c r="AR134" s="312"/>
      <c r="AS134" s="312"/>
      <c r="AT134" s="312"/>
      <c r="AU134" s="312"/>
      <c r="AV134" s="312"/>
      <c r="AW134" s="312"/>
      <c r="AX134" s="312"/>
      <c r="AY134" s="312"/>
      <c r="AZ134" s="707"/>
      <c r="BA134" s="200" t="s">
        <v>115</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246</v>
      </c>
      <c r="BS134" s="174" t="s">
        <v>247</v>
      </c>
      <c r="BT134" s="174" t="s">
        <v>248</v>
      </c>
      <c r="BU134" s="174" t="s">
        <v>335</v>
      </c>
      <c r="BV134" s="174" t="s">
        <v>249</v>
      </c>
      <c r="BW134" s="174" t="s">
        <v>250</v>
      </c>
      <c r="BX134" s="174" t="s">
        <v>336</v>
      </c>
      <c r="BY134" s="175" t="s">
        <v>337</v>
      </c>
      <c r="BZ134" s="175" t="s">
        <v>253</v>
      </c>
      <c r="CA134" s="175" t="s">
        <v>255</v>
      </c>
      <c r="CB134" s="175" t="s">
        <v>256</v>
      </c>
      <c r="CC134" s="175" t="s">
        <v>338</v>
      </c>
      <c r="CD134" s="175" t="s">
        <v>258</v>
      </c>
      <c r="CE134" s="2126"/>
      <c r="CF134" s="2126"/>
      <c r="CG134" s="2126"/>
      <c r="CH134" s="2126"/>
      <c r="CI134" s="2126"/>
      <c r="CJ134" s="2126"/>
      <c r="CK134" s="2126"/>
      <c r="CL134" s="2126"/>
      <c r="CM134" s="2126"/>
      <c r="CN134" s="2126"/>
      <c r="CO134" s="2126"/>
      <c r="CP134" s="2126"/>
      <c r="CQ134" s="2126"/>
      <c r="CR134" s="2126"/>
      <c r="CS134" s="2126"/>
      <c r="CT134" s="2126"/>
      <c r="CU134" s="2126"/>
      <c r="CV134" s="2126"/>
      <c r="CW134" s="2126"/>
      <c r="CX134" s="2126"/>
      <c r="CY134" s="2126"/>
      <c r="CZ134" s="2126"/>
    </row>
    <row r="135" s="135" customFormat="true" ht="15" customHeight="true" x14ac:dyDescent="0.2">
      <c r="A135" s="2702" t="s">
        <v>45</v>
      </c>
      <c r="B135" s="1998" t="s">
        <v>44</v>
      </c>
      <c r="C135" s="1906">
        <v>0</v>
      </c>
      <c r="D135" s="1907">
        <v>6.0508468945320526E-2</v>
      </c>
      <c r="E135" s="1907">
        <v>0.36196761530099747</v>
      </c>
      <c r="F135" s="1907">
        <v>3.1644856434795878</v>
      </c>
      <c r="G135" s="1908">
        <v>9.0142589467760139</v>
      </c>
      <c r="H135" s="1909">
        <v>0.56704084805976407</v>
      </c>
      <c r="I135" s="1907">
        <v>2.8096989282312816</v>
      </c>
      <c r="J135" s="1907">
        <v>4.5974022137192057</v>
      </c>
      <c r="K135" s="1907">
        <v>5.3425913075254554</v>
      </c>
      <c r="L135" s="1910">
        <v>13.240739158625892</v>
      </c>
      <c r="M135" s="1911">
        <v>0</v>
      </c>
      <c r="N135" s="1907">
        <v>0</v>
      </c>
      <c r="O135" s="1907">
        <v>0</v>
      </c>
      <c r="P135" s="1907">
        <v>0</v>
      </c>
      <c r="Q135" s="1908">
        <v>0</v>
      </c>
      <c r="R135" s="1909">
        <v>0</v>
      </c>
      <c r="S135" s="1907">
        <v>0</v>
      </c>
      <c r="T135" s="1907">
        <v>0</v>
      </c>
      <c r="U135" s="1907">
        <v>19.587521286187986</v>
      </c>
      <c r="V135" s="1907">
        <v>0</v>
      </c>
      <c r="W135" s="1907">
        <v>0</v>
      </c>
      <c r="X135" s="1907">
        <v>0</v>
      </c>
      <c r="Y135" s="1907">
        <v>0</v>
      </c>
      <c r="Z135" s="1907">
        <v>0.54187734912304752</v>
      </c>
      <c r="AA135" s="1907">
        <v>6.4287267197764049</v>
      </c>
      <c r="AB135" s="1907">
        <v>0</v>
      </c>
      <c r="AC135" s="1907">
        <v>16.776183618708053</v>
      </c>
      <c r="AD135" s="2223">
        <v>1.1769255981398707</v>
      </c>
      <c r="AE135" s="312"/>
      <c r="AF135" s="312"/>
      <c r="AG135" s="312"/>
      <c r="AH135" s="312"/>
      <c r="AI135" s="312"/>
      <c r="AJ135" s="312"/>
      <c r="AK135" s="312"/>
      <c r="AL135" s="312"/>
      <c r="AM135" s="312"/>
      <c r="AN135" s="312"/>
      <c r="AO135" s="312"/>
      <c r="AP135" s="312"/>
      <c r="AQ135" s="312"/>
      <c r="AR135" s="312"/>
      <c r="AS135" s="312"/>
      <c r="AT135" s="312"/>
      <c r="AU135" s="312"/>
      <c r="AV135" s="312"/>
      <c r="AW135" s="312"/>
      <c r="AX135" s="312"/>
      <c r="AY135" s="312"/>
      <c r="AZ135" s="707"/>
      <c r="BA135" s="2508" t="s">
        <v>45</v>
      </c>
      <c r="BB135" s="158" t="s">
        <v>44</v>
      </c>
      <c r="BC135" s="1147" t="s">
        <v>35</v>
      </c>
      <c r="BD135" s="1166" t="s">
        <v>35</v>
      </c>
      <c r="BE135" s="1166" t="s">
        <v>35</v>
      </c>
      <c r="BF135" s="1166" t="s">
        <v>35</v>
      </c>
      <c r="BG135" s="1186" t="s">
        <v>35</v>
      </c>
      <c r="BH135" s="1206" t="s">
        <v>35</v>
      </c>
      <c r="BI135" s="1166" t="s">
        <v>35</v>
      </c>
      <c r="BJ135" s="1166" t="s">
        <v>35</v>
      </c>
      <c r="BK135" s="1166" t="s">
        <v>35</v>
      </c>
      <c r="BL135" s="1186" t="s">
        <v>35</v>
      </c>
      <c r="BM135" s="1206" t="s">
        <v>35</v>
      </c>
      <c r="BN135" s="1166" t="s">
        <v>35</v>
      </c>
      <c r="BO135" s="1166" t="s">
        <v>35</v>
      </c>
      <c r="BP135" s="1166" t="s">
        <v>35</v>
      </c>
      <c r="BQ135" s="1186" t="s">
        <v>35</v>
      </c>
      <c r="BR135" s="1206" t="s">
        <v>35</v>
      </c>
      <c r="BS135" s="1166" t="s">
        <v>35</v>
      </c>
      <c r="BT135" s="1166" t="s">
        <v>35</v>
      </c>
      <c r="BU135" s="1166" t="s">
        <v>35</v>
      </c>
      <c r="BV135" s="1166" t="s">
        <v>35</v>
      </c>
      <c r="BW135" s="1166" t="s">
        <v>35</v>
      </c>
      <c r="BX135" s="1166" t="s">
        <v>35</v>
      </c>
      <c r="BY135" s="1224" t="s">
        <v>35</v>
      </c>
      <c r="BZ135" s="1224" t="s">
        <v>35</v>
      </c>
      <c r="CA135" s="1224" t="s">
        <v>35</v>
      </c>
      <c r="CB135" s="1224" t="s">
        <v>35</v>
      </c>
      <c r="CC135" s="1224" t="s">
        <v>35</v>
      </c>
      <c r="CD135" s="1224" t="s">
        <v>35</v>
      </c>
      <c r="CE135" s="2127"/>
      <c r="CF135" s="2127"/>
      <c r="CG135" s="2127"/>
      <c r="CH135" s="2127"/>
      <c r="CI135" s="2127"/>
      <c r="CJ135" s="2127"/>
      <c r="CK135" s="2127"/>
      <c r="CL135" s="2127"/>
      <c r="CM135" s="2127"/>
      <c r="CN135" s="2127"/>
      <c r="CO135" s="2127"/>
      <c r="CP135" s="2127"/>
      <c r="CQ135" s="2127"/>
      <c r="CR135" s="2127"/>
      <c r="CS135" s="2127"/>
      <c r="CT135" s="2127"/>
      <c r="CU135" s="2127"/>
      <c r="CV135" s="2127"/>
      <c r="CW135" s="2127"/>
      <c r="CX135" s="2127"/>
      <c r="CY135" s="2127"/>
      <c r="CZ135" s="2127"/>
    </row>
    <row r="136" s="135" customFormat="true" ht="15" customHeight="true" x14ac:dyDescent="0.2">
      <c r="A136" s="2696"/>
      <c r="B136" s="1999" t="s">
        <v>43</v>
      </c>
      <c r="C136" s="1912">
        <v>0</v>
      </c>
      <c r="D136" s="1913">
        <v>0</v>
      </c>
      <c r="E136" s="1913">
        <v>0</v>
      </c>
      <c r="F136" s="1913">
        <v>0</v>
      </c>
      <c r="G136" s="1914">
        <v>0</v>
      </c>
      <c r="H136" s="1915">
        <v>0</v>
      </c>
      <c r="I136" s="1913">
        <v>0</v>
      </c>
      <c r="J136" s="1913">
        <v>0</v>
      </c>
      <c r="K136" s="1913">
        <v>0</v>
      </c>
      <c r="L136" s="1916">
        <v>0</v>
      </c>
      <c r="M136" s="1917">
        <v>0</v>
      </c>
      <c r="N136" s="1913">
        <v>0</v>
      </c>
      <c r="O136" s="1913">
        <v>0</v>
      </c>
      <c r="P136" s="1913">
        <v>0</v>
      </c>
      <c r="Q136" s="1914">
        <v>0</v>
      </c>
      <c r="R136" s="1915">
        <v>0</v>
      </c>
      <c r="S136" s="1913">
        <v>0</v>
      </c>
      <c r="T136" s="1913">
        <v>0</v>
      </c>
      <c r="U136" s="1913">
        <v>0</v>
      </c>
      <c r="V136" s="1913">
        <v>0</v>
      </c>
      <c r="W136" s="1913">
        <v>0</v>
      </c>
      <c r="X136" s="1913">
        <v>0</v>
      </c>
      <c r="Y136" s="1913">
        <v>0</v>
      </c>
      <c r="Z136" s="1913">
        <v>0</v>
      </c>
      <c r="AA136" s="1913">
        <v>0</v>
      </c>
      <c r="AB136" s="1913">
        <v>0</v>
      </c>
      <c r="AC136" s="1913">
        <v>0</v>
      </c>
      <c r="AD136" s="2224">
        <v>0</v>
      </c>
      <c r="AE136" s="312"/>
      <c r="AF136" s="312"/>
      <c r="AG136" s="312"/>
      <c r="AH136" s="312"/>
      <c r="AI136" s="312"/>
      <c r="AJ136" s="312"/>
      <c r="AK136" s="312"/>
      <c r="AL136" s="312"/>
      <c r="AM136" s="312"/>
      <c r="AN136" s="312"/>
      <c r="AO136" s="312"/>
      <c r="AP136" s="312"/>
      <c r="AQ136" s="312"/>
      <c r="AR136" s="312"/>
      <c r="AS136" s="312"/>
      <c r="AT136" s="312"/>
      <c r="AU136" s="312"/>
      <c r="AV136" s="312"/>
      <c r="AW136" s="312"/>
      <c r="AX136" s="312"/>
      <c r="AY136" s="312"/>
      <c r="AZ136" s="707"/>
      <c r="BA136" s="2460"/>
      <c r="BB136" s="159" t="s">
        <v>43</v>
      </c>
      <c r="BC136" s="1148" t="s">
        <v>35</v>
      </c>
      <c r="BD136" s="1167" t="s">
        <v>35</v>
      </c>
      <c r="BE136" s="1167" t="s">
        <v>35</v>
      </c>
      <c r="BF136" s="1167" t="s">
        <v>35</v>
      </c>
      <c r="BG136" s="1187" t="s">
        <v>35</v>
      </c>
      <c r="BH136" s="1207" t="s">
        <v>35</v>
      </c>
      <c r="BI136" s="1167" t="s">
        <v>35</v>
      </c>
      <c r="BJ136" s="1167" t="s">
        <v>35</v>
      </c>
      <c r="BK136" s="1167" t="s">
        <v>35</v>
      </c>
      <c r="BL136" s="1187" t="s">
        <v>35</v>
      </c>
      <c r="BM136" s="1207" t="s">
        <v>35</v>
      </c>
      <c r="BN136" s="1167" t="s">
        <v>35</v>
      </c>
      <c r="BO136" s="1167" t="s">
        <v>35</v>
      </c>
      <c r="BP136" s="1167" t="s">
        <v>35</v>
      </c>
      <c r="BQ136" s="1187" t="s">
        <v>35</v>
      </c>
      <c r="BR136" s="1207" t="s">
        <v>35</v>
      </c>
      <c r="BS136" s="1167" t="s">
        <v>35</v>
      </c>
      <c r="BT136" s="1167" t="s">
        <v>35</v>
      </c>
      <c r="BU136" s="1167" t="s">
        <v>35</v>
      </c>
      <c r="BV136" s="1167" t="s">
        <v>35</v>
      </c>
      <c r="BW136" s="1167" t="s">
        <v>35</v>
      </c>
      <c r="BX136" s="1167" t="s">
        <v>35</v>
      </c>
      <c r="BY136" s="1225" t="s">
        <v>35</v>
      </c>
      <c r="BZ136" s="1225" t="s">
        <v>35</v>
      </c>
      <c r="CA136" s="1225" t="s">
        <v>35</v>
      </c>
      <c r="CB136" s="1225" t="s">
        <v>35</v>
      </c>
      <c r="CC136" s="1225" t="s">
        <v>35</v>
      </c>
      <c r="CD136" s="1225" t="s">
        <v>35</v>
      </c>
      <c r="CE136" s="2128"/>
      <c r="CF136" s="2128"/>
      <c r="CG136" s="2128"/>
      <c r="CH136" s="2128"/>
      <c r="CI136" s="2128"/>
      <c r="CJ136" s="2128"/>
      <c r="CK136" s="2128"/>
      <c r="CL136" s="2128"/>
      <c r="CM136" s="2128"/>
      <c r="CN136" s="2128"/>
      <c r="CO136" s="2128"/>
      <c r="CP136" s="2128"/>
      <c r="CQ136" s="2128"/>
      <c r="CR136" s="2128"/>
      <c r="CS136" s="2128"/>
      <c r="CT136" s="2128"/>
      <c r="CU136" s="2128"/>
      <c r="CV136" s="2128"/>
      <c r="CW136" s="2128"/>
      <c r="CX136" s="2128"/>
      <c r="CY136" s="2128"/>
      <c r="CZ136" s="2128"/>
    </row>
    <row r="137" s="135" customFormat="true" ht="15" customHeight="true" x14ac:dyDescent="0.2">
      <c r="A137" s="2696"/>
      <c r="B137" s="1999" t="s">
        <v>42</v>
      </c>
      <c r="C137" s="1912">
        <v>5.9169528103922566</v>
      </c>
      <c r="D137" s="1913">
        <v>17.818944662214971</v>
      </c>
      <c r="E137" s="1913">
        <v>44.714367789600971</v>
      </c>
      <c r="F137" s="1913">
        <v>71.731431983477293</v>
      </c>
      <c r="G137" s="1914">
        <v>85.397337342102389</v>
      </c>
      <c r="H137" s="1915">
        <v>41.440361035284617</v>
      </c>
      <c r="I137" s="1913">
        <v>63.777277627324068</v>
      </c>
      <c r="J137" s="1913">
        <v>79.435419284466633</v>
      </c>
      <c r="K137" s="1913">
        <v>86.935092911465389</v>
      </c>
      <c r="L137" s="1916">
        <v>84.467055372810222</v>
      </c>
      <c r="M137" s="1917">
        <v>4.1299656397952242</v>
      </c>
      <c r="N137" s="1913">
        <v>6.6983022623097286</v>
      </c>
      <c r="O137" s="1913">
        <v>13.594582473159585</v>
      </c>
      <c r="P137" s="1913">
        <v>26.142672497431708</v>
      </c>
      <c r="Q137" s="1914">
        <v>57.241923737307523</v>
      </c>
      <c r="R137" s="1915">
        <v>57.54065839493007</v>
      </c>
      <c r="S137" s="1913">
        <v>31.497066042250022</v>
      </c>
      <c r="T137" s="1913">
        <v>35.741678240741258</v>
      </c>
      <c r="U137" s="1913">
        <v>75.635757188331411</v>
      </c>
      <c r="V137" s="1913">
        <v>29.441662124751261</v>
      </c>
      <c r="W137" s="1913">
        <v>40.894397053007523</v>
      </c>
      <c r="X137" s="1913">
        <v>16.906015967337172</v>
      </c>
      <c r="Y137" s="1913">
        <v>18.253486177153828</v>
      </c>
      <c r="Z137" s="1913">
        <v>83.201524559160092</v>
      </c>
      <c r="AA137" s="1913">
        <v>77.801809980110278</v>
      </c>
      <c r="AB137" s="1913">
        <v>46.663810978812663</v>
      </c>
      <c r="AC137" s="1913">
        <v>78.355444813897407</v>
      </c>
      <c r="AD137" s="2224">
        <v>54.324459896935238</v>
      </c>
      <c r="AE137" s="312"/>
      <c r="AF137" s="312"/>
      <c r="AG137" s="312"/>
      <c r="AH137" s="312"/>
      <c r="AI137" s="312"/>
      <c r="AJ137" s="312"/>
      <c r="AK137" s="312"/>
      <c r="AL137" s="312"/>
      <c r="AM137" s="312"/>
      <c r="AN137" s="312"/>
      <c r="AO137" s="312"/>
      <c r="AP137" s="312"/>
      <c r="AQ137" s="312"/>
      <c r="AR137" s="312"/>
      <c r="AS137" s="312"/>
      <c r="AT137" s="312"/>
      <c r="AU137" s="312"/>
      <c r="AV137" s="312"/>
      <c r="AW137" s="312"/>
      <c r="AX137" s="312"/>
      <c r="AY137" s="312"/>
      <c r="AZ137" s="707"/>
      <c r="BA137" s="2460"/>
      <c r="BB137" s="159" t="s">
        <v>42</v>
      </c>
      <c r="BC137" s="1148" t="s">
        <v>35</v>
      </c>
      <c r="BD137" s="1167" t="s">
        <v>35</v>
      </c>
      <c r="BE137" s="1167" t="s">
        <v>35</v>
      </c>
      <c r="BF137" s="1167" t="s">
        <v>35</v>
      </c>
      <c r="BG137" s="1187" t="s">
        <v>35</v>
      </c>
      <c r="BH137" s="1207" t="s">
        <v>35</v>
      </c>
      <c r="BI137" s="1167" t="s">
        <v>35</v>
      </c>
      <c r="BJ137" s="1167" t="s">
        <v>35</v>
      </c>
      <c r="BK137" s="1167" t="s">
        <v>35</v>
      </c>
      <c r="BL137" s="1187" t="s">
        <v>35</v>
      </c>
      <c r="BM137" s="1207" t="s">
        <v>35</v>
      </c>
      <c r="BN137" s="1167" t="s">
        <v>35</v>
      </c>
      <c r="BO137" s="1167" t="s">
        <v>35</v>
      </c>
      <c r="BP137" s="1167" t="s">
        <v>35</v>
      </c>
      <c r="BQ137" s="1187" t="s">
        <v>35</v>
      </c>
      <c r="BR137" s="1207" t="s">
        <v>35</v>
      </c>
      <c r="BS137" s="1167" t="s">
        <v>35</v>
      </c>
      <c r="BT137" s="1167" t="s">
        <v>35</v>
      </c>
      <c r="BU137" s="1167" t="s">
        <v>35</v>
      </c>
      <c r="BV137" s="1167" t="s">
        <v>35</v>
      </c>
      <c r="BW137" s="1167" t="s">
        <v>35</v>
      </c>
      <c r="BX137" s="1167" t="s">
        <v>35</v>
      </c>
      <c r="BY137" s="1225" t="s">
        <v>35</v>
      </c>
      <c r="BZ137" s="1225" t="s">
        <v>35</v>
      </c>
      <c r="CA137" s="1225" t="s">
        <v>35</v>
      </c>
      <c r="CB137" s="1225" t="s">
        <v>35</v>
      </c>
      <c r="CC137" s="1225" t="s">
        <v>35</v>
      </c>
      <c r="CD137" s="1225" t="s">
        <v>35</v>
      </c>
      <c r="CE137" s="2128"/>
      <c r="CF137" s="2128"/>
      <c r="CG137" s="2128"/>
      <c r="CH137" s="2128"/>
      <c r="CI137" s="2128"/>
      <c r="CJ137" s="2128"/>
      <c r="CK137" s="2128"/>
      <c r="CL137" s="2128"/>
      <c r="CM137" s="2128"/>
      <c r="CN137" s="2128"/>
      <c r="CO137" s="2128"/>
      <c r="CP137" s="2128"/>
      <c r="CQ137" s="2128"/>
      <c r="CR137" s="2128"/>
      <c r="CS137" s="2128"/>
      <c r="CT137" s="2128"/>
      <c r="CU137" s="2128"/>
      <c r="CV137" s="2128"/>
      <c r="CW137" s="2128"/>
      <c r="CX137" s="2128"/>
      <c r="CY137" s="2128"/>
      <c r="CZ137" s="2128"/>
    </row>
    <row r="138" s="135" customFormat="true" ht="15" customHeight="true" x14ac:dyDescent="0.2">
      <c r="A138" s="2696"/>
      <c r="B138" s="1999" t="s">
        <v>41</v>
      </c>
      <c r="C138" s="1912">
        <v>9.4808125366746125</v>
      </c>
      <c r="D138" s="1913">
        <v>19.130003743141394</v>
      </c>
      <c r="E138" s="1913">
        <v>18.213292872786713</v>
      </c>
      <c r="F138" s="1913">
        <v>15.374015066193127</v>
      </c>
      <c r="G138" s="1914">
        <v>5.4291968315690342</v>
      </c>
      <c r="H138" s="1915">
        <v>20.822021639422928</v>
      </c>
      <c r="I138" s="1913">
        <v>19.921052117319388</v>
      </c>
      <c r="J138" s="1913">
        <v>11.73716801394473</v>
      </c>
      <c r="K138" s="1913">
        <v>7.4436234904727518</v>
      </c>
      <c r="L138" s="1916">
        <v>2.2922054685638553</v>
      </c>
      <c r="M138" s="1917">
        <v>6.0027925803973794</v>
      </c>
      <c r="N138" s="1913">
        <v>14.999111012180821</v>
      </c>
      <c r="O138" s="1913">
        <v>18.922514137746361</v>
      </c>
      <c r="P138" s="1913">
        <v>16.798286987330126</v>
      </c>
      <c r="Q138" s="1914">
        <v>15.794732444023463</v>
      </c>
      <c r="R138" s="1915">
        <v>8.3495961858417616</v>
      </c>
      <c r="S138" s="1913">
        <v>6.8888527094847873</v>
      </c>
      <c r="T138" s="1913">
        <v>39.329820515279309</v>
      </c>
      <c r="U138" s="1913">
        <v>1.3069554186930974</v>
      </c>
      <c r="V138" s="1913">
        <v>21.371481575015594</v>
      </c>
      <c r="W138" s="1913">
        <v>16.477366895911214</v>
      </c>
      <c r="X138" s="1913">
        <v>4.1691495601972255</v>
      </c>
      <c r="Y138" s="1913">
        <v>6.7173296054525862</v>
      </c>
      <c r="Z138" s="1913">
        <v>8.4786003420106013</v>
      </c>
      <c r="AA138" s="1913">
        <v>9.1836692818547423</v>
      </c>
      <c r="AB138" s="1913">
        <v>4.0416262808407062</v>
      </c>
      <c r="AC138" s="1913">
        <v>3.4968075137192258</v>
      </c>
      <c r="AD138" s="2224">
        <v>23.558691814245726</v>
      </c>
      <c r="AE138" s="312"/>
      <c r="AF138" s="312"/>
      <c r="AG138" s="312"/>
      <c r="AH138" s="312"/>
      <c r="AI138" s="312"/>
      <c r="AJ138" s="312"/>
      <c r="AK138" s="312"/>
      <c r="AL138" s="312"/>
      <c r="AM138" s="312"/>
      <c r="AN138" s="312"/>
      <c r="AO138" s="312"/>
      <c r="AP138" s="312"/>
      <c r="AQ138" s="312"/>
      <c r="AR138" s="312"/>
      <c r="AS138" s="312"/>
      <c r="AT138" s="312"/>
      <c r="AU138" s="312"/>
      <c r="AV138" s="312"/>
      <c r="AW138" s="312"/>
      <c r="AX138" s="312"/>
      <c r="AY138" s="312"/>
      <c r="AZ138" s="707"/>
      <c r="BA138" s="2460"/>
      <c r="BB138" s="159" t="s">
        <v>41</v>
      </c>
      <c r="BC138" s="1148" t="s">
        <v>35</v>
      </c>
      <c r="BD138" s="1167" t="s">
        <v>35</v>
      </c>
      <c r="BE138" s="1167" t="s">
        <v>35</v>
      </c>
      <c r="BF138" s="1167" t="s">
        <v>35</v>
      </c>
      <c r="BG138" s="1187" t="s">
        <v>35</v>
      </c>
      <c r="BH138" s="1207" t="s">
        <v>35</v>
      </c>
      <c r="BI138" s="1167" t="s">
        <v>35</v>
      </c>
      <c r="BJ138" s="1167" t="s">
        <v>35</v>
      </c>
      <c r="BK138" s="1167" t="s">
        <v>35</v>
      </c>
      <c r="BL138" s="1187" t="s">
        <v>35</v>
      </c>
      <c r="BM138" s="1207" t="s">
        <v>35</v>
      </c>
      <c r="BN138" s="1167" t="s">
        <v>35</v>
      </c>
      <c r="BO138" s="1167" t="s">
        <v>35</v>
      </c>
      <c r="BP138" s="1167" t="s">
        <v>35</v>
      </c>
      <c r="BQ138" s="1187" t="s">
        <v>35</v>
      </c>
      <c r="BR138" s="1207" t="s">
        <v>35</v>
      </c>
      <c r="BS138" s="1167" t="s">
        <v>35</v>
      </c>
      <c r="BT138" s="1167" t="s">
        <v>35</v>
      </c>
      <c r="BU138" s="1167" t="s">
        <v>35</v>
      </c>
      <c r="BV138" s="1167" t="s">
        <v>35</v>
      </c>
      <c r="BW138" s="1167" t="s">
        <v>35</v>
      </c>
      <c r="BX138" s="1167" t="s">
        <v>35</v>
      </c>
      <c r="BY138" s="1225" t="s">
        <v>35</v>
      </c>
      <c r="BZ138" s="1225" t="s">
        <v>35</v>
      </c>
      <c r="CA138" s="1225" t="s">
        <v>35</v>
      </c>
      <c r="CB138" s="1225" t="s">
        <v>35</v>
      </c>
      <c r="CC138" s="1225" t="s">
        <v>35</v>
      </c>
      <c r="CD138" s="1225" t="s">
        <v>35</v>
      </c>
      <c r="CE138" s="2128"/>
      <c r="CF138" s="2128"/>
      <c r="CG138" s="2128"/>
      <c r="CH138" s="2128"/>
      <c r="CI138" s="2128"/>
      <c r="CJ138" s="2128"/>
      <c r="CK138" s="2128"/>
      <c r="CL138" s="2128"/>
      <c r="CM138" s="2128"/>
      <c r="CN138" s="2128"/>
      <c r="CO138" s="2128"/>
      <c r="CP138" s="2128"/>
      <c r="CQ138" s="2128"/>
      <c r="CR138" s="2128"/>
      <c r="CS138" s="2128"/>
      <c r="CT138" s="2128"/>
      <c r="CU138" s="2128"/>
      <c r="CV138" s="2128"/>
      <c r="CW138" s="2128"/>
      <c r="CX138" s="2128"/>
      <c r="CY138" s="2128"/>
      <c r="CZ138" s="2128"/>
    </row>
    <row r="139" s="135" customFormat="true" ht="15" customHeight="true" x14ac:dyDescent="0.2">
      <c r="A139" s="2696"/>
      <c r="B139" s="1999" t="s">
        <v>19</v>
      </c>
      <c r="C139" s="1912">
        <v>84.602234652933021</v>
      </c>
      <c r="D139" s="1913">
        <v>62.990543125698217</v>
      </c>
      <c r="E139" s="1913">
        <v>36.710371722311372</v>
      </c>
      <c r="F139" s="1913">
        <v>9.7300673068499641</v>
      </c>
      <c r="G139" s="1914">
        <v>0.1592068795526608</v>
      </c>
      <c r="H139" s="1915">
        <v>37.170576477232899</v>
      </c>
      <c r="I139" s="1913">
        <v>13.491971327125254</v>
      </c>
      <c r="J139" s="1913">
        <v>4.230010487869432</v>
      </c>
      <c r="K139" s="1913">
        <v>0.27869229053637079</v>
      </c>
      <c r="L139" s="1916">
        <v>0</v>
      </c>
      <c r="M139" s="1917">
        <v>89.86724177980733</v>
      </c>
      <c r="N139" s="1913">
        <v>78.302586725509485</v>
      </c>
      <c r="O139" s="1913">
        <v>67.482903389093991</v>
      </c>
      <c r="P139" s="1913">
        <v>57.059040515238266</v>
      </c>
      <c r="Q139" s="1914">
        <v>26.96334381866874</v>
      </c>
      <c r="R139" s="1915">
        <v>34.109745419228219</v>
      </c>
      <c r="S139" s="1913">
        <v>61.614081248265137</v>
      </c>
      <c r="T139" s="1913">
        <v>24.928501243979277</v>
      </c>
      <c r="U139" s="1913">
        <v>3.4697661067876346</v>
      </c>
      <c r="V139" s="1913">
        <v>49.186856300232954</v>
      </c>
      <c r="W139" s="1913">
        <v>42.62823605108121</v>
      </c>
      <c r="X139" s="1913">
        <v>78.924834472465633</v>
      </c>
      <c r="Y139" s="1913">
        <v>75.029184217393663</v>
      </c>
      <c r="Z139" s="1913">
        <v>7.7779977497062616</v>
      </c>
      <c r="AA139" s="1913">
        <v>6.5857940182586585</v>
      </c>
      <c r="AB139" s="1913">
        <v>49.294562740346478</v>
      </c>
      <c r="AC139" s="1913">
        <v>1.3715640536751319</v>
      </c>
      <c r="AD139" s="2224">
        <v>20.939922690679058</v>
      </c>
      <c r="AE139" s="312"/>
      <c r="AF139" s="312"/>
      <c r="AG139" s="312"/>
      <c r="AH139" s="312"/>
      <c r="AI139" s="312"/>
      <c r="AJ139" s="312"/>
      <c r="AK139" s="312"/>
      <c r="AL139" s="312"/>
      <c r="AM139" s="312"/>
      <c r="AN139" s="312"/>
      <c r="AO139" s="312"/>
      <c r="AP139" s="312"/>
      <c r="AQ139" s="312"/>
      <c r="AR139" s="312"/>
      <c r="AS139" s="312"/>
      <c r="AT139" s="312"/>
      <c r="AU139" s="312"/>
      <c r="AV139" s="312"/>
      <c r="AW139" s="312"/>
      <c r="AX139" s="312"/>
      <c r="AY139" s="312"/>
      <c r="AZ139" s="707"/>
      <c r="BA139" s="2460"/>
      <c r="BB139" s="159" t="s">
        <v>19</v>
      </c>
      <c r="BC139" s="1148" t="s">
        <v>35</v>
      </c>
      <c r="BD139" s="1167" t="s">
        <v>35</v>
      </c>
      <c r="BE139" s="1167" t="s">
        <v>35</v>
      </c>
      <c r="BF139" s="1167" t="s">
        <v>35</v>
      </c>
      <c r="BG139" s="1187" t="s">
        <v>35</v>
      </c>
      <c r="BH139" s="1207" t="s">
        <v>35</v>
      </c>
      <c r="BI139" s="1167" t="s">
        <v>35</v>
      </c>
      <c r="BJ139" s="1167" t="s">
        <v>35</v>
      </c>
      <c r="BK139" s="1167" t="s">
        <v>35</v>
      </c>
      <c r="BL139" s="1187" t="s">
        <v>35</v>
      </c>
      <c r="BM139" s="1207" t="s">
        <v>35</v>
      </c>
      <c r="BN139" s="1167" t="s">
        <v>35</v>
      </c>
      <c r="BO139" s="1167" t="s">
        <v>35</v>
      </c>
      <c r="BP139" s="1167" t="s">
        <v>35</v>
      </c>
      <c r="BQ139" s="1187" t="s">
        <v>35</v>
      </c>
      <c r="BR139" s="1207" t="s">
        <v>35</v>
      </c>
      <c r="BS139" s="1167" t="s">
        <v>35</v>
      </c>
      <c r="BT139" s="1167" t="s">
        <v>35</v>
      </c>
      <c r="BU139" s="1167" t="s">
        <v>35</v>
      </c>
      <c r="BV139" s="1167" t="s">
        <v>35</v>
      </c>
      <c r="BW139" s="1167" t="s">
        <v>35</v>
      </c>
      <c r="BX139" s="1167" t="s">
        <v>35</v>
      </c>
      <c r="BY139" s="1225" t="s">
        <v>35</v>
      </c>
      <c r="BZ139" s="1225" t="s">
        <v>35</v>
      </c>
      <c r="CA139" s="1225" t="s">
        <v>35</v>
      </c>
      <c r="CB139" s="1225" t="s">
        <v>35</v>
      </c>
      <c r="CC139" s="1225" t="s">
        <v>35</v>
      </c>
      <c r="CD139" s="1225" t="s">
        <v>35</v>
      </c>
      <c r="CE139" s="2128"/>
      <c r="CF139" s="2128"/>
      <c r="CG139" s="2128"/>
      <c r="CH139" s="2128"/>
      <c r="CI139" s="2128"/>
      <c r="CJ139" s="2128"/>
      <c r="CK139" s="2128"/>
      <c r="CL139" s="2128"/>
      <c r="CM139" s="2128"/>
      <c r="CN139" s="2128"/>
      <c r="CO139" s="2128"/>
      <c r="CP139" s="2128"/>
      <c r="CQ139" s="2128"/>
      <c r="CR139" s="2128"/>
      <c r="CS139" s="2128"/>
      <c r="CT139" s="2128"/>
      <c r="CU139" s="2128"/>
      <c r="CV139" s="2128"/>
      <c r="CW139" s="2128"/>
      <c r="CX139" s="2128"/>
      <c r="CY139" s="2128"/>
      <c r="CZ139" s="2128"/>
    </row>
    <row r="140" s="130" customFormat="true" ht="15" customHeight="true" x14ac:dyDescent="0.2">
      <c r="A140" s="2459" t="s">
        <v>105</v>
      </c>
      <c r="B140" s="252" t="s">
        <v>63</v>
      </c>
      <c r="C140" s="1098" t="s">
        <v>35</v>
      </c>
      <c r="D140" s="1105" t="s">
        <v>35</v>
      </c>
      <c r="E140" s="1105" t="s">
        <v>35</v>
      </c>
      <c r="F140" s="1105" t="s">
        <v>35</v>
      </c>
      <c r="G140" s="1112" t="s">
        <v>35</v>
      </c>
      <c r="H140" s="1119" t="s">
        <v>35</v>
      </c>
      <c r="I140" s="1105" t="s">
        <v>35</v>
      </c>
      <c r="J140" s="1105" t="s">
        <v>35</v>
      </c>
      <c r="K140" s="1105" t="s">
        <v>35</v>
      </c>
      <c r="L140" s="1126" t="s">
        <v>35</v>
      </c>
      <c r="M140" s="1133" t="s">
        <v>35</v>
      </c>
      <c r="N140" s="1105" t="s">
        <v>35</v>
      </c>
      <c r="O140" s="1105" t="s">
        <v>35</v>
      </c>
      <c r="P140" s="1105" t="s">
        <v>35</v>
      </c>
      <c r="Q140" s="1112" t="s">
        <v>35</v>
      </c>
      <c r="R140" s="1119" t="s">
        <v>35</v>
      </c>
      <c r="S140" s="1105" t="s">
        <v>35</v>
      </c>
      <c r="T140" s="1105" t="s">
        <v>35</v>
      </c>
      <c r="U140" s="1105" t="s">
        <v>35</v>
      </c>
      <c r="V140" s="1105" t="s">
        <v>35</v>
      </c>
      <c r="W140" s="1105" t="s">
        <v>35</v>
      </c>
      <c r="X140" s="1105" t="s">
        <v>35</v>
      </c>
      <c r="Y140" s="1138" t="s">
        <v>35</v>
      </c>
      <c r="Z140" s="1138" t="s">
        <v>35</v>
      </c>
      <c r="AA140" s="1138" t="s">
        <v>35</v>
      </c>
      <c r="AB140" s="1138" t="s">
        <v>35</v>
      </c>
      <c r="AC140" s="1138" t="s">
        <v>35</v>
      </c>
      <c r="AD140" s="2087" t="s">
        <v>35</v>
      </c>
      <c r="AE140" s="2106"/>
      <c r="AF140" s="2106"/>
      <c r="AG140" s="2106"/>
      <c r="AH140" s="2106"/>
      <c r="AI140" s="2106"/>
      <c r="AJ140" s="2106"/>
      <c r="AK140" s="2106"/>
      <c r="AL140" s="2106"/>
      <c r="AM140" s="2106"/>
      <c r="AN140" s="2106"/>
      <c r="AO140" s="2106"/>
      <c r="AP140" s="2106"/>
      <c r="AQ140" s="2106"/>
      <c r="AR140" s="2106"/>
      <c r="AS140" s="2106"/>
      <c r="AT140" s="2106"/>
      <c r="AU140" s="2106"/>
      <c r="AV140" s="2106"/>
      <c r="AW140" s="2106"/>
      <c r="AX140" s="2106"/>
      <c r="AY140" s="2106"/>
      <c r="AZ140" s="215"/>
      <c r="BA140" s="2460" t="s">
        <v>105</v>
      </c>
      <c r="BB140" s="159" t="s">
        <v>63</v>
      </c>
      <c r="BC140" s="1148" t="s">
        <v>35</v>
      </c>
      <c r="BD140" s="1167" t="s">
        <v>35</v>
      </c>
      <c r="BE140" s="1167" t="s">
        <v>35</v>
      </c>
      <c r="BF140" s="1167" t="s">
        <v>35</v>
      </c>
      <c r="BG140" s="1187" t="s">
        <v>35</v>
      </c>
      <c r="BH140" s="1207" t="s">
        <v>35</v>
      </c>
      <c r="BI140" s="1167" t="s">
        <v>35</v>
      </c>
      <c r="BJ140" s="1167" t="s">
        <v>35</v>
      </c>
      <c r="BK140" s="1167" t="s">
        <v>35</v>
      </c>
      <c r="BL140" s="1187" t="s">
        <v>35</v>
      </c>
      <c r="BM140" s="1207" t="s">
        <v>35</v>
      </c>
      <c r="BN140" s="1167" t="s">
        <v>35</v>
      </c>
      <c r="BO140" s="1167" t="s">
        <v>35</v>
      </c>
      <c r="BP140" s="1167" t="s">
        <v>35</v>
      </c>
      <c r="BQ140" s="1187" t="s">
        <v>35</v>
      </c>
      <c r="BR140" s="1207" t="s">
        <v>35</v>
      </c>
      <c r="BS140" s="1167" t="s">
        <v>35</v>
      </c>
      <c r="BT140" s="1167" t="s">
        <v>35</v>
      </c>
      <c r="BU140" s="1167" t="s">
        <v>35</v>
      </c>
      <c r="BV140" s="1167" t="s">
        <v>35</v>
      </c>
      <c r="BW140" s="1167" t="s">
        <v>35</v>
      </c>
      <c r="BX140" s="1167" t="s">
        <v>35</v>
      </c>
      <c r="BY140" s="1225" t="s">
        <v>35</v>
      </c>
      <c r="BZ140" s="1225" t="s">
        <v>35</v>
      </c>
      <c r="CA140" s="1225" t="s">
        <v>35</v>
      </c>
      <c r="CB140" s="1225" t="s">
        <v>35</v>
      </c>
      <c r="CC140" s="1225" t="s">
        <v>35</v>
      </c>
      <c r="CD140" s="1225" t="s">
        <v>35</v>
      </c>
      <c r="CE140" s="2128"/>
      <c r="CF140" s="2128"/>
      <c r="CG140" s="2128"/>
      <c r="CH140" s="2128"/>
      <c r="CI140" s="2128"/>
      <c r="CJ140" s="2128"/>
      <c r="CK140" s="2128"/>
      <c r="CL140" s="2128"/>
      <c r="CM140" s="2128"/>
      <c r="CN140" s="2128"/>
      <c r="CO140" s="2128"/>
      <c r="CP140" s="2128"/>
      <c r="CQ140" s="2128"/>
      <c r="CR140" s="2128"/>
      <c r="CS140" s="2128"/>
      <c r="CT140" s="2128"/>
      <c r="CU140" s="2128"/>
      <c r="CV140" s="2128"/>
      <c r="CW140" s="2128"/>
      <c r="CX140" s="2128"/>
      <c r="CY140" s="2128"/>
      <c r="CZ140" s="2128"/>
    </row>
    <row r="141" s="130" customFormat="true" ht="15" customHeight="true" x14ac:dyDescent="0.2">
      <c r="A141" s="2459"/>
      <c r="B141" s="252" t="s">
        <v>64</v>
      </c>
      <c r="C141" s="1098" t="s">
        <v>35</v>
      </c>
      <c r="D141" s="1105" t="s">
        <v>35</v>
      </c>
      <c r="E141" s="1105" t="s">
        <v>35</v>
      </c>
      <c r="F141" s="1105" t="s">
        <v>35</v>
      </c>
      <c r="G141" s="1112" t="s">
        <v>35</v>
      </c>
      <c r="H141" s="1119" t="s">
        <v>35</v>
      </c>
      <c r="I141" s="1105" t="s">
        <v>35</v>
      </c>
      <c r="J141" s="1105" t="s">
        <v>35</v>
      </c>
      <c r="K141" s="1105" t="s">
        <v>35</v>
      </c>
      <c r="L141" s="1126" t="s">
        <v>35</v>
      </c>
      <c r="M141" s="1133" t="s">
        <v>35</v>
      </c>
      <c r="N141" s="1105" t="s">
        <v>35</v>
      </c>
      <c r="O141" s="1105" t="s">
        <v>35</v>
      </c>
      <c r="P141" s="1105" t="s">
        <v>35</v>
      </c>
      <c r="Q141" s="1112" t="s">
        <v>35</v>
      </c>
      <c r="R141" s="1119" t="s">
        <v>35</v>
      </c>
      <c r="S141" s="1105" t="s">
        <v>35</v>
      </c>
      <c r="T141" s="1105" t="s">
        <v>35</v>
      </c>
      <c r="U141" s="1105" t="s">
        <v>35</v>
      </c>
      <c r="V141" s="1105" t="s">
        <v>35</v>
      </c>
      <c r="W141" s="1105" t="s">
        <v>35</v>
      </c>
      <c r="X141" s="1105" t="s">
        <v>35</v>
      </c>
      <c r="Y141" s="1138" t="s">
        <v>35</v>
      </c>
      <c r="Z141" s="1138" t="s">
        <v>35</v>
      </c>
      <c r="AA141" s="1138" t="s">
        <v>35</v>
      </c>
      <c r="AB141" s="1138" t="s">
        <v>35</v>
      </c>
      <c r="AC141" s="1138" t="s">
        <v>35</v>
      </c>
      <c r="AD141" s="2087" t="s">
        <v>35</v>
      </c>
      <c r="AE141" s="2106"/>
      <c r="AF141" s="2106"/>
      <c r="AG141" s="2106"/>
      <c r="AH141" s="2106"/>
      <c r="AI141" s="2106"/>
      <c r="AJ141" s="2106"/>
      <c r="AK141" s="2106"/>
      <c r="AL141" s="2106"/>
      <c r="AM141" s="2106"/>
      <c r="AN141" s="2106"/>
      <c r="AO141" s="2106"/>
      <c r="AP141" s="2106"/>
      <c r="AQ141" s="2106"/>
      <c r="AR141" s="2106"/>
      <c r="AS141" s="2106"/>
      <c r="AT141" s="2106"/>
      <c r="AU141" s="2106"/>
      <c r="AV141" s="2106"/>
      <c r="AW141" s="2106"/>
      <c r="AX141" s="2106"/>
      <c r="AY141" s="2106"/>
      <c r="AZ141" s="215"/>
      <c r="BA141" s="2460"/>
      <c r="BB141" s="159" t="s">
        <v>64</v>
      </c>
      <c r="BC141" s="1148" t="s">
        <v>35</v>
      </c>
      <c r="BD141" s="1167" t="s">
        <v>35</v>
      </c>
      <c r="BE141" s="1167" t="s">
        <v>35</v>
      </c>
      <c r="BF141" s="1167" t="s">
        <v>35</v>
      </c>
      <c r="BG141" s="1187" t="s">
        <v>35</v>
      </c>
      <c r="BH141" s="1207" t="s">
        <v>35</v>
      </c>
      <c r="BI141" s="1167" t="s">
        <v>35</v>
      </c>
      <c r="BJ141" s="1167" t="s">
        <v>35</v>
      </c>
      <c r="BK141" s="1167" t="s">
        <v>35</v>
      </c>
      <c r="BL141" s="1187" t="s">
        <v>35</v>
      </c>
      <c r="BM141" s="1207" t="s">
        <v>35</v>
      </c>
      <c r="BN141" s="1167" t="s">
        <v>35</v>
      </c>
      <c r="BO141" s="1167" t="s">
        <v>35</v>
      </c>
      <c r="BP141" s="1167" t="s">
        <v>35</v>
      </c>
      <c r="BQ141" s="1187" t="s">
        <v>35</v>
      </c>
      <c r="BR141" s="1207" t="s">
        <v>35</v>
      </c>
      <c r="BS141" s="1167" t="s">
        <v>35</v>
      </c>
      <c r="BT141" s="1167" t="s">
        <v>35</v>
      </c>
      <c r="BU141" s="1167" t="s">
        <v>35</v>
      </c>
      <c r="BV141" s="1167" t="s">
        <v>35</v>
      </c>
      <c r="BW141" s="1167" t="s">
        <v>35</v>
      </c>
      <c r="BX141" s="1167" t="s">
        <v>35</v>
      </c>
      <c r="BY141" s="1225" t="s">
        <v>35</v>
      </c>
      <c r="BZ141" s="1225" t="s">
        <v>35</v>
      </c>
      <c r="CA141" s="1225" t="s">
        <v>35</v>
      </c>
      <c r="CB141" s="1225" t="s">
        <v>35</v>
      </c>
      <c r="CC141" s="1225" t="s">
        <v>35</v>
      </c>
      <c r="CD141" s="1225" t="s">
        <v>35</v>
      </c>
      <c r="CE141" s="2128"/>
      <c r="CF141" s="2128"/>
      <c r="CG141" s="2128"/>
      <c r="CH141" s="2128"/>
      <c r="CI141" s="2128"/>
      <c r="CJ141" s="2128"/>
      <c r="CK141" s="2128"/>
      <c r="CL141" s="2128"/>
      <c r="CM141" s="2128"/>
      <c r="CN141" s="2128"/>
      <c r="CO141" s="2128"/>
      <c r="CP141" s="2128"/>
      <c r="CQ141" s="2128"/>
      <c r="CR141" s="2128"/>
      <c r="CS141" s="2128"/>
      <c r="CT141" s="2128"/>
      <c r="CU141" s="2128"/>
      <c r="CV141" s="2128"/>
      <c r="CW141" s="2128"/>
      <c r="CX141" s="2128"/>
      <c r="CY141" s="2128"/>
      <c r="CZ141" s="2128"/>
    </row>
    <row r="142" s="130" customFormat="true" ht="15" customHeight="true" x14ac:dyDescent="0.2">
      <c r="A142" s="2459"/>
      <c r="B142" s="252" t="s">
        <v>65</v>
      </c>
      <c r="C142" s="1098" t="s">
        <v>35</v>
      </c>
      <c r="D142" s="1105" t="s">
        <v>35</v>
      </c>
      <c r="E142" s="1105" t="s">
        <v>35</v>
      </c>
      <c r="F142" s="1105" t="s">
        <v>35</v>
      </c>
      <c r="G142" s="1112" t="s">
        <v>35</v>
      </c>
      <c r="H142" s="1119" t="s">
        <v>35</v>
      </c>
      <c r="I142" s="1105" t="s">
        <v>35</v>
      </c>
      <c r="J142" s="1105" t="s">
        <v>35</v>
      </c>
      <c r="K142" s="1105" t="s">
        <v>35</v>
      </c>
      <c r="L142" s="1126" t="s">
        <v>35</v>
      </c>
      <c r="M142" s="1133" t="s">
        <v>35</v>
      </c>
      <c r="N142" s="1105" t="s">
        <v>35</v>
      </c>
      <c r="O142" s="1105" t="s">
        <v>35</v>
      </c>
      <c r="P142" s="1105" t="s">
        <v>35</v>
      </c>
      <c r="Q142" s="1112" t="s">
        <v>35</v>
      </c>
      <c r="R142" s="1119" t="s">
        <v>35</v>
      </c>
      <c r="S142" s="1105" t="s">
        <v>35</v>
      </c>
      <c r="T142" s="1105" t="s">
        <v>35</v>
      </c>
      <c r="U142" s="1105" t="s">
        <v>35</v>
      </c>
      <c r="V142" s="1105" t="s">
        <v>35</v>
      </c>
      <c r="W142" s="1105" t="s">
        <v>35</v>
      </c>
      <c r="X142" s="1105" t="s">
        <v>35</v>
      </c>
      <c r="Y142" s="1138" t="s">
        <v>35</v>
      </c>
      <c r="Z142" s="1138" t="s">
        <v>35</v>
      </c>
      <c r="AA142" s="1138" t="s">
        <v>35</v>
      </c>
      <c r="AB142" s="1138" t="s">
        <v>35</v>
      </c>
      <c r="AC142" s="1138" t="s">
        <v>35</v>
      </c>
      <c r="AD142" s="2087" t="s">
        <v>35</v>
      </c>
      <c r="AE142" s="2106"/>
      <c r="AF142" s="2106"/>
      <c r="AG142" s="2106"/>
      <c r="AH142" s="2106"/>
      <c r="AI142" s="2106"/>
      <c r="AJ142" s="2106"/>
      <c r="AK142" s="2106"/>
      <c r="AL142" s="2106"/>
      <c r="AM142" s="2106"/>
      <c r="AN142" s="2106"/>
      <c r="AO142" s="2106"/>
      <c r="AP142" s="2106"/>
      <c r="AQ142" s="2106"/>
      <c r="AR142" s="2106"/>
      <c r="AS142" s="2106"/>
      <c r="AT142" s="2106"/>
      <c r="AU142" s="2106"/>
      <c r="AV142" s="2106"/>
      <c r="AW142" s="2106"/>
      <c r="AX142" s="2106"/>
      <c r="AY142" s="2106"/>
      <c r="AZ142" s="215"/>
      <c r="BA142" s="2460"/>
      <c r="BB142" s="159" t="s">
        <v>65</v>
      </c>
      <c r="BC142" s="1148" t="s">
        <v>35</v>
      </c>
      <c r="BD142" s="1167" t="s">
        <v>35</v>
      </c>
      <c r="BE142" s="1167" t="s">
        <v>35</v>
      </c>
      <c r="BF142" s="1167" t="s">
        <v>35</v>
      </c>
      <c r="BG142" s="1187" t="s">
        <v>35</v>
      </c>
      <c r="BH142" s="1207" t="s">
        <v>35</v>
      </c>
      <c r="BI142" s="1167" t="s">
        <v>35</v>
      </c>
      <c r="BJ142" s="1167" t="s">
        <v>35</v>
      </c>
      <c r="BK142" s="1167" t="s">
        <v>35</v>
      </c>
      <c r="BL142" s="1187" t="s">
        <v>35</v>
      </c>
      <c r="BM142" s="1207" t="s">
        <v>35</v>
      </c>
      <c r="BN142" s="1167" t="s">
        <v>35</v>
      </c>
      <c r="BO142" s="1167" t="s">
        <v>35</v>
      </c>
      <c r="BP142" s="1167" t="s">
        <v>35</v>
      </c>
      <c r="BQ142" s="1187" t="s">
        <v>35</v>
      </c>
      <c r="BR142" s="1207" t="s">
        <v>35</v>
      </c>
      <c r="BS142" s="1167" t="s">
        <v>35</v>
      </c>
      <c r="BT142" s="1167" t="s">
        <v>35</v>
      </c>
      <c r="BU142" s="1167" t="s">
        <v>35</v>
      </c>
      <c r="BV142" s="1167" t="s">
        <v>35</v>
      </c>
      <c r="BW142" s="1167" t="s">
        <v>35</v>
      </c>
      <c r="BX142" s="1167" t="s">
        <v>35</v>
      </c>
      <c r="BY142" s="1225" t="s">
        <v>35</v>
      </c>
      <c r="BZ142" s="1225" t="s">
        <v>35</v>
      </c>
      <c r="CA142" s="1225" t="s">
        <v>35</v>
      </c>
      <c r="CB142" s="1225" t="s">
        <v>35</v>
      </c>
      <c r="CC142" s="1225" t="s">
        <v>35</v>
      </c>
      <c r="CD142" s="1225" t="s">
        <v>35</v>
      </c>
      <c r="CE142" s="2128"/>
      <c r="CF142" s="2128"/>
      <c r="CG142" s="2128"/>
      <c r="CH142" s="2128"/>
      <c r="CI142" s="2128"/>
      <c r="CJ142" s="2128"/>
      <c r="CK142" s="2128"/>
      <c r="CL142" s="2128"/>
      <c r="CM142" s="2128"/>
      <c r="CN142" s="2128"/>
      <c r="CO142" s="2128"/>
      <c r="CP142" s="2128"/>
      <c r="CQ142" s="2128"/>
      <c r="CR142" s="2128"/>
      <c r="CS142" s="2128"/>
      <c r="CT142" s="2128"/>
      <c r="CU142" s="2128"/>
      <c r="CV142" s="2128"/>
      <c r="CW142" s="2128"/>
      <c r="CX142" s="2128"/>
      <c r="CY142" s="2128"/>
      <c r="CZ142" s="2128"/>
    </row>
    <row r="143" s="130" customFormat="true" ht="15" customHeight="true" x14ac:dyDescent="0.2">
      <c r="A143" s="2459"/>
      <c r="B143" s="252" t="s">
        <v>66</v>
      </c>
      <c r="C143" s="1098" t="s">
        <v>35</v>
      </c>
      <c r="D143" s="1105" t="s">
        <v>35</v>
      </c>
      <c r="E143" s="1105" t="s">
        <v>35</v>
      </c>
      <c r="F143" s="1105" t="s">
        <v>35</v>
      </c>
      <c r="G143" s="1112" t="s">
        <v>35</v>
      </c>
      <c r="H143" s="1119" t="s">
        <v>35</v>
      </c>
      <c r="I143" s="1105" t="s">
        <v>35</v>
      </c>
      <c r="J143" s="1105" t="s">
        <v>35</v>
      </c>
      <c r="K143" s="1105" t="s">
        <v>35</v>
      </c>
      <c r="L143" s="1126" t="s">
        <v>35</v>
      </c>
      <c r="M143" s="1133" t="s">
        <v>35</v>
      </c>
      <c r="N143" s="1105" t="s">
        <v>35</v>
      </c>
      <c r="O143" s="1105" t="s">
        <v>35</v>
      </c>
      <c r="P143" s="1105" t="s">
        <v>35</v>
      </c>
      <c r="Q143" s="1112" t="s">
        <v>35</v>
      </c>
      <c r="R143" s="1119" t="s">
        <v>35</v>
      </c>
      <c r="S143" s="1105" t="s">
        <v>35</v>
      </c>
      <c r="T143" s="1105" t="s">
        <v>35</v>
      </c>
      <c r="U143" s="1105" t="s">
        <v>35</v>
      </c>
      <c r="V143" s="1105" t="s">
        <v>35</v>
      </c>
      <c r="W143" s="1105" t="s">
        <v>35</v>
      </c>
      <c r="X143" s="1105" t="s">
        <v>35</v>
      </c>
      <c r="Y143" s="1138" t="s">
        <v>35</v>
      </c>
      <c r="Z143" s="1138" t="s">
        <v>35</v>
      </c>
      <c r="AA143" s="1138" t="s">
        <v>35</v>
      </c>
      <c r="AB143" s="1138" t="s">
        <v>35</v>
      </c>
      <c r="AC143" s="1138" t="s">
        <v>35</v>
      </c>
      <c r="AD143" s="2087" t="s">
        <v>35</v>
      </c>
      <c r="AE143" s="2106"/>
      <c r="AF143" s="2106"/>
      <c r="AG143" s="2106"/>
      <c r="AH143" s="2106"/>
      <c r="AI143" s="2106"/>
      <c r="AJ143" s="2106"/>
      <c r="AK143" s="2106"/>
      <c r="AL143" s="2106"/>
      <c r="AM143" s="2106"/>
      <c r="AN143" s="2106"/>
      <c r="AO143" s="2106"/>
      <c r="AP143" s="2106"/>
      <c r="AQ143" s="2106"/>
      <c r="AR143" s="2106"/>
      <c r="AS143" s="2106"/>
      <c r="AT143" s="2106"/>
      <c r="AU143" s="2106"/>
      <c r="AV143" s="2106"/>
      <c r="AW143" s="2106"/>
      <c r="AX143" s="2106"/>
      <c r="AY143" s="2106"/>
      <c r="AZ143" s="215"/>
      <c r="BA143" s="2460"/>
      <c r="BB143" s="159" t="s">
        <v>66</v>
      </c>
      <c r="BC143" s="1148" t="s">
        <v>35</v>
      </c>
      <c r="BD143" s="1167" t="s">
        <v>35</v>
      </c>
      <c r="BE143" s="1167" t="s">
        <v>35</v>
      </c>
      <c r="BF143" s="1167" t="s">
        <v>35</v>
      </c>
      <c r="BG143" s="1187" t="s">
        <v>35</v>
      </c>
      <c r="BH143" s="1207" t="s">
        <v>35</v>
      </c>
      <c r="BI143" s="1167" t="s">
        <v>35</v>
      </c>
      <c r="BJ143" s="1167" t="s">
        <v>35</v>
      </c>
      <c r="BK143" s="1167" t="s">
        <v>35</v>
      </c>
      <c r="BL143" s="1187" t="s">
        <v>35</v>
      </c>
      <c r="BM143" s="1207" t="s">
        <v>35</v>
      </c>
      <c r="BN143" s="1167" t="s">
        <v>35</v>
      </c>
      <c r="BO143" s="1167" t="s">
        <v>35</v>
      </c>
      <c r="BP143" s="1167" t="s">
        <v>35</v>
      </c>
      <c r="BQ143" s="1187" t="s">
        <v>35</v>
      </c>
      <c r="BR143" s="1207" t="s">
        <v>35</v>
      </c>
      <c r="BS143" s="1167" t="s">
        <v>35</v>
      </c>
      <c r="BT143" s="1167" t="s">
        <v>35</v>
      </c>
      <c r="BU143" s="1167" t="s">
        <v>35</v>
      </c>
      <c r="BV143" s="1167" t="s">
        <v>35</v>
      </c>
      <c r="BW143" s="1167" t="s">
        <v>35</v>
      </c>
      <c r="BX143" s="1167" t="s">
        <v>35</v>
      </c>
      <c r="BY143" s="1225" t="s">
        <v>35</v>
      </c>
      <c r="BZ143" s="1225" t="s">
        <v>35</v>
      </c>
      <c r="CA143" s="1225" t="s">
        <v>35</v>
      </c>
      <c r="CB143" s="1225" t="s">
        <v>35</v>
      </c>
      <c r="CC143" s="1225" t="s">
        <v>35</v>
      </c>
      <c r="CD143" s="1225" t="s">
        <v>35</v>
      </c>
      <c r="CE143" s="2128"/>
      <c r="CF143" s="2128"/>
      <c r="CG143" s="2128"/>
      <c r="CH143" s="2128"/>
      <c r="CI143" s="2128"/>
      <c r="CJ143" s="2128"/>
      <c r="CK143" s="2128"/>
      <c r="CL143" s="2128"/>
      <c r="CM143" s="2128"/>
      <c r="CN143" s="2128"/>
      <c r="CO143" s="2128"/>
      <c r="CP143" s="2128"/>
      <c r="CQ143" s="2128"/>
      <c r="CR143" s="2128"/>
      <c r="CS143" s="2128"/>
      <c r="CT143" s="2128"/>
      <c r="CU143" s="2128"/>
      <c r="CV143" s="2128"/>
      <c r="CW143" s="2128"/>
      <c r="CX143" s="2128"/>
      <c r="CY143" s="2128"/>
      <c r="CZ143" s="2128"/>
    </row>
    <row r="144" s="130" customFormat="true" ht="15" customHeight="true" x14ac:dyDescent="0.2">
      <c r="A144" s="2459" t="s">
        <v>106</v>
      </c>
      <c r="B144" s="252" t="s">
        <v>63</v>
      </c>
      <c r="C144" s="1098" t="s">
        <v>35</v>
      </c>
      <c r="D144" s="1105" t="s">
        <v>35</v>
      </c>
      <c r="E144" s="1105" t="s">
        <v>35</v>
      </c>
      <c r="F144" s="1105" t="s">
        <v>35</v>
      </c>
      <c r="G144" s="1112" t="s">
        <v>35</v>
      </c>
      <c r="H144" s="1119" t="s">
        <v>35</v>
      </c>
      <c r="I144" s="1105" t="s">
        <v>35</v>
      </c>
      <c r="J144" s="1105" t="s">
        <v>35</v>
      </c>
      <c r="K144" s="1105" t="s">
        <v>35</v>
      </c>
      <c r="L144" s="1126" t="s">
        <v>35</v>
      </c>
      <c r="M144" s="1133" t="s">
        <v>35</v>
      </c>
      <c r="N144" s="1105" t="s">
        <v>35</v>
      </c>
      <c r="O144" s="1105" t="s">
        <v>35</v>
      </c>
      <c r="P144" s="1105" t="s">
        <v>35</v>
      </c>
      <c r="Q144" s="1112" t="s">
        <v>35</v>
      </c>
      <c r="R144" s="1119" t="s">
        <v>35</v>
      </c>
      <c r="S144" s="1105" t="s">
        <v>35</v>
      </c>
      <c r="T144" s="1105" t="s">
        <v>35</v>
      </c>
      <c r="U144" s="1105" t="s">
        <v>35</v>
      </c>
      <c r="V144" s="1105" t="s">
        <v>35</v>
      </c>
      <c r="W144" s="1105" t="s">
        <v>35</v>
      </c>
      <c r="X144" s="1105" t="s">
        <v>35</v>
      </c>
      <c r="Y144" s="1138" t="s">
        <v>35</v>
      </c>
      <c r="Z144" s="1138" t="s">
        <v>35</v>
      </c>
      <c r="AA144" s="1138" t="s">
        <v>35</v>
      </c>
      <c r="AB144" s="1138" t="s">
        <v>35</v>
      </c>
      <c r="AC144" s="1138" t="s">
        <v>35</v>
      </c>
      <c r="AD144" s="2087" t="s">
        <v>35</v>
      </c>
      <c r="AE144" s="2106"/>
      <c r="AF144" s="2106"/>
      <c r="AG144" s="2106"/>
      <c r="AH144" s="2106"/>
      <c r="AI144" s="2106"/>
      <c r="AJ144" s="2106"/>
      <c r="AK144" s="2106"/>
      <c r="AL144" s="2106"/>
      <c r="AM144" s="2106"/>
      <c r="AN144" s="2106"/>
      <c r="AO144" s="2106"/>
      <c r="AP144" s="2106"/>
      <c r="AQ144" s="2106"/>
      <c r="AR144" s="2106"/>
      <c r="AS144" s="2106"/>
      <c r="AT144" s="2106"/>
      <c r="AU144" s="2106"/>
      <c r="AV144" s="2106"/>
      <c r="AW144" s="2106"/>
      <c r="AX144" s="2106"/>
      <c r="AY144" s="2106"/>
      <c r="AZ144" s="215"/>
      <c r="BA144" s="2460" t="s">
        <v>106</v>
      </c>
      <c r="BB144" s="159" t="s">
        <v>63</v>
      </c>
      <c r="BC144" s="1148" t="s">
        <v>35</v>
      </c>
      <c r="BD144" s="1167" t="s">
        <v>35</v>
      </c>
      <c r="BE144" s="1167" t="s">
        <v>35</v>
      </c>
      <c r="BF144" s="1167" t="s">
        <v>35</v>
      </c>
      <c r="BG144" s="1187" t="s">
        <v>35</v>
      </c>
      <c r="BH144" s="1207" t="s">
        <v>35</v>
      </c>
      <c r="BI144" s="1167" t="s">
        <v>35</v>
      </c>
      <c r="BJ144" s="1167" t="s">
        <v>35</v>
      </c>
      <c r="BK144" s="1167" t="s">
        <v>35</v>
      </c>
      <c r="BL144" s="1187" t="s">
        <v>35</v>
      </c>
      <c r="BM144" s="1207" t="s">
        <v>35</v>
      </c>
      <c r="BN144" s="1167" t="s">
        <v>35</v>
      </c>
      <c r="BO144" s="1167" t="s">
        <v>35</v>
      </c>
      <c r="BP144" s="1167" t="s">
        <v>35</v>
      </c>
      <c r="BQ144" s="1187" t="s">
        <v>35</v>
      </c>
      <c r="BR144" s="1207" t="s">
        <v>35</v>
      </c>
      <c r="BS144" s="1167" t="s">
        <v>35</v>
      </c>
      <c r="BT144" s="1167" t="s">
        <v>35</v>
      </c>
      <c r="BU144" s="1167" t="s">
        <v>35</v>
      </c>
      <c r="BV144" s="1167" t="s">
        <v>35</v>
      </c>
      <c r="BW144" s="1167" t="s">
        <v>35</v>
      </c>
      <c r="BX144" s="1167" t="s">
        <v>35</v>
      </c>
      <c r="BY144" s="1225" t="s">
        <v>35</v>
      </c>
      <c r="BZ144" s="1225" t="s">
        <v>35</v>
      </c>
      <c r="CA144" s="1225" t="s">
        <v>35</v>
      </c>
      <c r="CB144" s="1225" t="s">
        <v>35</v>
      </c>
      <c r="CC144" s="1225" t="s">
        <v>35</v>
      </c>
      <c r="CD144" s="1225" t="s">
        <v>35</v>
      </c>
      <c r="CE144" s="2128"/>
      <c r="CF144" s="2128"/>
      <c r="CG144" s="2128"/>
      <c r="CH144" s="2128"/>
      <c r="CI144" s="2128"/>
      <c r="CJ144" s="2128"/>
      <c r="CK144" s="2128"/>
      <c r="CL144" s="2128"/>
      <c r="CM144" s="2128"/>
      <c r="CN144" s="2128"/>
      <c r="CO144" s="2128"/>
      <c r="CP144" s="2128"/>
      <c r="CQ144" s="2128"/>
      <c r="CR144" s="2128"/>
      <c r="CS144" s="2128"/>
      <c r="CT144" s="2128"/>
      <c r="CU144" s="2128"/>
      <c r="CV144" s="2128"/>
      <c r="CW144" s="2128"/>
      <c r="CX144" s="2128"/>
      <c r="CY144" s="2128"/>
      <c r="CZ144" s="2128"/>
    </row>
    <row r="145" s="130" customFormat="true" ht="15" customHeight="true" x14ac:dyDescent="0.2">
      <c r="A145" s="2459"/>
      <c r="B145" s="252" t="s">
        <v>64</v>
      </c>
      <c r="C145" s="1098" t="s">
        <v>35</v>
      </c>
      <c r="D145" s="1105" t="s">
        <v>35</v>
      </c>
      <c r="E145" s="1105" t="s">
        <v>35</v>
      </c>
      <c r="F145" s="1105" t="s">
        <v>35</v>
      </c>
      <c r="G145" s="1112" t="s">
        <v>35</v>
      </c>
      <c r="H145" s="1119" t="s">
        <v>35</v>
      </c>
      <c r="I145" s="1105" t="s">
        <v>35</v>
      </c>
      <c r="J145" s="1105" t="s">
        <v>35</v>
      </c>
      <c r="K145" s="1105" t="s">
        <v>35</v>
      </c>
      <c r="L145" s="1126" t="s">
        <v>35</v>
      </c>
      <c r="M145" s="1133" t="s">
        <v>35</v>
      </c>
      <c r="N145" s="1105" t="s">
        <v>35</v>
      </c>
      <c r="O145" s="1105" t="s">
        <v>35</v>
      </c>
      <c r="P145" s="1105" t="s">
        <v>35</v>
      </c>
      <c r="Q145" s="1112" t="s">
        <v>35</v>
      </c>
      <c r="R145" s="1119" t="s">
        <v>35</v>
      </c>
      <c r="S145" s="1105" t="s">
        <v>35</v>
      </c>
      <c r="T145" s="1105" t="s">
        <v>35</v>
      </c>
      <c r="U145" s="1105" t="s">
        <v>35</v>
      </c>
      <c r="V145" s="1105" t="s">
        <v>35</v>
      </c>
      <c r="W145" s="1105" t="s">
        <v>35</v>
      </c>
      <c r="X145" s="1105" t="s">
        <v>35</v>
      </c>
      <c r="Y145" s="1138" t="s">
        <v>35</v>
      </c>
      <c r="Z145" s="1138" t="s">
        <v>35</v>
      </c>
      <c r="AA145" s="1138" t="s">
        <v>35</v>
      </c>
      <c r="AB145" s="1138" t="s">
        <v>35</v>
      </c>
      <c r="AC145" s="1138" t="s">
        <v>35</v>
      </c>
      <c r="AD145" s="2087" t="s">
        <v>35</v>
      </c>
      <c r="AE145" s="2106"/>
      <c r="AF145" s="2106"/>
      <c r="AG145" s="2106"/>
      <c r="AH145" s="2106"/>
      <c r="AI145" s="2106"/>
      <c r="AJ145" s="2106"/>
      <c r="AK145" s="2106"/>
      <c r="AL145" s="2106"/>
      <c r="AM145" s="2106"/>
      <c r="AN145" s="2106"/>
      <c r="AO145" s="2106"/>
      <c r="AP145" s="2106"/>
      <c r="AQ145" s="2106"/>
      <c r="AR145" s="2106"/>
      <c r="AS145" s="2106"/>
      <c r="AT145" s="2106"/>
      <c r="AU145" s="2106"/>
      <c r="AV145" s="2106"/>
      <c r="AW145" s="2106"/>
      <c r="AX145" s="2106"/>
      <c r="AY145" s="2106"/>
      <c r="AZ145" s="215"/>
      <c r="BA145" s="2460"/>
      <c r="BB145" s="159" t="s">
        <v>64</v>
      </c>
      <c r="BC145" s="1148" t="s">
        <v>35</v>
      </c>
      <c r="BD145" s="1167" t="s">
        <v>35</v>
      </c>
      <c r="BE145" s="1167" t="s">
        <v>35</v>
      </c>
      <c r="BF145" s="1167" t="s">
        <v>35</v>
      </c>
      <c r="BG145" s="1187" t="s">
        <v>35</v>
      </c>
      <c r="BH145" s="1207" t="s">
        <v>35</v>
      </c>
      <c r="BI145" s="1167" t="s">
        <v>35</v>
      </c>
      <c r="BJ145" s="1167" t="s">
        <v>35</v>
      </c>
      <c r="BK145" s="1167" t="s">
        <v>35</v>
      </c>
      <c r="BL145" s="1187" t="s">
        <v>35</v>
      </c>
      <c r="BM145" s="1207" t="s">
        <v>35</v>
      </c>
      <c r="BN145" s="1167" t="s">
        <v>35</v>
      </c>
      <c r="BO145" s="1167" t="s">
        <v>35</v>
      </c>
      <c r="BP145" s="1167" t="s">
        <v>35</v>
      </c>
      <c r="BQ145" s="1187" t="s">
        <v>35</v>
      </c>
      <c r="BR145" s="1207" t="s">
        <v>35</v>
      </c>
      <c r="BS145" s="1167" t="s">
        <v>35</v>
      </c>
      <c r="BT145" s="1167" t="s">
        <v>35</v>
      </c>
      <c r="BU145" s="1167" t="s">
        <v>35</v>
      </c>
      <c r="BV145" s="1167" t="s">
        <v>35</v>
      </c>
      <c r="BW145" s="1167" t="s">
        <v>35</v>
      </c>
      <c r="BX145" s="1167" t="s">
        <v>35</v>
      </c>
      <c r="BY145" s="1225" t="s">
        <v>35</v>
      </c>
      <c r="BZ145" s="1225" t="s">
        <v>35</v>
      </c>
      <c r="CA145" s="1225" t="s">
        <v>35</v>
      </c>
      <c r="CB145" s="1225" t="s">
        <v>35</v>
      </c>
      <c r="CC145" s="1225" t="s">
        <v>35</v>
      </c>
      <c r="CD145" s="1225" t="s">
        <v>35</v>
      </c>
      <c r="CE145" s="2128"/>
      <c r="CF145" s="2128"/>
      <c r="CG145" s="2128"/>
      <c r="CH145" s="2128"/>
      <c r="CI145" s="2128"/>
      <c r="CJ145" s="2128"/>
      <c r="CK145" s="2128"/>
      <c r="CL145" s="2128"/>
      <c r="CM145" s="2128"/>
      <c r="CN145" s="2128"/>
      <c r="CO145" s="2128"/>
      <c r="CP145" s="2128"/>
      <c r="CQ145" s="2128"/>
      <c r="CR145" s="2128"/>
      <c r="CS145" s="2128"/>
      <c r="CT145" s="2128"/>
      <c r="CU145" s="2128"/>
      <c r="CV145" s="2128"/>
      <c r="CW145" s="2128"/>
      <c r="CX145" s="2128"/>
      <c r="CY145" s="2128"/>
      <c r="CZ145" s="2128"/>
    </row>
    <row r="146" s="130" customFormat="true" ht="15" customHeight="true" x14ac:dyDescent="0.2">
      <c r="A146" s="2459"/>
      <c r="B146" s="252" t="s">
        <v>65</v>
      </c>
      <c r="C146" s="1098" t="s">
        <v>35</v>
      </c>
      <c r="D146" s="1105" t="s">
        <v>35</v>
      </c>
      <c r="E146" s="1105" t="s">
        <v>35</v>
      </c>
      <c r="F146" s="1105" t="s">
        <v>35</v>
      </c>
      <c r="G146" s="1112" t="s">
        <v>35</v>
      </c>
      <c r="H146" s="1119" t="s">
        <v>35</v>
      </c>
      <c r="I146" s="1105" t="s">
        <v>35</v>
      </c>
      <c r="J146" s="1105" t="s">
        <v>35</v>
      </c>
      <c r="K146" s="1105" t="s">
        <v>35</v>
      </c>
      <c r="L146" s="1126" t="s">
        <v>35</v>
      </c>
      <c r="M146" s="1133" t="s">
        <v>35</v>
      </c>
      <c r="N146" s="1105" t="s">
        <v>35</v>
      </c>
      <c r="O146" s="1105" t="s">
        <v>35</v>
      </c>
      <c r="P146" s="1105" t="s">
        <v>35</v>
      </c>
      <c r="Q146" s="1112" t="s">
        <v>35</v>
      </c>
      <c r="R146" s="1119" t="s">
        <v>35</v>
      </c>
      <c r="S146" s="1105" t="s">
        <v>35</v>
      </c>
      <c r="T146" s="1105" t="s">
        <v>35</v>
      </c>
      <c r="U146" s="1105" t="s">
        <v>35</v>
      </c>
      <c r="V146" s="1105" t="s">
        <v>35</v>
      </c>
      <c r="W146" s="1105" t="s">
        <v>35</v>
      </c>
      <c r="X146" s="1105" t="s">
        <v>35</v>
      </c>
      <c r="Y146" s="1138" t="s">
        <v>35</v>
      </c>
      <c r="Z146" s="1138" t="s">
        <v>35</v>
      </c>
      <c r="AA146" s="1138" t="s">
        <v>35</v>
      </c>
      <c r="AB146" s="1138" t="s">
        <v>35</v>
      </c>
      <c r="AC146" s="1138" t="s">
        <v>35</v>
      </c>
      <c r="AD146" s="2087" t="s">
        <v>35</v>
      </c>
      <c r="AE146" s="2106"/>
      <c r="AF146" s="2106"/>
      <c r="AG146" s="2106"/>
      <c r="AH146" s="2106"/>
      <c r="AI146" s="2106"/>
      <c r="AJ146" s="2106"/>
      <c r="AK146" s="2106"/>
      <c r="AL146" s="2106"/>
      <c r="AM146" s="2106"/>
      <c r="AN146" s="2106"/>
      <c r="AO146" s="2106"/>
      <c r="AP146" s="2106"/>
      <c r="AQ146" s="2106"/>
      <c r="AR146" s="2106"/>
      <c r="AS146" s="2106"/>
      <c r="AT146" s="2106"/>
      <c r="AU146" s="2106"/>
      <c r="AV146" s="2106"/>
      <c r="AW146" s="2106"/>
      <c r="AX146" s="2106"/>
      <c r="AY146" s="2106"/>
      <c r="AZ146" s="215"/>
      <c r="BA146" s="2460"/>
      <c r="BB146" s="159" t="s">
        <v>65</v>
      </c>
      <c r="BC146" s="1148" t="s">
        <v>35</v>
      </c>
      <c r="BD146" s="1167" t="s">
        <v>35</v>
      </c>
      <c r="BE146" s="1167" t="s">
        <v>35</v>
      </c>
      <c r="BF146" s="1167" t="s">
        <v>35</v>
      </c>
      <c r="BG146" s="1187" t="s">
        <v>35</v>
      </c>
      <c r="BH146" s="1207" t="s">
        <v>35</v>
      </c>
      <c r="BI146" s="1167" t="s">
        <v>35</v>
      </c>
      <c r="BJ146" s="1167" t="s">
        <v>35</v>
      </c>
      <c r="BK146" s="1167" t="s">
        <v>35</v>
      </c>
      <c r="BL146" s="1187" t="s">
        <v>35</v>
      </c>
      <c r="BM146" s="1207" t="s">
        <v>35</v>
      </c>
      <c r="BN146" s="1167" t="s">
        <v>35</v>
      </c>
      <c r="BO146" s="1167" t="s">
        <v>35</v>
      </c>
      <c r="BP146" s="1167" t="s">
        <v>35</v>
      </c>
      <c r="BQ146" s="1187" t="s">
        <v>35</v>
      </c>
      <c r="BR146" s="1207" t="s">
        <v>35</v>
      </c>
      <c r="BS146" s="1167" t="s">
        <v>35</v>
      </c>
      <c r="BT146" s="1167" t="s">
        <v>35</v>
      </c>
      <c r="BU146" s="1167" t="s">
        <v>35</v>
      </c>
      <c r="BV146" s="1167" t="s">
        <v>35</v>
      </c>
      <c r="BW146" s="1167" t="s">
        <v>35</v>
      </c>
      <c r="BX146" s="1167" t="s">
        <v>35</v>
      </c>
      <c r="BY146" s="1225" t="s">
        <v>35</v>
      </c>
      <c r="BZ146" s="1225" t="s">
        <v>35</v>
      </c>
      <c r="CA146" s="1225" t="s">
        <v>35</v>
      </c>
      <c r="CB146" s="1225" t="s">
        <v>35</v>
      </c>
      <c r="CC146" s="1225" t="s">
        <v>35</v>
      </c>
      <c r="CD146" s="1225" t="s">
        <v>35</v>
      </c>
      <c r="CE146" s="2128"/>
      <c r="CF146" s="2128"/>
      <c r="CG146" s="2128"/>
      <c r="CH146" s="2128"/>
      <c r="CI146" s="2128"/>
      <c r="CJ146" s="2128"/>
      <c r="CK146" s="2128"/>
      <c r="CL146" s="2128"/>
      <c r="CM146" s="2128"/>
      <c r="CN146" s="2128"/>
      <c r="CO146" s="2128"/>
      <c r="CP146" s="2128"/>
      <c r="CQ146" s="2128"/>
      <c r="CR146" s="2128"/>
      <c r="CS146" s="2128"/>
      <c r="CT146" s="2128"/>
      <c r="CU146" s="2128"/>
      <c r="CV146" s="2128"/>
      <c r="CW146" s="2128"/>
      <c r="CX146" s="2128"/>
      <c r="CY146" s="2128"/>
      <c r="CZ146" s="2128"/>
    </row>
    <row r="147" s="130" customFormat="true" ht="15" customHeight="true" x14ac:dyDescent="0.2">
      <c r="A147" s="2459"/>
      <c r="B147" s="252" t="s">
        <v>66</v>
      </c>
      <c r="C147" s="1098" t="s">
        <v>35</v>
      </c>
      <c r="D147" s="1105" t="s">
        <v>35</v>
      </c>
      <c r="E147" s="1105" t="s">
        <v>35</v>
      </c>
      <c r="F147" s="1105" t="s">
        <v>35</v>
      </c>
      <c r="G147" s="1112" t="s">
        <v>35</v>
      </c>
      <c r="H147" s="1119" t="s">
        <v>35</v>
      </c>
      <c r="I147" s="1105" t="s">
        <v>35</v>
      </c>
      <c r="J147" s="1105" t="s">
        <v>35</v>
      </c>
      <c r="K147" s="1105" t="s">
        <v>35</v>
      </c>
      <c r="L147" s="1126" t="s">
        <v>35</v>
      </c>
      <c r="M147" s="1133" t="s">
        <v>35</v>
      </c>
      <c r="N147" s="1105" t="s">
        <v>35</v>
      </c>
      <c r="O147" s="1105" t="s">
        <v>35</v>
      </c>
      <c r="P147" s="1105" t="s">
        <v>35</v>
      </c>
      <c r="Q147" s="1112" t="s">
        <v>35</v>
      </c>
      <c r="R147" s="1119" t="s">
        <v>35</v>
      </c>
      <c r="S147" s="1105" t="s">
        <v>35</v>
      </c>
      <c r="T147" s="1105" t="s">
        <v>35</v>
      </c>
      <c r="U147" s="1105" t="s">
        <v>35</v>
      </c>
      <c r="V147" s="1105" t="s">
        <v>35</v>
      </c>
      <c r="W147" s="1105" t="s">
        <v>35</v>
      </c>
      <c r="X147" s="1105" t="s">
        <v>35</v>
      </c>
      <c r="Y147" s="1138" t="s">
        <v>35</v>
      </c>
      <c r="Z147" s="1138" t="s">
        <v>35</v>
      </c>
      <c r="AA147" s="1138" t="s">
        <v>35</v>
      </c>
      <c r="AB147" s="1138" t="s">
        <v>35</v>
      </c>
      <c r="AC147" s="1138" t="s">
        <v>35</v>
      </c>
      <c r="AD147" s="2087" t="s">
        <v>35</v>
      </c>
      <c r="AE147" s="2106"/>
      <c r="AF147" s="2106"/>
      <c r="AG147" s="2106"/>
      <c r="AH147" s="2106"/>
      <c r="AI147" s="2106"/>
      <c r="AJ147" s="2106"/>
      <c r="AK147" s="2106"/>
      <c r="AL147" s="2106"/>
      <c r="AM147" s="2106"/>
      <c r="AN147" s="2106"/>
      <c r="AO147" s="2106"/>
      <c r="AP147" s="2106"/>
      <c r="AQ147" s="2106"/>
      <c r="AR147" s="2106"/>
      <c r="AS147" s="2106"/>
      <c r="AT147" s="2106"/>
      <c r="AU147" s="2106"/>
      <c r="AV147" s="2106"/>
      <c r="AW147" s="2106"/>
      <c r="AX147" s="2106"/>
      <c r="AY147" s="2106"/>
      <c r="AZ147" s="215"/>
      <c r="BA147" s="2460"/>
      <c r="BB147" s="159" t="s">
        <v>66</v>
      </c>
      <c r="BC147" s="1148" t="s">
        <v>35</v>
      </c>
      <c r="BD147" s="1167" t="s">
        <v>35</v>
      </c>
      <c r="BE147" s="1167" t="s">
        <v>35</v>
      </c>
      <c r="BF147" s="1167" t="s">
        <v>35</v>
      </c>
      <c r="BG147" s="1187" t="s">
        <v>35</v>
      </c>
      <c r="BH147" s="1207" t="s">
        <v>35</v>
      </c>
      <c r="BI147" s="1167" t="s">
        <v>35</v>
      </c>
      <c r="BJ147" s="1167" t="s">
        <v>35</v>
      </c>
      <c r="BK147" s="1167" t="s">
        <v>35</v>
      </c>
      <c r="BL147" s="1187" t="s">
        <v>35</v>
      </c>
      <c r="BM147" s="1207" t="s">
        <v>35</v>
      </c>
      <c r="BN147" s="1167" t="s">
        <v>35</v>
      </c>
      <c r="BO147" s="1167" t="s">
        <v>35</v>
      </c>
      <c r="BP147" s="1167" t="s">
        <v>35</v>
      </c>
      <c r="BQ147" s="1187" t="s">
        <v>35</v>
      </c>
      <c r="BR147" s="1207" t="s">
        <v>35</v>
      </c>
      <c r="BS147" s="1167" t="s">
        <v>35</v>
      </c>
      <c r="BT147" s="1167" t="s">
        <v>35</v>
      </c>
      <c r="BU147" s="1167" t="s">
        <v>35</v>
      </c>
      <c r="BV147" s="1167" t="s">
        <v>35</v>
      </c>
      <c r="BW147" s="1167" t="s">
        <v>35</v>
      </c>
      <c r="BX147" s="1167" t="s">
        <v>35</v>
      </c>
      <c r="BY147" s="1225" t="s">
        <v>35</v>
      </c>
      <c r="BZ147" s="1225" t="s">
        <v>35</v>
      </c>
      <c r="CA147" s="1225" t="s">
        <v>35</v>
      </c>
      <c r="CB147" s="1225" t="s">
        <v>35</v>
      </c>
      <c r="CC147" s="1225" t="s">
        <v>35</v>
      </c>
      <c r="CD147" s="1225" t="s">
        <v>35</v>
      </c>
      <c r="CE147" s="2128"/>
      <c r="CF147" s="2128"/>
      <c r="CG147" s="2128"/>
      <c r="CH147" s="2128"/>
      <c r="CI147" s="2128"/>
      <c r="CJ147" s="2128"/>
      <c r="CK147" s="2128"/>
      <c r="CL147" s="2128"/>
      <c r="CM147" s="2128"/>
      <c r="CN147" s="2128"/>
      <c r="CO147" s="2128"/>
      <c r="CP147" s="2128"/>
      <c r="CQ147" s="2128"/>
      <c r="CR147" s="2128"/>
      <c r="CS147" s="2128"/>
      <c r="CT147" s="2128"/>
      <c r="CU147" s="2128"/>
      <c r="CV147" s="2128"/>
      <c r="CW147" s="2128"/>
      <c r="CX147" s="2128"/>
      <c r="CY147" s="2128"/>
      <c r="CZ147" s="2128"/>
    </row>
    <row r="148" s="130" customFormat="true" ht="15" customHeight="true" x14ac:dyDescent="0.2">
      <c r="A148" s="2459" t="s">
        <v>107</v>
      </c>
      <c r="B148" s="252" t="s">
        <v>49</v>
      </c>
      <c r="C148" s="784">
        <v>1.4735239400187794</v>
      </c>
      <c r="D148" s="785">
        <v>6.0220790735871494</v>
      </c>
      <c r="E148" s="785">
        <v>10.904944537357601</v>
      </c>
      <c r="F148" s="785">
        <v>10.342798308277052</v>
      </c>
      <c r="G148" s="833">
        <v>7.6237271228719967</v>
      </c>
      <c r="H148" s="824">
        <v>10.215433761668557</v>
      </c>
      <c r="I148" s="785">
        <v>9.9076003559248456</v>
      </c>
      <c r="J148" s="785">
        <v>10.501674879877424</v>
      </c>
      <c r="K148" s="785">
        <v>11.038122570648751</v>
      </c>
      <c r="L148" s="800">
        <v>4.1952731219975901</v>
      </c>
      <c r="M148" s="811">
        <v>0.97248510402363575</v>
      </c>
      <c r="N148" s="785">
        <v>1.7037479641610942</v>
      </c>
      <c r="O148" s="785">
        <v>4.5157947850520559</v>
      </c>
      <c r="P148" s="785">
        <v>8.6830526810201079</v>
      </c>
      <c r="Q148" s="833">
        <v>11.92665603959097</v>
      </c>
      <c r="R148" s="824">
        <v>4.6565561199354253</v>
      </c>
      <c r="S148" s="785">
        <v>4.8416517680191955</v>
      </c>
      <c r="T148" s="785">
        <v>4.7655657971226031</v>
      </c>
      <c r="U148" s="785">
        <v>6.4014183455671851</v>
      </c>
      <c r="V148" s="785">
        <v>12.205645690736128</v>
      </c>
      <c r="W148" s="785">
        <v>3.3731075202093006</v>
      </c>
      <c r="X148" s="785">
        <v>4.3811990843117465</v>
      </c>
      <c r="Y148" s="786">
        <v>5.9700889341725665</v>
      </c>
      <c r="Z148" s="786">
        <v>4.0073987687239354</v>
      </c>
      <c r="AA148" s="786">
        <v>9.4104076100506706</v>
      </c>
      <c r="AB148" s="786">
        <v>4.9596020824062181</v>
      </c>
      <c r="AC148" s="786">
        <v>4.4392288621288012</v>
      </c>
      <c r="AD148" s="2088">
        <v>11.09804648658676</v>
      </c>
      <c r="AE148" s="2107"/>
      <c r="AF148" s="2107"/>
      <c r="AG148" s="2107"/>
      <c r="AH148" s="2107"/>
      <c r="AI148" s="2107"/>
      <c r="AJ148" s="2107"/>
      <c r="AK148" s="2107"/>
      <c r="AL148" s="2107"/>
      <c r="AM148" s="2107"/>
      <c r="AN148" s="2107"/>
      <c r="AO148" s="2107"/>
      <c r="AP148" s="2107"/>
      <c r="AQ148" s="2107"/>
      <c r="AR148" s="2107"/>
      <c r="AS148" s="2107"/>
      <c r="AT148" s="2107"/>
      <c r="AU148" s="2107"/>
      <c r="AV148" s="2107"/>
      <c r="AW148" s="2107"/>
      <c r="AX148" s="2107"/>
      <c r="AY148" s="2107"/>
      <c r="AZ148" s="215"/>
      <c r="BA148" s="2460" t="s">
        <v>107</v>
      </c>
      <c r="BB148" s="159" t="s">
        <v>49</v>
      </c>
      <c r="BC148" s="1148" t="s">
        <v>35</v>
      </c>
      <c r="BD148" s="1167" t="s">
        <v>35</v>
      </c>
      <c r="BE148" s="1167" t="s">
        <v>35</v>
      </c>
      <c r="BF148" s="1167" t="s">
        <v>35</v>
      </c>
      <c r="BG148" s="1187" t="s">
        <v>35</v>
      </c>
      <c r="BH148" s="1207" t="s">
        <v>35</v>
      </c>
      <c r="BI148" s="1167" t="s">
        <v>35</v>
      </c>
      <c r="BJ148" s="1167" t="s">
        <v>35</v>
      </c>
      <c r="BK148" s="1167" t="s">
        <v>35</v>
      </c>
      <c r="BL148" s="1187" t="s">
        <v>35</v>
      </c>
      <c r="BM148" s="1207" t="s">
        <v>35</v>
      </c>
      <c r="BN148" s="1167" t="s">
        <v>35</v>
      </c>
      <c r="BO148" s="1167" t="s">
        <v>35</v>
      </c>
      <c r="BP148" s="1167" t="s">
        <v>35</v>
      </c>
      <c r="BQ148" s="1187" t="s">
        <v>35</v>
      </c>
      <c r="BR148" s="1207" t="s">
        <v>35</v>
      </c>
      <c r="BS148" s="1167" t="s">
        <v>35</v>
      </c>
      <c r="BT148" s="1167" t="s">
        <v>35</v>
      </c>
      <c r="BU148" s="1167" t="s">
        <v>35</v>
      </c>
      <c r="BV148" s="1167" t="s">
        <v>35</v>
      </c>
      <c r="BW148" s="1167" t="s">
        <v>35</v>
      </c>
      <c r="BX148" s="1167" t="s">
        <v>35</v>
      </c>
      <c r="BY148" s="1225" t="s">
        <v>35</v>
      </c>
      <c r="BZ148" s="1225" t="s">
        <v>35</v>
      </c>
      <c r="CA148" s="1225" t="s">
        <v>35</v>
      </c>
      <c r="CB148" s="1225" t="s">
        <v>35</v>
      </c>
      <c r="CC148" s="1225" t="s">
        <v>35</v>
      </c>
      <c r="CD148" s="1225" t="s">
        <v>35</v>
      </c>
      <c r="CE148" s="2128"/>
      <c r="CF148" s="2128"/>
      <c r="CG148" s="2128"/>
      <c r="CH148" s="2128"/>
      <c r="CI148" s="2128"/>
      <c r="CJ148" s="2128"/>
      <c r="CK148" s="2128"/>
      <c r="CL148" s="2128"/>
      <c r="CM148" s="2128"/>
      <c r="CN148" s="2128"/>
      <c r="CO148" s="2128"/>
      <c r="CP148" s="2128"/>
      <c r="CQ148" s="2128"/>
      <c r="CR148" s="2128"/>
      <c r="CS148" s="2128"/>
      <c r="CT148" s="2128"/>
      <c r="CU148" s="2128"/>
      <c r="CV148" s="2128"/>
      <c r="CW148" s="2128"/>
      <c r="CX148" s="2128"/>
      <c r="CY148" s="2128"/>
      <c r="CZ148" s="2128"/>
    </row>
    <row r="149" s="130" customFormat="true" ht="15" customHeight="true" x14ac:dyDescent="0.2">
      <c r="A149" s="2459"/>
      <c r="B149" s="252" t="s">
        <v>48</v>
      </c>
      <c r="C149" s="784">
        <v>4.3995612598988174</v>
      </c>
      <c r="D149" s="785">
        <v>11.798014339603849</v>
      </c>
      <c r="E149" s="785">
        <v>34.171390867544353</v>
      </c>
      <c r="F149" s="785">
        <v>64.506146167421235</v>
      </c>
      <c r="G149" s="833">
        <v>86.677153795065763</v>
      </c>
      <c r="H149" s="824">
        <v>31.791968121675858</v>
      </c>
      <c r="I149" s="785">
        <v>56.679376199630468</v>
      </c>
      <c r="J149" s="785">
        <v>73.432099696098902</v>
      </c>
      <c r="K149" s="785">
        <v>81.239561648342089</v>
      </c>
      <c r="L149" s="800">
        <v>93.27920905153411</v>
      </c>
      <c r="M149" s="811">
        <v>3.1574805357715889</v>
      </c>
      <c r="N149" s="785">
        <v>4.9110027649871775</v>
      </c>
      <c r="O149" s="785">
        <v>8.9658809965885649</v>
      </c>
      <c r="P149" s="785">
        <v>17.459619816411607</v>
      </c>
      <c r="Q149" s="833">
        <v>45.315267697716571</v>
      </c>
      <c r="R149" s="824">
        <v>52.88410227499466</v>
      </c>
      <c r="S149" s="785">
        <v>26.65541427423085</v>
      </c>
      <c r="T149" s="785">
        <v>30.976112443618653</v>
      </c>
      <c r="U149" s="785">
        <v>88.805802083946261</v>
      </c>
      <c r="V149" s="785">
        <v>17.146675955908933</v>
      </c>
      <c r="W149" s="785">
        <v>37.521289532798242</v>
      </c>
      <c r="X149" s="785">
        <v>12.357235567623299</v>
      </c>
      <c r="Y149" s="786">
        <v>12.283397242981255</v>
      </c>
      <c r="Z149" s="786">
        <v>79.736003139559188</v>
      </c>
      <c r="AA149" s="786">
        <v>74.737141233590009</v>
      </c>
      <c r="AB149" s="786">
        <v>41.704208896406442</v>
      </c>
      <c r="AC149" s="786">
        <v>90.692399570476795</v>
      </c>
      <c r="AD149" s="2088">
        <v>44.403339008488352</v>
      </c>
      <c r="AE149" s="2107"/>
      <c r="AF149" s="2107"/>
      <c r="AG149" s="2107"/>
      <c r="AH149" s="2107"/>
      <c r="AI149" s="2107"/>
      <c r="AJ149" s="2107"/>
      <c r="AK149" s="2107"/>
      <c r="AL149" s="2107"/>
      <c r="AM149" s="2107"/>
      <c r="AN149" s="2107"/>
      <c r="AO149" s="2107"/>
      <c r="AP149" s="2107"/>
      <c r="AQ149" s="2107"/>
      <c r="AR149" s="2107"/>
      <c r="AS149" s="2107"/>
      <c r="AT149" s="2107"/>
      <c r="AU149" s="2107"/>
      <c r="AV149" s="2107"/>
      <c r="AW149" s="2107"/>
      <c r="AX149" s="2107"/>
      <c r="AY149" s="2107"/>
      <c r="AZ149" s="215"/>
      <c r="BA149" s="2460"/>
      <c r="BB149" s="159" t="s">
        <v>48</v>
      </c>
      <c r="BC149" s="1148" t="s">
        <v>35</v>
      </c>
      <c r="BD149" s="1167" t="s">
        <v>35</v>
      </c>
      <c r="BE149" s="1167" t="s">
        <v>35</v>
      </c>
      <c r="BF149" s="1167" t="s">
        <v>35</v>
      </c>
      <c r="BG149" s="1187" t="s">
        <v>35</v>
      </c>
      <c r="BH149" s="1207" t="s">
        <v>35</v>
      </c>
      <c r="BI149" s="1167" t="s">
        <v>35</v>
      </c>
      <c r="BJ149" s="1167" t="s">
        <v>35</v>
      </c>
      <c r="BK149" s="1167" t="s">
        <v>35</v>
      </c>
      <c r="BL149" s="1187" t="s">
        <v>35</v>
      </c>
      <c r="BM149" s="1207" t="s">
        <v>35</v>
      </c>
      <c r="BN149" s="1167" t="s">
        <v>35</v>
      </c>
      <c r="BO149" s="1167" t="s">
        <v>35</v>
      </c>
      <c r="BP149" s="1167" t="s">
        <v>35</v>
      </c>
      <c r="BQ149" s="1187" t="s">
        <v>35</v>
      </c>
      <c r="BR149" s="1207" t="s">
        <v>35</v>
      </c>
      <c r="BS149" s="1167" t="s">
        <v>35</v>
      </c>
      <c r="BT149" s="1167" t="s">
        <v>35</v>
      </c>
      <c r="BU149" s="1167" t="s">
        <v>35</v>
      </c>
      <c r="BV149" s="1167" t="s">
        <v>35</v>
      </c>
      <c r="BW149" s="1167" t="s">
        <v>35</v>
      </c>
      <c r="BX149" s="1167" t="s">
        <v>35</v>
      </c>
      <c r="BY149" s="1225" t="s">
        <v>35</v>
      </c>
      <c r="BZ149" s="1225" t="s">
        <v>35</v>
      </c>
      <c r="CA149" s="1225" t="s">
        <v>35</v>
      </c>
      <c r="CB149" s="1225" t="s">
        <v>35</v>
      </c>
      <c r="CC149" s="1225" t="s">
        <v>35</v>
      </c>
      <c r="CD149" s="1225" t="s">
        <v>35</v>
      </c>
      <c r="CE149" s="2128"/>
      <c r="CF149" s="2128"/>
      <c r="CG149" s="2128"/>
      <c r="CH149" s="2128"/>
      <c r="CI149" s="2128"/>
      <c r="CJ149" s="2128"/>
      <c r="CK149" s="2128"/>
      <c r="CL149" s="2128"/>
      <c r="CM149" s="2128"/>
      <c r="CN149" s="2128"/>
      <c r="CO149" s="2128"/>
      <c r="CP149" s="2128"/>
      <c r="CQ149" s="2128"/>
      <c r="CR149" s="2128"/>
      <c r="CS149" s="2128"/>
      <c r="CT149" s="2128"/>
      <c r="CU149" s="2128"/>
      <c r="CV149" s="2128"/>
      <c r="CW149" s="2128"/>
      <c r="CX149" s="2128"/>
      <c r="CY149" s="2128"/>
      <c r="CZ149" s="2128"/>
    </row>
    <row r="150" s="130" customFormat="true" ht="15" customHeight="true" x14ac:dyDescent="0.2">
      <c r="A150" s="2459"/>
      <c r="B150" s="252" t="s">
        <v>109</v>
      </c>
      <c r="C150" s="784">
        <v>94.126914800082346</v>
      </c>
      <c r="D150" s="785">
        <v>82.179906586809039</v>
      </c>
      <c r="E150" s="785">
        <v>54.923664595098032</v>
      </c>
      <c r="F150" s="785">
        <v>25.151055524301647</v>
      </c>
      <c r="G150" s="833">
        <v>5.6991190820623521</v>
      </c>
      <c r="H150" s="824">
        <v>57.992598116655827</v>
      </c>
      <c r="I150" s="785">
        <v>33.413023444444654</v>
      </c>
      <c r="J150" s="785">
        <v>16.066225424023724</v>
      </c>
      <c r="K150" s="785">
        <v>7.7223157810091214</v>
      </c>
      <c r="L150" s="800">
        <v>2.5255178264683082</v>
      </c>
      <c r="M150" s="811">
        <v>95.870034360204784</v>
      </c>
      <c r="N150" s="785">
        <v>93.385249270851716</v>
      </c>
      <c r="O150" s="785">
        <v>86.518324218359425</v>
      </c>
      <c r="P150" s="785">
        <v>73.857327502568339</v>
      </c>
      <c r="Q150" s="833">
        <v>42.758076262692164</v>
      </c>
      <c r="R150" s="824">
        <v>42.459341605069959</v>
      </c>
      <c r="S150" s="785">
        <v>68.502933957749946</v>
      </c>
      <c r="T150" s="785">
        <v>64.258321759258664</v>
      </c>
      <c r="U150" s="785">
        <v>4.792779570486652</v>
      </c>
      <c r="V150" s="785">
        <v>70.64767835335482</v>
      </c>
      <c r="W150" s="785">
        <v>59.105602946992477</v>
      </c>
      <c r="X150" s="785">
        <v>83.261565348064991</v>
      </c>
      <c r="Y150" s="786">
        <v>81.746513822846254</v>
      </c>
      <c r="Z150" s="786">
        <v>16.256598091716864</v>
      </c>
      <c r="AA150" s="786">
        <v>15.852451156359407</v>
      </c>
      <c r="AB150" s="786">
        <v>53.336189021187188</v>
      </c>
      <c r="AC150" s="786">
        <v>4.8683715673943606</v>
      </c>
      <c r="AD150" s="2088">
        <v>44.498614504924753</v>
      </c>
      <c r="AE150" s="2107"/>
      <c r="AF150" s="2107"/>
      <c r="AG150" s="2107"/>
      <c r="AH150" s="2107"/>
      <c r="AI150" s="2107"/>
      <c r="AJ150" s="2107"/>
      <c r="AK150" s="2107"/>
      <c r="AL150" s="2107"/>
      <c r="AM150" s="2107"/>
      <c r="AN150" s="2107"/>
      <c r="AO150" s="2107"/>
      <c r="AP150" s="2107"/>
      <c r="AQ150" s="2107"/>
      <c r="AR150" s="2107"/>
      <c r="AS150" s="2107"/>
      <c r="AT150" s="2107"/>
      <c r="AU150" s="2107"/>
      <c r="AV150" s="2107"/>
      <c r="AW150" s="2107"/>
      <c r="AX150" s="2107"/>
      <c r="AY150" s="2107"/>
      <c r="AZ150" s="215"/>
      <c r="BA150" s="2460"/>
      <c r="BB150" s="159" t="s">
        <v>109</v>
      </c>
      <c r="BC150" s="1148" t="s">
        <v>35</v>
      </c>
      <c r="BD150" s="1167" t="s">
        <v>35</v>
      </c>
      <c r="BE150" s="1167" t="s">
        <v>35</v>
      </c>
      <c r="BF150" s="1167" t="s">
        <v>35</v>
      </c>
      <c r="BG150" s="1187" t="s">
        <v>35</v>
      </c>
      <c r="BH150" s="1207" t="s">
        <v>35</v>
      </c>
      <c r="BI150" s="1167" t="s">
        <v>35</v>
      </c>
      <c r="BJ150" s="1167" t="s">
        <v>35</v>
      </c>
      <c r="BK150" s="1167" t="s">
        <v>35</v>
      </c>
      <c r="BL150" s="1187" t="s">
        <v>35</v>
      </c>
      <c r="BM150" s="1207" t="s">
        <v>35</v>
      </c>
      <c r="BN150" s="1167" t="s">
        <v>35</v>
      </c>
      <c r="BO150" s="1167" t="s">
        <v>35</v>
      </c>
      <c r="BP150" s="1167" t="s">
        <v>35</v>
      </c>
      <c r="BQ150" s="1187" t="s">
        <v>35</v>
      </c>
      <c r="BR150" s="1207" t="s">
        <v>35</v>
      </c>
      <c r="BS150" s="1167" t="s">
        <v>35</v>
      </c>
      <c r="BT150" s="1167" t="s">
        <v>35</v>
      </c>
      <c r="BU150" s="1167" t="s">
        <v>35</v>
      </c>
      <c r="BV150" s="1167" t="s">
        <v>35</v>
      </c>
      <c r="BW150" s="1167" t="s">
        <v>35</v>
      </c>
      <c r="BX150" s="1167" t="s">
        <v>35</v>
      </c>
      <c r="BY150" s="1225" t="s">
        <v>35</v>
      </c>
      <c r="BZ150" s="1225" t="s">
        <v>35</v>
      </c>
      <c r="CA150" s="1225" t="s">
        <v>35</v>
      </c>
      <c r="CB150" s="1225" t="s">
        <v>35</v>
      </c>
      <c r="CC150" s="1225" t="s">
        <v>35</v>
      </c>
      <c r="CD150" s="1225" t="s">
        <v>35</v>
      </c>
      <c r="CE150" s="2128"/>
      <c r="CF150" s="2128"/>
      <c r="CG150" s="2128"/>
      <c r="CH150" s="2128"/>
      <c r="CI150" s="2128"/>
      <c r="CJ150" s="2128"/>
      <c r="CK150" s="2128"/>
      <c r="CL150" s="2128"/>
      <c r="CM150" s="2128"/>
      <c r="CN150" s="2128"/>
      <c r="CO150" s="2128"/>
      <c r="CP150" s="2128"/>
      <c r="CQ150" s="2128"/>
      <c r="CR150" s="2128"/>
      <c r="CS150" s="2128"/>
      <c r="CT150" s="2128"/>
      <c r="CU150" s="2128"/>
      <c r="CV150" s="2128"/>
      <c r="CW150" s="2128"/>
      <c r="CX150" s="2128"/>
      <c r="CY150" s="2128"/>
      <c r="CZ150" s="2128"/>
    </row>
    <row r="151" s="130" customFormat="true" ht="15" customHeight="true" x14ac:dyDescent="0.2">
      <c r="A151" s="2459" t="s">
        <v>108</v>
      </c>
      <c r="B151" s="252" t="s">
        <v>49</v>
      </c>
      <c r="C151" s="784">
        <v>21.828945691407895</v>
      </c>
      <c r="D151" s="785">
        <v>27.345179310298406</v>
      </c>
      <c r="E151" s="785">
        <v>25.007797175739118</v>
      </c>
      <c r="F151" s="785">
        <v>13.739266284932308</v>
      </c>
      <c r="G151" s="833">
        <v>8.5509452139249191</v>
      </c>
      <c r="H151" s="824">
        <v>27.506160596978241</v>
      </c>
      <c r="I151" s="785">
        <v>14.598640301119611</v>
      </c>
      <c r="J151" s="785">
        <v>12.308162733000749</v>
      </c>
      <c r="K151" s="785">
        <v>12.416076304511567</v>
      </c>
      <c r="L151" s="800">
        <v>4.2697033529566717</v>
      </c>
      <c r="M151" s="811">
        <v>20.888038267440141</v>
      </c>
      <c r="N151" s="785">
        <v>18.119984621081649</v>
      </c>
      <c r="O151" s="785">
        <v>22.632827864537617</v>
      </c>
      <c r="P151" s="785">
        <v>30.998774059111543</v>
      </c>
      <c r="Q151" s="833">
        <v>22.210313522129933</v>
      </c>
      <c r="R151" s="824">
        <v>8.186626622638693</v>
      </c>
      <c r="S151" s="785">
        <v>21.76260619626952</v>
      </c>
      <c r="T151" s="785">
        <v>13.23873086383027</v>
      </c>
      <c r="U151" s="785">
        <v>6.736345405388616</v>
      </c>
      <c r="V151" s="785">
        <v>36.604534186561594</v>
      </c>
      <c r="W151" s="785">
        <v>8.3776073964253523</v>
      </c>
      <c r="X151" s="785">
        <v>27.597957471602992</v>
      </c>
      <c r="Y151" s="786">
        <v>31.839825070972534</v>
      </c>
      <c r="Z151" s="786">
        <v>5.52030808436617</v>
      </c>
      <c r="AA151" s="786">
        <v>11.244794247025851</v>
      </c>
      <c r="AB151" s="786">
        <v>12.365113352471296</v>
      </c>
      <c r="AC151" s="786">
        <v>4.8172121306470039</v>
      </c>
      <c r="AD151" s="2088">
        <v>21.180916086817867</v>
      </c>
      <c r="AE151" s="2107"/>
      <c r="AF151" s="2107"/>
      <c r="AG151" s="2107"/>
      <c r="AH151" s="2107"/>
      <c r="AI151" s="2107"/>
      <c r="AJ151" s="2107"/>
      <c r="AK151" s="2107"/>
      <c r="AL151" s="2107"/>
      <c r="AM151" s="2107"/>
      <c r="AN151" s="2107"/>
      <c r="AO151" s="2107"/>
      <c r="AP151" s="2107"/>
      <c r="AQ151" s="2107"/>
      <c r="AR151" s="2107"/>
      <c r="AS151" s="2107"/>
      <c r="AT151" s="2107"/>
      <c r="AU151" s="2107"/>
      <c r="AV151" s="2107"/>
      <c r="AW151" s="2107"/>
      <c r="AX151" s="2107"/>
      <c r="AY151" s="2107"/>
      <c r="AZ151" s="215"/>
      <c r="BA151" s="2460" t="s">
        <v>108</v>
      </c>
      <c r="BB151" s="159" t="s">
        <v>49</v>
      </c>
      <c r="BC151" s="1148" t="s">
        <v>35</v>
      </c>
      <c r="BD151" s="1167" t="s">
        <v>35</v>
      </c>
      <c r="BE151" s="1167" t="s">
        <v>35</v>
      </c>
      <c r="BF151" s="1167" t="s">
        <v>35</v>
      </c>
      <c r="BG151" s="1187" t="s">
        <v>35</v>
      </c>
      <c r="BH151" s="1207" t="s">
        <v>35</v>
      </c>
      <c r="BI151" s="1167" t="s">
        <v>35</v>
      </c>
      <c r="BJ151" s="1167" t="s">
        <v>35</v>
      </c>
      <c r="BK151" s="1167" t="s">
        <v>35</v>
      </c>
      <c r="BL151" s="1187" t="s">
        <v>35</v>
      </c>
      <c r="BM151" s="1207" t="s">
        <v>35</v>
      </c>
      <c r="BN151" s="1167" t="s">
        <v>35</v>
      </c>
      <c r="BO151" s="1167" t="s">
        <v>35</v>
      </c>
      <c r="BP151" s="1167" t="s">
        <v>35</v>
      </c>
      <c r="BQ151" s="1187" t="s">
        <v>35</v>
      </c>
      <c r="BR151" s="1207" t="s">
        <v>35</v>
      </c>
      <c r="BS151" s="1167" t="s">
        <v>35</v>
      </c>
      <c r="BT151" s="1167" t="s">
        <v>35</v>
      </c>
      <c r="BU151" s="1167" t="s">
        <v>35</v>
      </c>
      <c r="BV151" s="1167" t="s">
        <v>35</v>
      </c>
      <c r="BW151" s="1167" t="s">
        <v>35</v>
      </c>
      <c r="BX151" s="1167" t="s">
        <v>35</v>
      </c>
      <c r="BY151" s="1225" t="s">
        <v>35</v>
      </c>
      <c r="BZ151" s="1225" t="s">
        <v>35</v>
      </c>
      <c r="CA151" s="1225" t="s">
        <v>35</v>
      </c>
      <c r="CB151" s="1225" t="s">
        <v>35</v>
      </c>
      <c r="CC151" s="1225" t="s">
        <v>35</v>
      </c>
      <c r="CD151" s="1225" t="s">
        <v>35</v>
      </c>
      <c r="CE151" s="2128"/>
      <c r="CF151" s="2128"/>
      <c r="CG151" s="2128"/>
      <c r="CH151" s="2128"/>
      <c r="CI151" s="2128"/>
      <c r="CJ151" s="2128"/>
      <c r="CK151" s="2128"/>
      <c r="CL151" s="2128"/>
      <c r="CM151" s="2128"/>
      <c r="CN151" s="2128"/>
      <c r="CO151" s="2128"/>
      <c r="CP151" s="2128"/>
      <c r="CQ151" s="2128"/>
      <c r="CR151" s="2128"/>
      <c r="CS151" s="2128"/>
      <c r="CT151" s="2128"/>
      <c r="CU151" s="2128"/>
      <c r="CV151" s="2128"/>
      <c r="CW151" s="2128"/>
      <c r="CX151" s="2128"/>
      <c r="CY151" s="2128"/>
      <c r="CZ151" s="2128"/>
    </row>
    <row r="152" s="130" customFormat="true" ht="15" customHeight="true" x14ac:dyDescent="0.2">
      <c r="A152" s="2461"/>
      <c r="B152" s="253" t="s">
        <v>48</v>
      </c>
      <c r="C152" s="787">
        <v>77.886158354628236</v>
      </c>
      <c r="D152" s="788">
        <v>72.494430013959203</v>
      </c>
      <c r="E152" s="788">
        <v>74.71966414243704</v>
      </c>
      <c r="F152" s="788">
        <v>86.19360678426915</v>
      </c>
      <c r="G152" s="834">
        <v>91.338162867571356</v>
      </c>
      <c r="H152" s="825">
        <v>72.493839403021823</v>
      </c>
      <c r="I152" s="788">
        <v>85.401359698880384</v>
      </c>
      <c r="J152" s="788">
        <v>87.56550755180443</v>
      </c>
      <c r="K152" s="788">
        <v>87.583923695488423</v>
      </c>
      <c r="L152" s="801">
        <v>95.496984289138879</v>
      </c>
      <c r="M152" s="812">
        <v>79.111961732559863</v>
      </c>
      <c r="N152" s="788">
        <v>81.494939369605817</v>
      </c>
      <c r="O152" s="788">
        <v>77.019949587059713</v>
      </c>
      <c r="P152" s="788">
        <v>68.855937595508607</v>
      </c>
      <c r="Q152" s="834">
        <v>77.417311868020391</v>
      </c>
      <c r="R152" s="825">
        <v>91.608205744519154</v>
      </c>
      <c r="S152" s="788">
        <v>78.237393803730399</v>
      </c>
      <c r="T152" s="788">
        <v>86.366965184848269</v>
      </c>
      <c r="U152" s="788">
        <v>93.247019345365388</v>
      </c>
      <c r="V152" s="788">
        <v>63.219644221619433</v>
      </c>
      <c r="W152" s="788">
        <v>91.622392603574681</v>
      </c>
      <c r="X152" s="788">
        <v>71.606882389876645</v>
      </c>
      <c r="Y152" s="789">
        <v>68.16017492902742</v>
      </c>
      <c r="Z152" s="789">
        <v>94.479691915633808</v>
      </c>
      <c r="AA152" s="789">
        <v>88.666367170690322</v>
      </c>
      <c r="AB152" s="789">
        <v>87.634886647528631</v>
      </c>
      <c r="AC152" s="789">
        <v>95.182787869352964</v>
      </c>
      <c r="AD152" s="2089">
        <v>78.677305050517447</v>
      </c>
      <c r="AE152" s="2108"/>
      <c r="AF152" s="2108"/>
      <c r="AG152" s="2108"/>
      <c r="AH152" s="2108"/>
      <c r="AI152" s="2108"/>
      <c r="AJ152" s="2108"/>
      <c r="AK152" s="2108"/>
      <c r="AL152" s="2108"/>
      <c r="AM152" s="2108"/>
      <c r="AN152" s="2108"/>
      <c r="AO152" s="2108"/>
      <c r="AP152" s="2108"/>
      <c r="AQ152" s="2108"/>
      <c r="AR152" s="2108"/>
      <c r="AS152" s="2108"/>
      <c r="AT152" s="2108"/>
      <c r="AU152" s="2108"/>
      <c r="AV152" s="2108"/>
      <c r="AW152" s="2108"/>
      <c r="AX152" s="2108"/>
      <c r="AY152" s="2108"/>
      <c r="AZ152" s="215"/>
      <c r="BA152" s="2462"/>
      <c r="BB152" s="235" t="s">
        <v>48</v>
      </c>
      <c r="BC152" s="1149" t="s">
        <v>35</v>
      </c>
      <c r="BD152" s="1168" t="s">
        <v>35</v>
      </c>
      <c r="BE152" s="1168" t="s">
        <v>35</v>
      </c>
      <c r="BF152" s="1168" t="s">
        <v>35</v>
      </c>
      <c r="BG152" s="1188" t="s">
        <v>35</v>
      </c>
      <c r="BH152" s="1208" t="s">
        <v>35</v>
      </c>
      <c r="BI152" s="1168" t="s">
        <v>35</v>
      </c>
      <c r="BJ152" s="1168" t="s">
        <v>35</v>
      </c>
      <c r="BK152" s="1168" t="s">
        <v>35</v>
      </c>
      <c r="BL152" s="1188" t="s">
        <v>35</v>
      </c>
      <c r="BM152" s="1208" t="s">
        <v>35</v>
      </c>
      <c r="BN152" s="1168" t="s">
        <v>35</v>
      </c>
      <c r="BO152" s="1168" t="s">
        <v>35</v>
      </c>
      <c r="BP152" s="1168" t="s">
        <v>35</v>
      </c>
      <c r="BQ152" s="1188" t="s">
        <v>35</v>
      </c>
      <c r="BR152" s="1208" t="s">
        <v>35</v>
      </c>
      <c r="BS152" s="1168" t="s">
        <v>35</v>
      </c>
      <c r="BT152" s="1168" t="s">
        <v>35</v>
      </c>
      <c r="BU152" s="1168" t="s">
        <v>35</v>
      </c>
      <c r="BV152" s="1168" t="s">
        <v>35</v>
      </c>
      <c r="BW152" s="1168" t="s">
        <v>35</v>
      </c>
      <c r="BX152" s="1168" t="s">
        <v>35</v>
      </c>
      <c r="BY152" s="1226" t="s">
        <v>35</v>
      </c>
      <c r="BZ152" s="1226" t="s">
        <v>35</v>
      </c>
      <c r="CA152" s="1226" t="s">
        <v>35</v>
      </c>
      <c r="CB152" s="1226" t="s">
        <v>35</v>
      </c>
      <c r="CC152" s="1226" t="s">
        <v>35</v>
      </c>
      <c r="CD152" s="1226" t="s">
        <v>35</v>
      </c>
      <c r="CE152" s="2129"/>
      <c r="CF152" s="2129"/>
      <c r="CG152" s="2129"/>
      <c r="CH152" s="2129"/>
      <c r="CI152" s="2129"/>
      <c r="CJ152" s="2129"/>
      <c r="CK152" s="2129"/>
      <c r="CL152" s="2129"/>
      <c r="CM152" s="2129"/>
      <c r="CN152" s="2129"/>
      <c r="CO152" s="2129"/>
      <c r="CP152" s="2129"/>
      <c r="CQ152" s="2129"/>
      <c r="CR152" s="2129"/>
      <c r="CS152" s="2129"/>
      <c r="CT152" s="2129"/>
      <c r="CU152" s="2129"/>
      <c r="CV152" s="2129"/>
      <c r="CW152" s="2129"/>
      <c r="CX152" s="2129"/>
      <c r="CY152" s="2129"/>
      <c r="CZ152" s="2129"/>
    </row>
    <row r="153" s="135" customFormat="true" ht="15" customHeight="true" x14ac:dyDescent="0.2">
      <c r="A153" s="2696" t="s">
        <v>276</v>
      </c>
      <c r="B153" s="1999" t="s">
        <v>439</v>
      </c>
      <c r="C153" s="1912">
        <v>0</v>
      </c>
      <c r="D153" s="1913">
        <v>6.0508468945320526E-2</v>
      </c>
      <c r="E153" s="1913">
        <v>0.36196761530099747</v>
      </c>
      <c r="F153" s="1913">
        <v>3.1644856434795878</v>
      </c>
      <c r="G153" s="1914">
        <v>9.0142589467760139</v>
      </c>
      <c r="H153" s="1915">
        <v>0.56704084805976407</v>
      </c>
      <c r="I153" s="1913">
        <v>2.8096989282312816</v>
      </c>
      <c r="J153" s="1913">
        <v>4.5974022137192057</v>
      </c>
      <c r="K153" s="1913">
        <v>5.3425913075254554</v>
      </c>
      <c r="L153" s="1916">
        <v>13.240739158625892</v>
      </c>
      <c r="M153" s="1917">
        <v>0</v>
      </c>
      <c r="N153" s="1913">
        <v>0</v>
      </c>
      <c r="O153" s="1913">
        <v>0</v>
      </c>
      <c r="P153" s="1913">
        <v>0</v>
      </c>
      <c r="Q153" s="1914">
        <v>0</v>
      </c>
      <c r="R153" s="1915">
        <v>0</v>
      </c>
      <c r="S153" s="1913">
        <v>0</v>
      </c>
      <c r="T153" s="1913">
        <v>0</v>
      </c>
      <c r="U153" s="1913">
        <v>19.587521286187986</v>
      </c>
      <c r="V153" s="1913">
        <v>0</v>
      </c>
      <c r="W153" s="1913">
        <v>0</v>
      </c>
      <c r="X153" s="1913">
        <v>0</v>
      </c>
      <c r="Y153" s="1913">
        <v>0</v>
      </c>
      <c r="Z153" s="1913">
        <v>0.54187734912304752</v>
      </c>
      <c r="AA153" s="1913">
        <v>6.4287267197764049</v>
      </c>
      <c r="AB153" s="1913">
        <v>0</v>
      </c>
      <c r="AC153" s="1913">
        <v>16.776183618708053</v>
      </c>
      <c r="AD153" s="2224">
        <v>1.1769255981398707</v>
      </c>
      <c r="AE153" s="312"/>
      <c r="AF153" s="312"/>
      <c r="AG153" s="312"/>
      <c r="AH153" s="312"/>
      <c r="AI153" s="312"/>
      <c r="AJ153" s="312"/>
      <c r="AK153" s="312"/>
      <c r="AL153" s="312"/>
      <c r="AM153" s="312"/>
      <c r="AN153" s="312"/>
      <c r="AO153" s="312"/>
      <c r="AP153" s="312"/>
      <c r="AQ153" s="312"/>
      <c r="AR153" s="312"/>
      <c r="AS153" s="312"/>
      <c r="AT153" s="312"/>
      <c r="AU153" s="312"/>
      <c r="AV153" s="312"/>
      <c r="AW153" s="312"/>
      <c r="AX153" s="312"/>
      <c r="AY153" s="312"/>
      <c r="AZ153" s="707"/>
      <c r="BA153" s="2754" t="s">
        <v>276</v>
      </c>
      <c r="BB153" s="234" t="s">
        <v>439</v>
      </c>
      <c r="BC153" s="339">
        <v>0</v>
      </c>
      <c r="BD153" s="305">
        <v>8.2159695419360261</v>
      </c>
      <c r="BE153" s="305">
        <v>49.13235217238848</v>
      </c>
      <c r="BF153" s="305">
        <v>429.94791259181358</v>
      </c>
      <c r="BG153" s="340">
        <v>1223.1625737385252</v>
      </c>
      <c r="BH153" s="351">
        <v>36.492316575992163</v>
      </c>
      <c r="BI153" s="305">
        <v>181.17896542277575</v>
      </c>
      <c r="BJ153" s="305">
        <v>296.2333345815058</v>
      </c>
      <c r="BK153" s="305">
        <v>343.97140266708766</v>
      </c>
      <c r="BL153" s="340">
        <v>852.58278879730108</v>
      </c>
      <c r="BM153" s="351">
        <v>0</v>
      </c>
      <c r="BN153" s="305">
        <v>0</v>
      </c>
      <c r="BO153" s="305">
        <v>0</v>
      </c>
      <c r="BP153" s="305">
        <v>0</v>
      </c>
      <c r="BQ153" s="340">
        <v>0</v>
      </c>
      <c r="BR153" s="351">
        <v>0</v>
      </c>
      <c r="BS153" s="305">
        <v>0</v>
      </c>
      <c r="BT153" s="305">
        <v>0</v>
      </c>
      <c r="BU153" s="305">
        <v>458.71001333306663</v>
      </c>
      <c r="BV153" s="305">
        <v>0</v>
      </c>
      <c r="BW153" s="305">
        <v>0</v>
      </c>
      <c r="BX153" s="305">
        <v>0</v>
      </c>
      <c r="BY153" s="306">
        <v>0</v>
      </c>
      <c r="BZ153" s="306">
        <v>0.51157462590544822</v>
      </c>
      <c r="CA153" s="306">
        <v>1134.6528643622919</v>
      </c>
      <c r="CB153" s="306">
        <v>0</v>
      </c>
      <c r="CC153" s="306">
        <v>54.956050893106017</v>
      </c>
      <c r="CD153" s="306">
        <v>61.628304830293303</v>
      </c>
      <c r="CE153" s="2130"/>
      <c r="CF153" s="2130"/>
      <c r="CG153" s="2130"/>
      <c r="CH153" s="2130"/>
      <c r="CI153" s="2130"/>
      <c r="CJ153" s="2130"/>
      <c r="CK153" s="2130"/>
      <c r="CL153" s="2130"/>
      <c r="CM153" s="2130"/>
      <c r="CN153" s="2130"/>
      <c r="CO153" s="2130"/>
      <c r="CP153" s="2130"/>
      <c r="CQ153" s="2130"/>
      <c r="CR153" s="2130"/>
      <c r="CS153" s="2130"/>
      <c r="CT153" s="2130"/>
      <c r="CU153" s="2130"/>
      <c r="CV153" s="2130"/>
      <c r="CW153" s="2130"/>
      <c r="CX153" s="2130"/>
      <c r="CY153" s="2130"/>
      <c r="CZ153" s="2130"/>
    </row>
    <row r="154" s="135" customFormat="true" ht="15" customHeight="true" x14ac:dyDescent="0.2">
      <c r="A154" s="2696"/>
      <c r="B154" s="1999" t="s">
        <v>440</v>
      </c>
      <c r="C154" s="1912">
        <v>2.9240763646365702</v>
      </c>
      <c r="D154" s="1913">
        <v>9.4703967162742604</v>
      </c>
      <c r="E154" s="1913">
        <v>22.91292220755745</v>
      </c>
      <c r="F154" s="1913">
        <v>29.616341120766993</v>
      </c>
      <c r="G154" s="1914">
        <v>30.88267362347392</v>
      </c>
      <c r="H154" s="1915">
        <v>22.072925480450419</v>
      </c>
      <c r="I154" s="1913">
        <v>27.167704736159408</v>
      </c>
      <c r="J154" s="1913">
        <v>31.881279063051117</v>
      </c>
      <c r="K154" s="1913">
        <v>33.014249492369252</v>
      </c>
      <c r="L154" s="1916">
        <v>29.699073521405662</v>
      </c>
      <c r="M154" s="1917">
        <v>2.137198977211578</v>
      </c>
      <c r="N154" s="1913">
        <v>2.9902070741904097</v>
      </c>
      <c r="O154" s="1913">
        <v>6.3998289796536936</v>
      </c>
      <c r="P154" s="1913">
        <v>15.262029487409221</v>
      </c>
      <c r="Q154" s="1914">
        <v>25.666020443191083</v>
      </c>
      <c r="R154" s="1915">
        <v>26.068027337347427</v>
      </c>
      <c r="S154" s="1913">
        <v>21.74248776914369</v>
      </c>
      <c r="T154" s="1913">
        <v>26.150953952474961</v>
      </c>
      <c r="U154" s="1913">
        <v>41.22892092905083</v>
      </c>
      <c r="V154" s="1913">
        <v>15.553617858583948</v>
      </c>
      <c r="W154" s="1913">
        <v>0.52193950575479597</v>
      </c>
      <c r="X154" s="1913">
        <v>9.5334556606082526</v>
      </c>
      <c r="Y154" s="1913">
        <v>10.394323025935023</v>
      </c>
      <c r="Z154" s="1913">
        <v>13.959974755893107</v>
      </c>
      <c r="AA154" s="1913">
        <v>28.239140744510227</v>
      </c>
      <c r="AB154" s="1913">
        <v>37.216632673737919</v>
      </c>
      <c r="AC154" s="1913">
        <v>24.446390998400716</v>
      </c>
      <c r="AD154" s="2224">
        <v>14.700642815031603</v>
      </c>
      <c r="AE154" s="312"/>
      <c r="AF154" s="312"/>
      <c r="AG154" s="312"/>
      <c r="AH154" s="312"/>
      <c r="AI154" s="312"/>
      <c r="AJ154" s="312"/>
      <c r="AK154" s="312"/>
      <c r="AL154" s="312"/>
      <c r="AM154" s="312"/>
      <c r="AN154" s="312"/>
      <c r="AO154" s="312"/>
      <c r="AP154" s="312"/>
      <c r="AQ154" s="312"/>
      <c r="AR154" s="312"/>
      <c r="AS154" s="312"/>
      <c r="AT154" s="312"/>
      <c r="AU154" s="312"/>
      <c r="AV154" s="312"/>
      <c r="AW154" s="312"/>
      <c r="AX154" s="312"/>
      <c r="AY154" s="312"/>
      <c r="AZ154" s="707"/>
      <c r="BA154" s="2754"/>
      <c r="BB154" s="159" t="s">
        <v>440</v>
      </c>
      <c r="BC154" s="341">
        <v>397.13099448123967</v>
      </c>
      <c r="BD154" s="307">
        <v>1285.9107547618366</v>
      </c>
      <c r="BE154" s="307">
        <v>3110.1284082116376</v>
      </c>
      <c r="BF154" s="307">
        <v>4023.8716423688516</v>
      </c>
      <c r="BG154" s="342">
        <v>4190.5308884792403</v>
      </c>
      <c r="BH154" s="352">
        <v>1420.5187988608266</v>
      </c>
      <c r="BI154" s="307">
        <v>1751.8662186725339</v>
      </c>
      <c r="BJ154" s="307">
        <v>2054.2682951228953</v>
      </c>
      <c r="BK154" s="307">
        <v>2125.5523868905502</v>
      </c>
      <c r="BL154" s="342">
        <v>1912.3493503065047</v>
      </c>
      <c r="BM154" s="352">
        <v>152.63480410060296</v>
      </c>
      <c r="BN154" s="307">
        <v>213.22390483263791</v>
      </c>
      <c r="BO154" s="307">
        <v>456.86003897296678</v>
      </c>
      <c r="BP154" s="307">
        <v>1090.03322599184</v>
      </c>
      <c r="BQ154" s="342">
        <v>1830.2656645514521</v>
      </c>
      <c r="BR154" s="352">
        <v>84.300791511308205</v>
      </c>
      <c r="BS154" s="307">
        <v>1648.9662194342659</v>
      </c>
      <c r="BT154" s="307">
        <v>1674.7744325076494</v>
      </c>
      <c r="BU154" s="307">
        <v>965.51873985242912</v>
      </c>
      <c r="BV154" s="307">
        <v>1111.0805973347492</v>
      </c>
      <c r="BW154" s="307">
        <v>27.314557191523743</v>
      </c>
      <c r="BX154" s="307">
        <v>797.4539734007825</v>
      </c>
      <c r="BY154" s="308">
        <v>706.59617878682252</v>
      </c>
      <c r="BZ154" s="308">
        <v>13.179308703257563</v>
      </c>
      <c r="CA154" s="308">
        <v>4984.1319019394959</v>
      </c>
      <c r="CB154" s="308">
        <v>144.39196142242457</v>
      </c>
      <c r="CC154" s="308">
        <v>80.082403626215253</v>
      </c>
      <c r="CD154" s="308">
        <v>769.78162259188002</v>
      </c>
      <c r="CE154" s="2130"/>
      <c r="CF154" s="2130"/>
      <c r="CG154" s="2130"/>
      <c r="CH154" s="2130"/>
      <c r="CI154" s="2130"/>
      <c r="CJ154" s="2130"/>
      <c r="CK154" s="2130"/>
      <c r="CL154" s="2130"/>
      <c r="CM154" s="2130"/>
      <c r="CN154" s="2130"/>
      <c r="CO154" s="2130"/>
      <c r="CP154" s="2130"/>
      <c r="CQ154" s="2130"/>
      <c r="CR154" s="2130"/>
      <c r="CS154" s="2130"/>
      <c r="CT154" s="2130"/>
      <c r="CU154" s="2130"/>
      <c r="CV154" s="2130"/>
      <c r="CW154" s="2130"/>
      <c r="CX154" s="2130"/>
      <c r="CY154" s="2130"/>
      <c r="CZ154" s="2130"/>
    </row>
    <row r="155" s="135" customFormat="true" ht="15" customHeight="true" x14ac:dyDescent="0.2">
      <c r="A155" s="2696"/>
      <c r="B155" s="1999" t="s">
        <v>441</v>
      </c>
      <c r="C155" s="1912">
        <v>0.36909295889438609</v>
      </c>
      <c r="D155" s="1913">
        <v>1.0392447043426405</v>
      </c>
      <c r="E155" s="1913">
        <v>2.761668815762877</v>
      </c>
      <c r="F155" s="1913">
        <v>2.9723357751410755</v>
      </c>
      <c r="G155" s="1914">
        <v>1.4674413194630378</v>
      </c>
      <c r="H155" s="1915">
        <v>2.787691844366635</v>
      </c>
      <c r="I155" s="1913">
        <v>3.1035610576736312</v>
      </c>
      <c r="J155" s="1913">
        <v>2.4069986294795962</v>
      </c>
      <c r="K155" s="1913">
        <v>1.7696510410906925</v>
      </c>
      <c r="L155" s="1916">
        <v>0.51546655740669634</v>
      </c>
      <c r="M155" s="1917">
        <v>0.36039606361040105</v>
      </c>
      <c r="N155" s="1913">
        <v>0.28345755496369818</v>
      </c>
      <c r="O155" s="1913">
        <v>0.87701801921012246</v>
      </c>
      <c r="P155" s="1913">
        <v>0.77698214985598635</v>
      </c>
      <c r="Q155" s="1914">
        <v>4.5330463232083718</v>
      </c>
      <c r="R155" s="1915">
        <v>3.5524900120293648</v>
      </c>
      <c r="S155" s="1913">
        <v>1.1833825746992745</v>
      </c>
      <c r="T155" s="1913">
        <v>2.4961270901882036</v>
      </c>
      <c r="U155" s="1913">
        <v>0.73286784458074639</v>
      </c>
      <c r="V155" s="1913">
        <v>6.631645186002193</v>
      </c>
      <c r="W155" s="1913">
        <v>0</v>
      </c>
      <c r="X155" s="1913">
        <v>0.24653265674040559</v>
      </c>
      <c r="Y155" s="1913">
        <v>0.9168476101357983</v>
      </c>
      <c r="Z155" s="1913">
        <v>8.0756256107632449</v>
      </c>
      <c r="AA155" s="1913">
        <v>0.3335834731557788</v>
      </c>
      <c r="AB155" s="1913">
        <v>1.9300104293465232</v>
      </c>
      <c r="AC155" s="1913">
        <v>1.0816658891388859</v>
      </c>
      <c r="AD155" s="2224">
        <v>4.9000853695610536</v>
      </c>
      <c r="AE155" s="312"/>
      <c r="AF155" s="312"/>
      <c r="AG155" s="312"/>
      <c r="AH155" s="312"/>
      <c r="AI155" s="312"/>
      <c r="AJ155" s="312"/>
      <c r="AK155" s="312"/>
      <c r="AL155" s="312"/>
      <c r="AM155" s="312"/>
      <c r="AN155" s="312"/>
      <c r="AO155" s="312"/>
      <c r="AP155" s="312"/>
      <c r="AQ155" s="312"/>
      <c r="AR155" s="312"/>
      <c r="AS155" s="312"/>
      <c r="AT155" s="312"/>
      <c r="AU155" s="312"/>
      <c r="AV155" s="312"/>
      <c r="AW155" s="312"/>
      <c r="AX155" s="312"/>
      <c r="AY155" s="312"/>
      <c r="AZ155" s="707"/>
      <c r="BA155" s="2754"/>
      <c r="BB155" s="159" t="s">
        <v>441</v>
      </c>
      <c r="BC155" s="341">
        <v>50.128052603020471</v>
      </c>
      <c r="BD155" s="307">
        <v>141.11087235099791</v>
      </c>
      <c r="BE155" s="307">
        <v>374.86028888726059</v>
      </c>
      <c r="BF155" s="307">
        <v>403.84116283702735</v>
      </c>
      <c r="BG155" s="342">
        <v>199.12000661647591</v>
      </c>
      <c r="BH155" s="352">
        <v>179.40388888917718</v>
      </c>
      <c r="BI155" s="307">
        <v>200.12819733311946</v>
      </c>
      <c r="BJ155" s="307">
        <v>155.09481163429155</v>
      </c>
      <c r="BK155" s="307">
        <v>113.93522652159879</v>
      </c>
      <c r="BL155" s="342">
        <v>33.191343004385089</v>
      </c>
      <c r="BM155" s="352">
        <v>25.738821305058224</v>
      </c>
      <c r="BN155" s="307">
        <v>20.212622478674241</v>
      </c>
      <c r="BO155" s="307">
        <v>62.607061487135532</v>
      </c>
      <c r="BP155" s="307">
        <v>55.493036495853758</v>
      </c>
      <c r="BQ155" s="342">
        <v>323.25537414548836</v>
      </c>
      <c r="BR155" s="352">
        <v>11.488315397806616</v>
      </c>
      <c r="BS155" s="307">
        <v>89.748602416856883</v>
      </c>
      <c r="BT155" s="307">
        <v>159.85840663916872</v>
      </c>
      <c r="BU155" s="307">
        <v>17.162652376850804</v>
      </c>
      <c r="BV155" s="307">
        <v>473.73494460061676</v>
      </c>
      <c r="BW155" s="307">
        <v>0</v>
      </c>
      <c r="BX155" s="307">
        <v>20.621950076615164</v>
      </c>
      <c r="BY155" s="308">
        <v>62.326427246425588</v>
      </c>
      <c r="BZ155" s="308">
        <v>7.6240225901019292</v>
      </c>
      <c r="CA155" s="308">
        <v>58.876580047454659</v>
      </c>
      <c r="CB155" s="308">
        <v>7.4879958620149587</v>
      </c>
      <c r="CC155" s="308">
        <v>3.5433616491037929</v>
      </c>
      <c r="CD155" s="308">
        <v>256.58712439176628</v>
      </c>
      <c r="CE155" s="2130"/>
      <c r="CF155" s="2130"/>
      <c r="CG155" s="2130"/>
      <c r="CH155" s="2130"/>
      <c r="CI155" s="2130"/>
      <c r="CJ155" s="2130"/>
      <c r="CK155" s="2130"/>
      <c r="CL155" s="2130"/>
      <c r="CM155" s="2130"/>
      <c r="CN155" s="2130"/>
      <c r="CO155" s="2130"/>
      <c r="CP155" s="2130"/>
      <c r="CQ155" s="2130"/>
      <c r="CR155" s="2130"/>
      <c r="CS155" s="2130"/>
      <c r="CT155" s="2130"/>
      <c r="CU155" s="2130"/>
      <c r="CV155" s="2130"/>
      <c r="CW155" s="2130"/>
      <c r="CX155" s="2130"/>
      <c r="CY155" s="2130"/>
      <c r="CZ155" s="2130"/>
    </row>
    <row r="156" s="135" customFormat="true" ht="15" customHeight="true" x14ac:dyDescent="0.2">
      <c r="A156" s="2696"/>
      <c r="B156" s="1999" t="s">
        <v>442</v>
      </c>
      <c r="C156" s="1912">
        <v>0.84512462144454514</v>
      </c>
      <c r="D156" s="1913">
        <v>1.59685871019248</v>
      </c>
      <c r="E156" s="1913">
        <v>7.1782788595687892</v>
      </c>
      <c r="F156" s="1913">
        <v>16.832964146096575</v>
      </c>
      <c r="G156" s="1914">
        <v>33.818319636577883</v>
      </c>
      <c r="H156" s="1915">
        <v>5.8707186185689526</v>
      </c>
      <c r="I156" s="1913">
        <v>11.626985646977555</v>
      </c>
      <c r="J156" s="1913">
        <v>21.372322486676278</v>
      </c>
      <c r="K156" s="1913">
        <v>26.353323595751039</v>
      </c>
      <c r="L156" s="1916">
        <v>42.279552191648669</v>
      </c>
      <c r="M156" s="1917">
        <v>0.50314791549263915</v>
      </c>
      <c r="N156" s="1913">
        <v>0.76691212273868348</v>
      </c>
      <c r="O156" s="1913">
        <v>0.95247870622521946</v>
      </c>
      <c r="P156" s="1913">
        <v>2.99410524205671</v>
      </c>
      <c r="Q156" s="1914">
        <v>12.41901572449553</v>
      </c>
      <c r="R156" s="1915">
        <v>24.762489466586036</v>
      </c>
      <c r="S156" s="1913">
        <v>5.4319286680068721</v>
      </c>
      <c r="T156" s="1913">
        <v>3.0866569962359129</v>
      </c>
      <c r="U156" s="1913">
        <v>21.969870223057619</v>
      </c>
      <c r="V156" s="1913">
        <v>2.3575661278661397</v>
      </c>
      <c r="W156" s="1913">
        <v>1.1535700047297153</v>
      </c>
      <c r="X156" s="1913">
        <v>5.0982045872256565</v>
      </c>
      <c r="Y156" s="1913">
        <v>4.7386729551606823</v>
      </c>
      <c r="Z156" s="1913">
        <v>49.675372069397135</v>
      </c>
      <c r="AA156" s="1913">
        <v>28.94450861283185</v>
      </c>
      <c r="AB156" s="1913">
        <v>7.5171678757282052</v>
      </c>
      <c r="AC156" s="1913">
        <v>49.249706035016573</v>
      </c>
      <c r="AD156" s="2224">
        <v>12.494569249044515</v>
      </c>
      <c r="AE156" s="312"/>
      <c r="AF156" s="312"/>
      <c r="AG156" s="312"/>
      <c r="AH156" s="312"/>
      <c r="AI156" s="312"/>
      <c r="AJ156" s="312"/>
      <c r="AK156" s="312"/>
      <c r="AL156" s="312"/>
      <c r="AM156" s="312"/>
      <c r="AN156" s="312"/>
      <c r="AO156" s="312"/>
      <c r="AP156" s="312"/>
      <c r="AQ156" s="312"/>
      <c r="AR156" s="312"/>
      <c r="AS156" s="312"/>
      <c r="AT156" s="312"/>
      <c r="AU156" s="312"/>
      <c r="AV156" s="312"/>
      <c r="AW156" s="312"/>
      <c r="AX156" s="312"/>
      <c r="AY156" s="312"/>
      <c r="AZ156" s="707"/>
      <c r="BA156" s="2754"/>
      <c r="BB156" s="159" t="s">
        <v>442</v>
      </c>
      <c r="BC156" s="341">
        <v>114.77989611826291</v>
      </c>
      <c r="BD156" s="307">
        <v>216.82489665326909</v>
      </c>
      <c r="BE156" s="307">
        <v>974.35712481257713</v>
      </c>
      <c r="BF156" s="307">
        <v>2287.0376461525398</v>
      </c>
      <c r="BG156" s="342">
        <v>4588.874485459859</v>
      </c>
      <c r="BH156" s="352">
        <v>377.81426697995113</v>
      </c>
      <c r="BI156" s="307">
        <v>749.7476720151468</v>
      </c>
      <c r="BJ156" s="307">
        <v>1377.1243114397003</v>
      </c>
      <c r="BK156" s="307">
        <v>1696.7028096275455</v>
      </c>
      <c r="BL156" s="342">
        <v>2722.4173880937442</v>
      </c>
      <c r="BM156" s="352">
        <v>35.933894940865343</v>
      </c>
      <c r="BN156" s="307">
        <v>54.686512812194806</v>
      </c>
      <c r="BO156" s="307">
        <v>67.993919873546602</v>
      </c>
      <c r="BP156" s="307">
        <v>213.8427395026724</v>
      </c>
      <c r="BQ156" s="342">
        <v>885.61053391114217</v>
      </c>
      <c r="BR156" s="352">
        <v>80.078842745146886</v>
      </c>
      <c r="BS156" s="307">
        <v>411.96145422841221</v>
      </c>
      <c r="BT156" s="307">
        <v>197.67746249759745</v>
      </c>
      <c r="BU156" s="307">
        <v>514.50100886684413</v>
      </c>
      <c r="BV156" s="307">
        <v>168.41393464993905</v>
      </c>
      <c r="BW156" s="307">
        <v>60.369551492465455</v>
      </c>
      <c r="BX156" s="307">
        <v>426.45433618493416</v>
      </c>
      <c r="BY156" s="308">
        <v>322.13047394068252</v>
      </c>
      <c r="BZ156" s="308">
        <v>46.897438920897166</v>
      </c>
      <c r="CA156" s="308">
        <v>5108.6274213645447</v>
      </c>
      <c r="CB156" s="308">
        <v>29.1648796771441</v>
      </c>
      <c r="CC156" s="308">
        <v>161.33403239057517</v>
      </c>
      <c r="CD156" s="308">
        <v>654.2632122373227</v>
      </c>
      <c r="CE156" s="2130"/>
      <c r="CF156" s="2130"/>
      <c r="CG156" s="2130"/>
      <c r="CH156" s="2130"/>
      <c r="CI156" s="2130"/>
      <c r="CJ156" s="2130"/>
      <c r="CK156" s="2130"/>
      <c r="CL156" s="2130"/>
      <c r="CM156" s="2130"/>
      <c r="CN156" s="2130"/>
      <c r="CO156" s="2130"/>
      <c r="CP156" s="2130"/>
      <c r="CQ156" s="2130"/>
      <c r="CR156" s="2130"/>
      <c r="CS156" s="2130"/>
      <c r="CT156" s="2130"/>
      <c r="CU156" s="2130"/>
      <c r="CV156" s="2130"/>
      <c r="CW156" s="2130"/>
      <c r="CX156" s="2130"/>
      <c r="CY156" s="2130"/>
      <c r="CZ156" s="2130"/>
    </row>
    <row r="157" s="135" customFormat="true" ht="15" customHeight="true" x14ac:dyDescent="0.2">
      <c r="A157" s="2696"/>
      <c r="B157" s="1999" t="s">
        <v>443</v>
      </c>
      <c r="C157" s="1912">
        <v>1.7786588654167534</v>
      </c>
      <c r="D157" s="1913">
        <v>5.7124445314055983</v>
      </c>
      <c r="E157" s="1913">
        <v>11.861497906711865</v>
      </c>
      <c r="F157" s="1913">
        <v>22.309790941472794</v>
      </c>
      <c r="G157" s="1914">
        <v>19.22890276258758</v>
      </c>
      <c r="H157" s="1915">
        <v>10.709025091898615</v>
      </c>
      <c r="I157" s="1913">
        <v>21.879026186513428</v>
      </c>
      <c r="J157" s="1913">
        <v>23.774819105259773</v>
      </c>
      <c r="K157" s="1913">
        <v>25.797868782254557</v>
      </c>
      <c r="L157" s="1916">
        <v>11.972963102349238</v>
      </c>
      <c r="M157" s="1917">
        <v>1.1292226834806058</v>
      </c>
      <c r="N157" s="1913">
        <v>2.6577255104169395</v>
      </c>
      <c r="O157" s="1913">
        <v>5.3652567680705543</v>
      </c>
      <c r="P157" s="1913">
        <v>7.1095556181098072</v>
      </c>
      <c r="Q157" s="1914">
        <v>14.623841246412534</v>
      </c>
      <c r="R157" s="1915">
        <v>3.157651578967223</v>
      </c>
      <c r="S157" s="1913">
        <v>3.1392670304001968</v>
      </c>
      <c r="T157" s="1913">
        <v>4.0079402018421746</v>
      </c>
      <c r="U157" s="1913">
        <v>11.704098191642082</v>
      </c>
      <c r="V157" s="1913">
        <v>4.8988329522989789</v>
      </c>
      <c r="W157" s="1913">
        <v>39.218887542523021</v>
      </c>
      <c r="X157" s="1913">
        <v>2.0278230627628688</v>
      </c>
      <c r="Y157" s="1913">
        <v>2.2036425859223234</v>
      </c>
      <c r="Z157" s="1913">
        <v>11.49055212310661</v>
      </c>
      <c r="AA157" s="1913">
        <v>20.284577149612552</v>
      </c>
      <c r="AB157" s="1913">
        <v>0</v>
      </c>
      <c r="AC157" s="1913">
        <v>3.5776818913412889</v>
      </c>
      <c r="AD157" s="2224">
        <v>22.22916246329806</v>
      </c>
      <c r="AE157" s="312"/>
      <c r="AF157" s="312"/>
      <c r="AG157" s="312"/>
      <c r="AH157" s="312"/>
      <c r="AI157" s="312"/>
      <c r="AJ157" s="312"/>
      <c r="AK157" s="312"/>
      <c r="AL157" s="312"/>
      <c r="AM157" s="312"/>
      <c r="AN157" s="312"/>
      <c r="AO157" s="312"/>
      <c r="AP157" s="312"/>
      <c r="AQ157" s="312"/>
      <c r="AR157" s="312"/>
      <c r="AS157" s="312"/>
      <c r="AT157" s="312"/>
      <c r="AU157" s="312"/>
      <c r="AV157" s="312"/>
      <c r="AW157" s="312"/>
      <c r="AX157" s="312"/>
      <c r="AY157" s="312"/>
      <c r="AZ157" s="707"/>
      <c r="BA157" s="2754"/>
      <c r="BB157" s="159" t="s">
        <v>443</v>
      </c>
      <c r="BC157" s="341">
        <v>241.56707143782867</v>
      </c>
      <c r="BD157" s="307">
        <v>775.64795636193389</v>
      </c>
      <c r="BE157" s="307">
        <v>1610.0426331234007</v>
      </c>
      <c r="BF157" s="307">
        <v>3031.1554945462822</v>
      </c>
      <c r="BG157" s="342">
        <v>2609.2077376661687</v>
      </c>
      <c r="BH157" s="352">
        <v>689.18691697607505</v>
      </c>
      <c r="BI157" s="307">
        <v>1410.8341961840338</v>
      </c>
      <c r="BJ157" s="307">
        <v>1531.9290362732122</v>
      </c>
      <c r="BK157" s="307">
        <v>1660.9410303113089</v>
      </c>
      <c r="BL157" s="342">
        <v>770.94957839404094</v>
      </c>
      <c r="BM157" s="352">
        <v>80.646998672953387</v>
      </c>
      <c r="BN157" s="307">
        <v>189.51550753649573</v>
      </c>
      <c r="BO157" s="307">
        <v>383.00576842810017</v>
      </c>
      <c r="BP157" s="307">
        <v>507.77335033783714</v>
      </c>
      <c r="BQ157" s="342">
        <v>1042.8385100215553</v>
      </c>
      <c r="BR157" s="352">
        <v>10.211456508736179</v>
      </c>
      <c r="BS157" s="307">
        <v>238.08431408019692</v>
      </c>
      <c r="BT157" s="307">
        <v>256.6788113834582</v>
      </c>
      <c r="BU157" s="307">
        <v>274.09221203120916</v>
      </c>
      <c r="BV157" s="307">
        <v>349.95062193067474</v>
      </c>
      <c r="BW157" s="307">
        <v>2052.434305042716</v>
      </c>
      <c r="BX157" s="307">
        <v>169.62323173492584</v>
      </c>
      <c r="BY157" s="308">
        <v>149.80152403764245</v>
      </c>
      <c r="BZ157" s="308">
        <v>10.847980476280254</v>
      </c>
      <c r="CA157" s="308">
        <v>3580.1729593486725</v>
      </c>
      <c r="CB157" s="308">
        <v>0</v>
      </c>
      <c r="CC157" s="308">
        <v>11.719904393549861</v>
      </c>
      <c r="CD157" s="308">
        <v>1164.0035721675554</v>
      </c>
      <c r="CE157" s="2130"/>
      <c r="CF157" s="2130"/>
      <c r="CG157" s="2130"/>
      <c r="CH157" s="2130"/>
      <c r="CI157" s="2130"/>
      <c r="CJ157" s="2130"/>
      <c r="CK157" s="2130"/>
      <c r="CL157" s="2130"/>
      <c r="CM157" s="2130"/>
      <c r="CN157" s="2130"/>
      <c r="CO157" s="2130"/>
      <c r="CP157" s="2130"/>
      <c r="CQ157" s="2130"/>
      <c r="CR157" s="2130"/>
      <c r="CS157" s="2130"/>
      <c r="CT157" s="2130"/>
      <c r="CU157" s="2130"/>
      <c r="CV157" s="2130"/>
      <c r="CW157" s="2130"/>
      <c r="CX157" s="2130"/>
      <c r="CY157" s="2130"/>
      <c r="CZ157" s="2130"/>
    </row>
    <row r="158" s="135" customFormat="true" ht="15" customHeight="true" x14ac:dyDescent="0.2">
      <c r="A158" s="2696"/>
      <c r="B158" s="1999" t="s">
        <v>444</v>
      </c>
      <c r="C158" s="1912">
        <v>8.7592799761285516</v>
      </c>
      <c r="D158" s="1913">
        <v>18.030667170618074</v>
      </c>
      <c r="E158" s="1913">
        <v>16.932863751503515</v>
      </c>
      <c r="F158" s="1913">
        <v>14.373438129909518</v>
      </c>
      <c r="G158" s="1914">
        <v>5.3498792692960446</v>
      </c>
      <c r="H158" s="1915">
        <v>18.621296809470476</v>
      </c>
      <c r="I158" s="1913">
        <v>18.608609073109211</v>
      </c>
      <c r="J158" s="1913">
        <v>11.072433466752631</v>
      </c>
      <c r="K158" s="1913">
        <v>7.3026756776093489</v>
      </c>
      <c r="L158" s="1916">
        <v>2.2922054685638553</v>
      </c>
      <c r="M158" s="1917">
        <v>5.1655196241101864</v>
      </c>
      <c r="N158" s="1913">
        <v>14.358041713344786</v>
      </c>
      <c r="O158" s="1913">
        <v>17.972948019265349</v>
      </c>
      <c r="P158" s="1913">
        <v>16.107005739102956</v>
      </c>
      <c r="Q158" s="1914">
        <v>14.856033843250222</v>
      </c>
      <c r="R158" s="1915">
        <v>2.4017227145473092</v>
      </c>
      <c r="S158" s="1913">
        <v>5.1518343479669744</v>
      </c>
      <c r="T158" s="1913">
        <v>38.887828611440206</v>
      </c>
      <c r="U158" s="1913">
        <v>1.1995959177963815</v>
      </c>
      <c r="V158" s="1913">
        <v>19.489458761016234</v>
      </c>
      <c r="W158" s="1913">
        <v>16.477366895911214</v>
      </c>
      <c r="X158" s="1913">
        <v>4.0506489851074416</v>
      </c>
      <c r="Y158" s="1913">
        <v>6.1431620778368554</v>
      </c>
      <c r="Z158" s="1913">
        <v>7.1529033471328347</v>
      </c>
      <c r="AA158" s="1913">
        <v>8.4803577311510967</v>
      </c>
      <c r="AB158" s="1913">
        <v>1.1075695554255538</v>
      </c>
      <c r="AC158" s="1913">
        <v>3.0017265349726445</v>
      </c>
      <c r="AD158" s="2224">
        <v>22.332548883813576</v>
      </c>
      <c r="AE158" s="312"/>
      <c r="AF158" s="312"/>
      <c r="AG158" s="312"/>
      <c r="AH158" s="312"/>
      <c r="AI158" s="312"/>
      <c r="AJ158" s="312"/>
      <c r="AK158" s="312"/>
      <c r="AL158" s="312"/>
      <c r="AM158" s="312"/>
      <c r="AN158" s="312"/>
      <c r="AO158" s="312"/>
      <c r="AP158" s="312"/>
      <c r="AQ158" s="312"/>
      <c r="AR158" s="312"/>
      <c r="AS158" s="312"/>
      <c r="AT158" s="312"/>
      <c r="AU158" s="312"/>
      <c r="AV158" s="312"/>
      <c r="AW158" s="312"/>
      <c r="AX158" s="312"/>
      <c r="AY158" s="312"/>
      <c r="AZ158" s="707"/>
      <c r="BA158" s="2754"/>
      <c r="BB158" s="159" t="s">
        <v>444</v>
      </c>
      <c r="BC158" s="341">
        <v>1189.6343098043164</v>
      </c>
      <c r="BD158" s="307">
        <v>2448.2426158965045</v>
      </c>
      <c r="BE158" s="307">
        <v>2298.4139739521315</v>
      </c>
      <c r="BF158" s="307">
        <v>1952.8702029208748</v>
      </c>
      <c r="BG158" s="342">
        <v>725.93566868443895</v>
      </c>
      <c r="BH158" s="352">
        <v>1198.3867838655053</v>
      </c>
      <c r="BI158" s="307">
        <v>1199.9465515492695</v>
      </c>
      <c r="BJ158" s="307">
        <v>713.45158315711546</v>
      </c>
      <c r="BK158" s="307">
        <v>470.16727491617968</v>
      </c>
      <c r="BL158" s="342">
        <v>147.5971173113428</v>
      </c>
      <c r="BM158" s="352">
        <v>368.91187217980075</v>
      </c>
      <c r="BN158" s="307">
        <v>1023.834685662417</v>
      </c>
      <c r="BO158" s="307">
        <v>1283.0220555338954</v>
      </c>
      <c r="BP158" s="307">
        <v>1150.3824862445515</v>
      </c>
      <c r="BQ158" s="342">
        <v>1059.3963608381903</v>
      </c>
      <c r="BR158" s="352">
        <v>7.7668756138272519</v>
      </c>
      <c r="BS158" s="307">
        <v>390.71889556147482</v>
      </c>
      <c r="BT158" s="307">
        <v>2490.4766844276314</v>
      </c>
      <c r="BU158" s="307">
        <v>28.092715326603752</v>
      </c>
      <c r="BV158" s="307">
        <v>1392.2393927127357</v>
      </c>
      <c r="BW158" s="307">
        <v>862.30679126927032</v>
      </c>
      <c r="BX158" s="307">
        <v>338.82846294369642</v>
      </c>
      <c r="BY158" s="308">
        <v>417.60630673464829</v>
      </c>
      <c r="BZ158" s="308">
        <v>6.7529005592672977</v>
      </c>
      <c r="CA158" s="308">
        <v>1496.7601843872073</v>
      </c>
      <c r="CB158" s="308">
        <v>4.2971147315138394</v>
      </c>
      <c r="CC158" s="308">
        <v>9.8331682564074949</v>
      </c>
      <c r="CD158" s="308">
        <v>1169.4172787339801</v>
      </c>
      <c r="CE158" s="2130"/>
      <c r="CF158" s="2130"/>
      <c r="CG158" s="2130"/>
      <c r="CH158" s="2130"/>
      <c r="CI158" s="2130"/>
      <c r="CJ158" s="2130"/>
      <c r="CK158" s="2130"/>
      <c r="CL158" s="2130"/>
      <c r="CM158" s="2130"/>
      <c r="CN158" s="2130"/>
      <c r="CO158" s="2130"/>
      <c r="CP158" s="2130"/>
      <c r="CQ158" s="2130"/>
      <c r="CR158" s="2130"/>
      <c r="CS158" s="2130"/>
      <c r="CT158" s="2130"/>
      <c r="CU158" s="2130"/>
      <c r="CV158" s="2130"/>
      <c r="CW158" s="2130"/>
      <c r="CX158" s="2130"/>
      <c r="CY158" s="2130"/>
      <c r="CZ158" s="2130"/>
    </row>
    <row r="159" s="135" customFormat="true" ht="15" customHeight="true" x14ac:dyDescent="0.2">
      <c r="A159" s="2696"/>
      <c r="B159" s="1999" t="s">
        <v>445</v>
      </c>
      <c r="C159" s="1912">
        <v>0</v>
      </c>
      <c r="D159" s="1913">
        <v>7.2074786585169465E-3</v>
      </c>
      <c r="E159" s="1913">
        <v>5.0305247310814712E-2</v>
      </c>
      <c r="F159" s="1913">
        <v>8.2129064815208166E-2</v>
      </c>
      <c r="G159" s="1914">
        <v>2.5188009404877448E-2</v>
      </c>
      <c r="H159" s="1915">
        <v>2.2124863896099974E-2</v>
      </c>
      <c r="I159" s="1913">
        <v>6.3155457343857913E-2</v>
      </c>
      <c r="J159" s="1913">
        <v>7.7264740469076346E-2</v>
      </c>
      <c r="K159" s="1913">
        <v>2.6865528206621959E-2</v>
      </c>
      <c r="L159" s="1916">
        <v>0</v>
      </c>
      <c r="M159" s="1917">
        <v>0</v>
      </c>
      <c r="N159" s="1913">
        <v>0</v>
      </c>
      <c r="O159" s="1913">
        <v>1.174342310624053E-2</v>
      </c>
      <c r="P159" s="1913">
        <v>2.8211229773675642E-2</v>
      </c>
      <c r="Q159" s="1914">
        <v>0.10272716790841925</v>
      </c>
      <c r="R159" s="1915">
        <v>4.8531126680143553</v>
      </c>
      <c r="S159" s="1913">
        <v>0</v>
      </c>
      <c r="T159" s="1913">
        <v>0</v>
      </c>
      <c r="U159" s="1913">
        <v>0</v>
      </c>
      <c r="V159" s="1913">
        <v>0</v>
      </c>
      <c r="W159" s="1913">
        <v>0</v>
      </c>
      <c r="X159" s="1913">
        <v>0</v>
      </c>
      <c r="Y159" s="1913">
        <v>0</v>
      </c>
      <c r="Z159" s="1913">
        <v>0</v>
      </c>
      <c r="AA159" s="1913">
        <v>0</v>
      </c>
      <c r="AB159" s="1913">
        <v>1.5106760301943387</v>
      </c>
      <c r="AC159" s="1913">
        <v>0</v>
      </c>
      <c r="AD159" s="2224">
        <v>1.5810301103869068E-2</v>
      </c>
      <c r="AE159" s="312"/>
      <c r="AF159" s="312"/>
      <c r="AG159" s="312"/>
      <c r="AH159" s="312"/>
      <c r="AI159" s="312"/>
      <c r="AJ159" s="312"/>
      <c r="AK159" s="312"/>
      <c r="AL159" s="312"/>
      <c r="AM159" s="312"/>
      <c r="AN159" s="312"/>
      <c r="AO159" s="312"/>
      <c r="AP159" s="312"/>
      <c r="AQ159" s="312"/>
      <c r="AR159" s="312"/>
      <c r="AS159" s="312"/>
      <c r="AT159" s="312"/>
      <c r="AU159" s="312"/>
      <c r="AV159" s="312"/>
      <c r="AW159" s="312"/>
      <c r="AX159" s="312"/>
      <c r="AY159" s="312"/>
      <c r="AZ159" s="707"/>
      <c r="BA159" s="2754"/>
      <c r="BB159" s="159" t="s">
        <v>445</v>
      </c>
      <c r="BC159" s="341">
        <v>0</v>
      </c>
      <c r="BD159" s="307">
        <v>0.97864689298354346</v>
      </c>
      <c r="BE159" s="307">
        <v>6.8282769577017346</v>
      </c>
      <c r="BF159" s="307">
        <v>11.158596991323114</v>
      </c>
      <c r="BG159" s="342">
        <v>3.4178106700650148</v>
      </c>
      <c r="BH159" s="352">
        <v>1.4238613324945575</v>
      </c>
      <c r="BI159" s="307">
        <v>4.0724791924825521</v>
      </c>
      <c r="BJ159" s="307">
        <v>4.9785488958149822</v>
      </c>
      <c r="BK159" s="307">
        <v>1.7296800164383401</v>
      </c>
      <c r="BL159" s="342">
        <v>0</v>
      </c>
      <c r="BM159" s="352">
        <v>0</v>
      </c>
      <c r="BN159" s="307">
        <v>0</v>
      </c>
      <c r="BO159" s="307">
        <v>0.83831939182277992</v>
      </c>
      <c r="BP159" s="307">
        <v>2.0148812990281293</v>
      </c>
      <c r="BQ159" s="342">
        <v>7.3255613839920661</v>
      </c>
      <c r="BR159" s="352">
        <v>15.694368964429561</v>
      </c>
      <c r="BS159" s="307">
        <v>0</v>
      </c>
      <c r="BT159" s="307">
        <v>0</v>
      </c>
      <c r="BU159" s="307">
        <v>0</v>
      </c>
      <c r="BV159" s="307">
        <v>0</v>
      </c>
      <c r="BW159" s="307">
        <v>0</v>
      </c>
      <c r="BX159" s="307">
        <v>0</v>
      </c>
      <c r="BY159" s="308">
        <v>0</v>
      </c>
      <c r="BZ159" s="308">
        <v>0</v>
      </c>
      <c r="CA159" s="308">
        <v>0</v>
      </c>
      <c r="CB159" s="308">
        <v>5.8610749926208792</v>
      </c>
      <c r="CC159" s="308">
        <v>0</v>
      </c>
      <c r="CD159" s="308">
        <v>0.82788755502297129</v>
      </c>
      <c r="CE159" s="2130"/>
      <c r="CF159" s="2130"/>
      <c r="CG159" s="2130"/>
      <c r="CH159" s="2130"/>
      <c r="CI159" s="2130"/>
      <c r="CJ159" s="2130"/>
      <c r="CK159" s="2130"/>
      <c r="CL159" s="2130"/>
      <c r="CM159" s="2130"/>
      <c r="CN159" s="2130"/>
      <c r="CO159" s="2130"/>
      <c r="CP159" s="2130"/>
      <c r="CQ159" s="2130"/>
      <c r="CR159" s="2130"/>
      <c r="CS159" s="2130"/>
      <c r="CT159" s="2130"/>
      <c r="CU159" s="2130"/>
      <c r="CV159" s="2130"/>
      <c r="CW159" s="2130"/>
      <c r="CX159" s="2130"/>
      <c r="CY159" s="2130"/>
      <c r="CZ159" s="2130"/>
    </row>
    <row r="160" s="135" customFormat="true" ht="15" customHeight="true" x14ac:dyDescent="0.2">
      <c r="A160" s="2696"/>
      <c r="B160" s="1999" t="s">
        <v>363</v>
      </c>
      <c r="C160" s="1912">
        <v>84.602234652933021</v>
      </c>
      <c r="D160" s="1913">
        <v>62.990543125698217</v>
      </c>
      <c r="E160" s="1913">
        <v>36.710371722311372</v>
      </c>
      <c r="F160" s="1913">
        <v>9.7300673068499641</v>
      </c>
      <c r="G160" s="1914">
        <v>0.1592068795526608</v>
      </c>
      <c r="H160" s="1915">
        <v>37.170576477232899</v>
      </c>
      <c r="I160" s="1913">
        <v>13.491971327125254</v>
      </c>
      <c r="J160" s="1913">
        <v>4.230010487869432</v>
      </c>
      <c r="K160" s="1913">
        <v>0.27869229053637079</v>
      </c>
      <c r="L160" s="1916">
        <v>0</v>
      </c>
      <c r="M160" s="1917">
        <v>89.86724177980733</v>
      </c>
      <c r="N160" s="1913">
        <v>78.302586725509485</v>
      </c>
      <c r="O160" s="1913">
        <v>67.482903389093991</v>
      </c>
      <c r="P160" s="1913">
        <v>57.059040515238266</v>
      </c>
      <c r="Q160" s="1914">
        <v>26.96334381866874</v>
      </c>
      <c r="R160" s="1915">
        <v>34.109745419228219</v>
      </c>
      <c r="S160" s="1913">
        <v>61.614081248265137</v>
      </c>
      <c r="T160" s="1913">
        <v>24.928501243979277</v>
      </c>
      <c r="U160" s="1913">
        <v>3.4697661067876346</v>
      </c>
      <c r="V160" s="1913">
        <v>49.186856300232954</v>
      </c>
      <c r="W160" s="1913">
        <v>42.62823605108121</v>
      </c>
      <c r="X160" s="1913">
        <v>78.924834472465633</v>
      </c>
      <c r="Y160" s="1913">
        <v>75.029184217393663</v>
      </c>
      <c r="Z160" s="1913">
        <v>7.7779977497062616</v>
      </c>
      <c r="AA160" s="1913">
        <v>6.5857940182586585</v>
      </c>
      <c r="AB160" s="1913">
        <v>49.294562740346478</v>
      </c>
      <c r="AC160" s="1913">
        <v>1.3715640536751319</v>
      </c>
      <c r="AD160" s="2224">
        <v>20.939922690679058</v>
      </c>
      <c r="AE160" s="312"/>
      <c r="AF160" s="312"/>
      <c r="AG160" s="312"/>
      <c r="AH160" s="312"/>
      <c r="AI160" s="312"/>
      <c r="AJ160" s="312"/>
      <c r="AK160" s="312"/>
      <c r="AL160" s="312"/>
      <c r="AM160" s="312"/>
      <c r="AN160" s="312"/>
      <c r="AO160" s="312"/>
      <c r="AP160" s="312"/>
      <c r="AQ160" s="312"/>
      <c r="AR160" s="312"/>
      <c r="AS160" s="312"/>
      <c r="AT160" s="312"/>
      <c r="AU160" s="312"/>
      <c r="AV160" s="312"/>
      <c r="AW160" s="312"/>
      <c r="AX160" s="312"/>
      <c r="AY160" s="312"/>
      <c r="AZ160" s="707"/>
      <c r="BA160" s="2754"/>
      <c r="BB160" s="159" t="s">
        <v>363</v>
      </c>
      <c r="BC160" s="341">
        <v>11490.181990247152</v>
      </c>
      <c r="BD160" s="307">
        <v>8552.990891546393</v>
      </c>
      <c r="BE160" s="307">
        <v>4982.9510585913558</v>
      </c>
      <c r="BF160" s="307">
        <v>1321.9911857011955</v>
      </c>
      <c r="BG160" s="342">
        <v>21.603095462457297</v>
      </c>
      <c r="BH160" s="352">
        <v>2392.138853418804</v>
      </c>
      <c r="BI160" s="307">
        <v>870.00830658433154</v>
      </c>
      <c r="BJ160" s="307">
        <v>272.56047086700198</v>
      </c>
      <c r="BK160" s="307">
        <v>17.94301165302868</v>
      </c>
      <c r="BL160" s="342">
        <v>0</v>
      </c>
      <c r="BM160" s="352">
        <v>6418.1524464413378</v>
      </c>
      <c r="BN160" s="307">
        <v>5583.5542107497022</v>
      </c>
      <c r="BO160" s="307">
        <v>4817.3540215474186</v>
      </c>
      <c r="BP160" s="307">
        <v>4075.2280066117401</v>
      </c>
      <c r="BQ160" s="342">
        <v>1922.7788936752395</v>
      </c>
      <c r="BR160" s="352">
        <v>110.30671787621174</v>
      </c>
      <c r="BS160" s="307">
        <v>4672.8571127014538</v>
      </c>
      <c r="BT160" s="307">
        <v>1596.4854131143611</v>
      </c>
      <c r="BU160" s="307">
        <v>81.25665488003817</v>
      </c>
      <c r="BV160" s="307">
        <v>3513.6880805464807</v>
      </c>
      <c r="BW160" s="307">
        <v>2230.8550679780246</v>
      </c>
      <c r="BX160" s="307">
        <v>6601.9002018467609</v>
      </c>
      <c r="BY160" s="308">
        <v>5100.4124783522329</v>
      </c>
      <c r="BZ160" s="308">
        <v>7.3430385963519145</v>
      </c>
      <c r="CA160" s="308">
        <v>1162.3748173848549</v>
      </c>
      <c r="CB160" s="308">
        <v>191.25154776729869</v>
      </c>
      <c r="CC160" s="308">
        <v>4.4930209188262387</v>
      </c>
      <c r="CD160" s="308">
        <v>1096.4940695856774</v>
      </c>
      <c r="CE160" s="2130"/>
      <c r="CF160" s="2130"/>
      <c r="CG160" s="2130"/>
      <c r="CH160" s="2130"/>
      <c r="CI160" s="2130"/>
      <c r="CJ160" s="2130"/>
      <c r="CK160" s="2130"/>
      <c r="CL160" s="2130"/>
      <c r="CM160" s="2130"/>
      <c r="CN160" s="2130"/>
      <c r="CO160" s="2130"/>
      <c r="CP160" s="2130"/>
      <c r="CQ160" s="2130"/>
      <c r="CR160" s="2130"/>
      <c r="CS160" s="2130"/>
      <c r="CT160" s="2130"/>
      <c r="CU160" s="2130"/>
      <c r="CV160" s="2130"/>
      <c r="CW160" s="2130"/>
      <c r="CX160" s="2130"/>
      <c r="CY160" s="2130"/>
      <c r="CZ160" s="2130"/>
    </row>
    <row r="161" s="135" customFormat="true" ht="15" customHeight="true" x14ac:dyDescent="0.2">
      <c r="A161" s="2697"/>
      <c r="B161" s="2000" t="s">
        <v>446</v>
      </c>
      <c r="C161" s="1912">
        <v>0.72153256054606485</v>
      </c>
      <c r="D161" s="1913">
        <v>1.092129093864814</v>
      </c>
      <c r="E161" s="1913">
        <v>1.230123873972377</v>
      </c>
      <c r="F161" s="1913">
        <v>0.91844787146839568</v>
      </c>
      <c r="G161" s="1914">
        <v>5.4129552868112399E-2</v>
      </c>
      <c r="H161" s="1915">
        <v>2.1785999660563542</v>
      </c>
      <c r="I161" s="1913">
        <v>1.249287586866322</v>
      </c>
      <c r="J161" s="1913">
        <v>0.5874698067230244</v>
      </c>
      <c r="K161" s="1913">
        <v>0.11408228465678071</v>
      </c>
      <c r="L161" s="1916">
        <v>0</v>
      </c>
      <c r="M161" s="1917">
        <v>0.83727295628719423</v>
      </c>
      <c r="N161" s="1913">
        <v>0.64106929883604069</v>
      </c>
      <c r="O161" s="1913">
        <v>0.93782269537477125</v>
      </c>
      <c r="P161" s="1913">
        <v>0.66307001845350211</v>
      </c>
      <c r="Q161" s="1914">
        <v>0.83597143286482134</v>
      </c>
      <c r="R161" s="1915">
        <v>1.0947608032801011</v>
      </c>
      <c r="S161" s="1913">
        <v>1.7370183615178143</v>
      </c>
      <c r="T161" s="1913">
        <v>0.44199190383910436</v>
      </c>
      <c r="U161" s="1913">
        <v>0.10735950089671593</v>
      </c>
      <c r="V161" s="1913">
        <v>1.8820228139993596</v>
      </c>
      <c r="W161" s="1913">
        <v>0</v>
      </c>
      <c r="X161" s="1913">
        <v>0.11850057508978348</v>
      </c>
      <c r="Y161" s="1913">
        <v>0.57416752761573076</v>
      </c>
      <c r="Z161" s="1913">
        <v>1.3256969948777655</v>
      </c>
      <c r="AA161" s="1913">
        <v>0.70331155070364648</v>
      </c>
      <c r="AB161" s="1913">
        <v>1.4233806952208141</v>
      </c>
      <c r="AC161" s="1913">
        <v>0.49508097874658163</v>
      </c>
      <c r="AD161" s="2224">
        <v>1.2103326293282868</v>
      </c>
      <c r="AE161" s="312"/>
      <c r="AF161" s="312"/>
      <c r="AG161" s="312"/>
      <c r="AH161" s="312"/>
      <c r="AI161" s="312"/>
      <c r="AJ161" s="312"/>
      <c r="AK161" s="312"/>
      <c r="AL161" s="312"/>
      <c r="AM161" s="312"/>
      <c r="AN161" s="312"/>
      <c r="AO161" s="312"/>
      <c r="AP161" s="312"/>
      <c r="AQ161" s="312"/>
      <c r="AR161" s="312"/>
      <c r="AS161" s="312"/>
      <c r="AT161" s="312"/>
      <c r="AU161" s="312"/>
      <c r="AV161" s="312"/>
      <c r="AW161" s="312"/>
      <c r="AX161" s="312"/>
      <c r="AY161" s="312"/>
      <c r="AZ161" s="707"/>
      <c r="BA161" s="2754"/>
      <c r="BB161" s="159" t="s">
        <v>446</v>
      </c>
      <c r="BC161" s="341">
        <v>97.994343371353111</v>
      </c>
      <c r="BD161" s="307">
        <v>148.29162805563649</v>
      </c>
      <c r="BE161" s="307">
        <v>166.9731678659019</v>
      </c>
      <c r="BF161" s="307">
        <v>124.78639173980446</v>
      </c>
      <c r="BG161" s="342">
        <v>7.3449457789490218</v>
      </c>
      <c r="BH161" s="352">
        <v>140.2053483903421</v>
      </c>
      <c r="BI161" s="307">
        <v>80.558322541141905</v>
      </c>
      <c r="BJ161" s="307">
        <v>37.853581592707549</v>
      </c>
      <c r="BK161" s="307">
        <v>7.3449457789490218</v>
      </c>
      <c r="BL161" s="342">
        <v>0</v>
      </c>
      <c r="BM161" s="352">
        <v>59.796488312176919</v>
      </c>
      <c r="BN161" s="307">
        <v>45.712987687700746</v>
      </c>
      <c r="BO161" s="307">
        <v>66.947681652242395</v>
      </c>
      <c r="BP161" s="307">
        <v>47.357289662531777</v>
      </c>
      <c r="BQ161" s="342">
        <v>59.613831193852555</v>
      </c>
      <c r="BR161" s="352">
        <v>3.540321675965338</v>
      </c>
      <c r="BS161" s="307">
        <v>131.7367465532092</v>
      </c>
      <c r="BT161" s="307">
        <v>28.306299696384674</v>
      </c>
      <c r="BU161" s="307">
        <v>2.5141965319772268</v>
      </c>
      <c r="BV161" s="307">
        <v>134.44325631428444</v>
      </c>
      <c r="BW161" s="307">
        <v>0</v>
      </c>
      <c r="BX161" s="307">
        <v>9.9123295707022177</v>
      </c>
      <c r="BY161" s="308">
        <v>39.031361636969862</v>
      </c>
      <c r="BZ161" s="308">
        <v>1.251561714687152</v>
      </c>
      <c r="CA161" s="308">
        <v>124.13258493164462</v>
      </c>
      <c r="CB161" s="308">
        <v>5.5223892025776173</v>
      </c>
      <c r="CC161" s="308">
        <v>1.6218048206068199</v>
      </c>
      <c r="CD161" s="308">
        <v>63.377624162635783</v>
      </c>
      <c r="CE161" s="2130"/>
      <c r="CF161" s="2130"/>
      <c r="CG161" s="2130"/>
      <c r="CH161" s="2130"/>
      <c r="CI161" s="2130"/>
      <c r="CJ161" s="2130"/>
      <c r="CK161" s="2130"/>
      <c r="CL161" s="2130"/>
      <c r="CM161" s="2130"/>
      <c r="CN161" s="2130"/>
      <c r="CO161" s="2130"/>
      <c r="CP161" s="2130"/>
      <c r="CQ161" s="2130"/>
      <c r="CR161" s="2130"/>
      <c r="CS161" s="2130"/>
      <c r="CT161" s="2130"/>
      <c r="CU161" s="2130"/>
      <c r="CV161" s="2130"/>
      <c r="CW161" s="2130"/>
      <c r="CX161" s="2130"/>
      <c r="CY161" s="2130"/>
      <c r="CZ161" s="2130"/>
    </row>
    <row r="162" s="239" customFormat="true" ht="15" customHeight="true" x14ac:dyDescent="0.2">
      <c r="A162" s="857"/>
      <c r="B162" s="1079"/>
      <c r="C162" s="951"/>
      <c r="D162" s="943"/>
      <c r="E162" s="943"/>
      <c r="F162" s="943"/>
      <c r="G162" s="944"/>
      <c r="H162" s="942"/>
      <c r="I162" s="943"/>
      <c r="J162" s="943"/>
      <c r="K162" s="943"/>
      <c r="L162" s="952"/>
      <c r="M162" s="951"/>
      <c r="N162" s="943"/>
      <c r="O162" s="943"/>
      <c r="P162" s="943"/>
      <c r="Q162" s="944"/>
      <c r="R162" s="942"/>
      <c r="S162" s="943"/>
      <c r="T162" s="943"/>
      <c r="U162" s="943"/>
      <c r="V162" s="943"/>
      <c r="W162" s="943"/>
      <c r="X162" s="943"/>
      <c r="Y162" s="943"/>
      <c r="Z162" s="943"/>
      <c r="AA162" s="943"/>
      <c r="AB162" s="943"/>
      <c r="AC162" s="943"/>
      <c r="AD162" s="952"/>
      <c r="AE162" s="665"/>
      <c r="AF162" s="665"/>
      <c r="AG162" s="665"/>
      <c r="AH162" s="665"/>
      <c r="AI162" s="665"/>
      <c r="AJ162" s="665"/>
      <c r="AK162" s="665"/>
      <c r="AL162" s="665"/>
      <c r="AM162" s="665"/>
      <c r="AN162" s="665"/>
      <c r="AO162" s="665"/>
      <c r="AP162" s="665"/>
      <c r="AQ162" s="665"/>
      <c r="AR162" s="665"/>
      <c r="AS162" s="665"/>
      <c r="AT162" s="665"/>
      <c r="AU162" s="665"/>
      <c r="AV162" s="665"/>
      <c r="AW162" s="665"/>
      <c r="AX162" s="665"/>
      <c r="AY162" s="665"/>
      <c r="AZ162" s="216"/>
      <c r="BA162" s="2755"/>
      <c r="BB162" s="159" t="s">
        <v>167</v>
      </c>
      <c r="BC162" s="341">
        <v>13581.416658063188</v>
      </c>
      <c r="BD162" s="307">
        <v>13578.214232061502</v>
      </c>
      <c r="BE162" s="307">
        <v>13573.687284574347</v>
      </c>
      <c r="BF162" s="307">
        <v>13586.660235849697</v>
      </c>
      <c r="BG162" s="342">
        <v>13569.197212556162</v>
      </c>
      <c r="BH162" s="352">
        <v>6435.5710352891547</v>
      </c>
      <c r="BI162" s="307">
        <v>6448.3409094948383</v>
      </c>
      <c r="BJ162" s="307">
        <v>6443.4939735642365</v>
      </c>
      <c r="BK162" s="307">
        <v>6438.2877683826791</v>
      </c>
      <c r="BL162" s="342">
        <v>6439.0875659073181</v>
      </c>
      <c r="BM162" s="352">
        <v>7141.8153259527999</v>
      </c>
      <c r="BN162" s="307">
        <v>7130.7404317598202</v>
      </c>
      <c r="BO162" s="307">
        <v>7138.6288668871321</v>
      </c>
      <c r="BP162" s="307">
        <v>7142.1250161460457</v>
      </c>
      <c r="BQ162" s="342">
        <v>7131.084729720932</v>
      </c>
      <c r="BR162" s="352">
        <v>323.38769029343166</v>
      </c>
      <c r="BS162" s="307">
        <v>7584.0733449758727</v>
      </c>
      <c r="BT162" s="307">
        <v>6404.2575102662613</v>
      </c>
      <c r="BU162" s="307">
        <v>2341.8481931990191</v>
      </c>
      <c r="BV162" s="307">
        <v>7143.5508280894946</v>
      </c>
      <c r="BW162" s="307">
        <v>5233.2802729740024</v>
      </c>
      <c r="BX162" s="307">
        <v>8364.7944857584134</v>
      </c>
      <c r="BY162" s="308">
        <v>6797.9047507354189</v>
      </c>
      <c r="BZ162" s="308">
        <v>94.407826186748721</v>
      </c>
      <c r="CA162" s="308">
        <v>17649.729313766129</v>
      </c>
      <c r="CB162" s="308">
        <v>387.97696365559528</v>
      </c>
      <c r="CC162" s="308">
        <v>327.58374694839108</v>
      </c>
      <c r="CD162" s="308">
        <v>5236.3806962561393</v>
      </c>
      <c r="CE162" s="2130"/>
      <c r="CF162" s="2130"/>
      <c r="CG162" s="2130"/>
      <c r="CH162" s="2130"/>
      <c r="CI162" s="2130"/>
      <c r="CJ162" s="2130"/>
      <c r="CK162" s="2130"/>
      <c r="CL162" s="2130"/>
      <c r="CM162" s="2130"/>
      <c r="CN162" s="2130"/>
      <c r="CO162" s="2130"/>
      <c r="CP162" s="2130"/>
      <c r="CQ162" s="2130"/>
      <c r="CR162" s="2130"/>
      <c r="CS162" s="2130"/>
      <c r="CT162" s="2130"/>
      <c r="CU162" s="2130"/>
      <c r="CV162" s="2130"/>
      <c r="CW162" s="2130"/>
      <c r="CX162" s="2130"/>
      <c r="CY162" s="2130"/>
      <c r="CZ162" s="2130"/>
    </row>
    <row r="163" s="239" customFormat="true" ht="15" customHeight="true" x14ac:dyDescent="0.2">
      <c r="A163" s="780"/>
      <c r="B163" s="1080"/>
      <c r="C163" s="951"/>
      <c r="D163" s="943"/>
      <c r="E163" s="943"/>
      <c r="F163" s="943"/>
      <c r="G163" s="944"/>
      <c r="H163" s="942"/>
      <c r="I163" s="943"/>
      <c r="J163" s="943"/>
      <c r="K163" s="943"/>
      <c r="L163" s="952"/>
      <c r="M163" s="951"/>
      <c r="N163" s="943"/>
      <c r="O163" s="943"/>
      <c r="P163" s="943"/>
      <c r="Q163" s="944"/>
      <c r="R163" s="942"/>
      <c r="S163" s="943"/>
      <c r="T163" s="943"/>
      <c r="U163" s="943"/>
      <c r="V163" s="943"/>
      <c r="W163" s="943"/>
      <c r="X163" s="943"/>
      <c r="Y163" s="943"/>
      <c r="Z163" s="943"/>
      <c r="AA163" s="943"/>
      <c r="AB163" s="943"/>
      <c r="AC163" s="943"/>
      <c r="AD163" s="952"/>
      <c r="AE163" s="665"/>
      <c r="AF163" s="665"/>
      <c r="AG163" s="665"/>
      <c r="AH163" s="665"/>
      <c r="AI163" s="665"/>
      <c r="AJ163" s="665"/>
      <c r="AK163" s="665"/>
      <c r="AL163" s="665"/>
      <c r="AM163" s="665"/>
      <c r="AN163" s="665"/>
      <c r="AO163" s="665"/>
      <c r="AP163" s="665"/>
      <c r="AQ163" s="665"/>
      <c r="AR163" s="665"/>
      <c r="AS163" s="665"/>
      <c r="AT163" s="665"/>
      <c r="AU163" s="665"/>
      <c r="AV163" s="665"/>
      <c r="AW163" s="665"/>
      <c r="AX163" s="665"/>
      <c r="AY163" s="665"/>
      <c r="AZ163" s="216"/>
      <c r="BA163" s="393"/>
      <c r="BB163" s="159"/>
      <c r="BC163" s="341"/>
      <c r="BD163" s="307"/>
      <c r="BE163" s="307"/>
      <c r="BF163" s="307"/>
      <c r="BG163" s="342"/>
      <c r="BH163" s="352"/>
      <c r="BI163" s="307"/>
      <c r="BJ163" s="307"/>
      <c r="BK163" s="307"/>
      <c r="BL163" s="342"/>
      <c r="BM163" s="352"/>
      <c r="BN163" s="307"/>
      <c r="BO163" s="307"/>
      <c r="BP163" s="307"/>
      <c r="BQ163" s="342"/>
      <c r="BR163" s="352"/>
      <c r="BS163" s="307"/>
      <c r="BT163" s="307"/>
      <c r="BU163" s="307"/>
      <c r="BV163" s="307"/>
      <c r="BW163" s="307"/>
      <c r="BX163" s="307"/>
      <c r="BY163" s="308"/>
      <c r="BZ163" s="308"/>
      <c r="CA163" s="308"/>
      <c r="CB163" s="308"/>
      <c r="CC163" s="308"/>
      <c r="CD163" s="308"/>
      <c r="CE163" s="2130"/>
      <c r="CF163" s="2130"/>
      <c r="CG163" s="2130"/>
      <c r="CH163" s="2130"/>
      <c r="CI163" s="2130"/>
      <c r="CJ163" s="2130"/>
      <c r="CK163" s="2130"/>
      <c r="CL163" s="2130"/>
      <c r="CM163" s="2130"/>
      <c r="CN163" s="2130"/>
      <c r="CO163" s="2130"/>
      <c r="CP163" s="2130"/>
      <c r="CQ163" s="2130"/>
      <c r="CR163" s="2130"/>
      <c r="CS163" s="2130"/>
      <c r="CT163" s="2130"/>
      <c r="CU163" s="2130"/>
      <c r="CV163" s="2130"/>
      <c r="CW163" s="2130"/>
      <c r="CX163" s="2130"/>
      <c r="CY163" s="2130"/>
      <c r="CZ163" s="2130"/>
    </row>
    <row r="164" s="239" customFormat="true" ht="15" customHeight="true" x14ac:dyDescent="0.2">
      <c r="A164" s="780"/>
      <c r="B164" s="1080"/>
      <c r="C164" s="951"/>
      <c r="D164" s="943"/>
      <c r="E164" s="943"/>
      <c r="F164" s="943"/>
      <c r="G164" s="944"/>
      <c r="H164" s="942"/>
      <c r="I164" s="943"/>
      <c r="J164" s="943"/>
      <c r="K164" s="943"/>
      <c r="L164" s="952"/>
      <c r="M164" s="951"/>
      <c r="N164" s="943"/>
      <c r="O164" s="943"/>
      <c r="P164" s="943"/>
      <c r="Q164" s="944"/>
      <c r="R164" s="942"/>
      <c r="S164" s="943"/>
      <c r="T164" s="943"/>
      <c r="U164" s="943"/>
      <c r="V164" s="943"/>
      <c r="W164" s="943"/>
      <c r="X164" s="943"/>
      <c r="Y164" s="943"/>
      <c r="Z164" s="943"/>
      <c r="AA164" s="943"/>
      <c r="AB164" s="943"/>
      <c r="AC164" s="943"/>
      <c r="AD164" s="952"/>
      <c r="AE164" s="665"/>
      <c r="AF164" s="665"/>
      <c r="AG164" s="665"/>
      <c r="AH164" s="665"/>
      <c r="AI164" s="665"/>
      <c r="AJ164" s="665"/>
      <c r="AK164" s="665"/>
      <c r="AL164" s="665"/>
      <c r="AM164" s="665"/>
      <c r="AN164" s="665"/>
      <c r="AO164" s="665"/>
      <c r="AP164" s="665"/>
      <c r="AQ164" s="665"/>
      <c r="AR164" s="665"/>
      <c r="AS164" s="665"/>
      <c r="AT164" s="665"/>
      <c r="AU164" s="665"/>
      <c r="AV164" s="665"/>
      <c r="AW164" s="665"/>
      <c r="AX164" s="665"/>
      <c r="AY164" s="665"/>
      <c r="AZ164" s="216"/>
      <c r="BA164" s="393"/>
      <c r="BB164" s="159"/>
      <c r="BC164" s="341"/>
      <c r="BD164" s="307"/>
      <c r="BE164" s="307"/>
      <c r="BF164" s="307"/>
      <c r="BG164" s="342"/>
      <c r="BH164" s="352"/>
      <c r="BI164" s="307"/>
      <c r="BJ164" s="307"/>
      <c r="BK164" s="307"/>
      <c r="BL164" s="342"/>
      <c r="BM164" s="352"/>
      <c r="BN164" s="307"/>
      <c r="BO164" s="307"/>
      <c r="BP164" s="307"/>
      <c r="BQ164" s="342"/>
      <c r="BR164" s="352"/>
      <c r="BS164" s="307"/>
      <c r="BT164" s="307"/>
      <c r="BU164" s="307"/>
      <c r="BV164" s="307"/>
      <c r="BW164" s="307"/>
      <c r="BX164" s="307"/>
      <c r="BY164" s="308"/>
      <c r="BZ164" s="308"/>
      <c r="CA164" s="308"/>
      <c r="CB164" s="308"/>
      <c r="CC164" s="308"/>
      <c r="CD164" s="308"/>
      <c r="CE164" s="2130"/>
      <c r="CF164" s="2130"/>
      <c r="CG164" s="2130"/>
      <c r="CH164" s="2130"/>
      <c r="CI164" s="2130"/>
      <c r="CJ164" s="2130"/>
      <c r="CK164" s="2130"/>
      <c r="CL164" s="2130"/>
      <c r="CM164" s="2130"/>
      <c r="CN164" s="2130"/>
      <c r="CO164" s="2130"/>
      <c r="CP164" s="2130"/>
      <c r="CQ164" s="2130"/>
      <c r="CR164" s="2130"/>
      <c r="CS164" s="2130"/>
      <c r="CT164" s="2130"/>
      <c r="CU164" s="2130"/>
      <c r="CV164" s="2130"/>
      <c r="CW164" s="2130"/>
      <c r="CX164" s="2130"/>
      <c r="CY164" s="2130"/>
      <c r="CZ164" s="2130"/>
    </row>
    <row r="165" s="239" customFormat="true" ht="15" customHeight="true" x14ac:dyDescent="0.2">
      <c r="A165" s="780"/>
      <c r="B165" s="1080"/>
      <c r="C165" s="951"/>
      <c r="D165" s="943"/>
      <c r="E165" s="943"/>
      <c r="F165" s="943"/>
      <c r="G165" s="944"/>
      <c r="H165" s="942"/>
      <c r="I165" s="943"/>
      <c r="J165" s="943"/>
      <c r="K165" s="943"/>
      <c r="L165" s="952"/>
      <c r="M165" s="951"/>
      <c r="N165" s="943"/>
      <c r="O165" s="943"/>
      <c r="P165" s="943"/>
      <c r="Q165" s="944"/>
      <c r="R165" s="942"/>
      <c r="S165" s="943"/>
      <c r="T165" s="943"/>
      <c r="U165" s="943"/>
      <c r="V165" s="943"/>
      <c r="W165" s="943"/>
      <c r="X165" s="943"/>
      <c r="Y165" s="943"/>
      <c r="Z165" s="943"/>
      <c r="AA165" s="943"/>
      <c r="AB165" s="943"/>
      <c r="AC165" s="943"/>
      <c r="AD165" s="952"/>
      <c r="AE165" s="665"/>
      <c r="AF165" s="665"/>
      <c r="AG165" s="665"/>
      <c r="AH165" s="665"/>
      <c r="AI165" s="665"/>
      <c r="AJ165" s="665"/>
      <c r="AK165" s="665"/>
      <c r="AL165" s="665"/>
      <c r="AM165" s="665"/>
      <c r="AN165" s="665"/>
      <c r="AO165" s="665"/>
      <c r="AP165" s="665"/>
      <c r="AQ165" s="665"/>
      <c r="AR165" s="665"/>
      <c r="AS165" s="665"/>
      <c r="AT165" s="665"/>
      <c r="AU165" s="665"/>
      <c r="AV165" s="665"/>
      <c r="AW165" s="665"/>
      <c r="AX165" s="665"/>
      <c r="AY165" s="665"/>
      <c r="AZ165" s="216"/>
      <c r="BA165" s="393"/>
      <c r="BB165" s="159"/>
      <c r="BC165" s="341"/>
      <c r="BD165" s="307"/>
      <c r="BE165" s="307"/>
      <c r="BF165" s="307"/>
      <c r="BG165" s="342"/>
      <c r="BH165" s="352"/>
      <c r="BI165" s="307"/>
      <c r="BJ165" s="307"/>
      <c r="BK165" s="307"/>
      <c r="BL165" s="342"/>
      <c r="BM165" s="352"/>
      <c r="BN165" s="307"/>
      <c r="BO165" s="307"/>
      <c r="BP165" s="307"/>
      <c r="BQ165" s="342"/>
      <c r="BR165" s="352"/>
      <c r="BS165" s="307"/>
      <c r="BT165" s="307"/>
      <c r="BU165" s="307"/>
      <c r="BV165" s="307"/>
      <c r="BW165" s="307"/>
      <c r="BX165" s="307"/>
      <c r="BY165" s="308"/>
      <c r="BZ165" s="308"/>
      <c r="CA165" s="308"/>
      <c r="CB165" s="308"/>
      <c r="CC165" s="308"/>
      <c r="CD165" s="308"/>
      <c r="CE165" s="2130"/>
      <c r="CF165" s="2130"/>
      <c r="CG165" s="2130"/>
      <c r="CH165" s="2130"/>
      <c r="CI165" s="2130"/>
      <c r="CJ165" s="2130"/>
      <c r="CK165" s="2130"/>
      <c r="CL165" s="2130"/>
      <c r="CM165" s="2130"/>
      <c r="CN165" s="2130"/>
      <c r="CO165" s="2130"/>
      <c r="CP165" s="2130"/>
      <c r="CQ165" s="2130"/>
      <c r="CR165" s="2130"/>
      <c r="CS165" s="2130"/>
      <c r="CT165" s="2130"/>
      <c r="CU165" s="2130"/>
      <c r="CV165" s="2130"/>
      <c r="CW165" s="2130"/>
      <c r="CX165" s="2130"/>
      <c r="CY165" s="2130"/>
      <c r="CZ165" s="2130"/>
    </row>
    <row r="166" s="239" customFormat="true" ht="15" customHeight="true" x14ac:dyDescent="0.2">
      <c r="A166" s="780"/>
      <c r="B166" s="1080"/>
      <c r="C166" s="951"/>
      <c r="D166" s="943"/>
      <c r="E166" s="943"/>
      <c r="F166" s="943"/>
      <c r="G166" s="944"/>
      <c r="H166" s="942"/>
      <c r="I166" s="943"/>
      <c r="J166" s="943"/>
      <c r="K166" s="943"/>
      <c r="L166" s="952"/>
      <c r="M166" s="951"/>
      <c r="N166" s="943"/>
      <c r="O166" s="943"/>
      <c r="P166" s="943"/>
      <c r="Q166" s="944"/>
      <c r="R166" s="942"/>
      <c r="S166" s="943"/>
      <c r="T166" s="943"/>
      <c r="U166" s="943"/>
      <c r="V166" s="943"/>
      <c r="W166" s="943"/>
      <c r="X166" s="943"/>
      <c r="Y166" s="943"/>
      <c r="Z166" s="943"/>
      <c r="AA166" s="943"/>
      <c r="AB166" s="943"/>
      <c r="AC166" s="943"/>
      <c r="AD166" s="952"/>
      <c r="AE166" s="665"/>
      <c r="AF166" s="665"/>
      <c r="AG166" s="665"/>
      <c r="AH166" s="665"/>
      <c r="AI166" s="665"/>
      <c r="AJ166" s="665"/>
      <c r="AK166" s="665"/>
      <c r="AL166" s="665"/>
      <c r="AM166" s="665"/>
      <c r="AN166" s="665"/>
      <c r="AO166" s="665"/>
      <c r="AP166" s="665"/>
      <c r="AQ166" s="665"/>
      <c r="AR166" s="665"/>
      <c r="AS166" s="665"/>
      <c r="AT166" s="665"/>
      <c r="AU166" s="665"/>
      <c r="AV166" s="665"/>
      <c r="AW166" s="665"/>
      <c r="AX166" s="665"/>
      <c r="AY166" s="665"/>
      <c r="AZ166" s="216"/>
      <c r="BA166" s="393"/>
      <c r="BB166" s="159"/>
      <c r="BC166" s="341"/>
      <c r="BD166" s="307"/>
      <c r="BE166" s="307"/>
      <c r="BF166" s="307"/>
      <c r="BG166" s="342"/>
      <c r="BH166" s="352"/>
      <c r="BI166" s="307"/>
      <c r="BJ166" s="307"/>
      <c r="BK166" s="307"/>
      <c r="BL166" s="342"/>
      <c r="BM166" s="352"/>
      <c r="BN166" s="307"/>
      <c r="BO166" s="307"/>
      <c r="BP166" s="307"/>
      <c r="BQ166" s="342"/>
      <c r="BR166" s="352"/>
      <c r="BS166" s="307"/>
      <c r="BT166" s="307"/>
      <c r="BU166" s="307"/>
      <c r="BV166" s="307"/>
      <c r="BW166" s="307"/>
      <c r="BX166" s="307"/>
      <c r="BY166" s="308"/>
      <c r="BZ166" s="308"/>
      <c r="CA166" s="308"/>
      <c r="CB166" s="308"/>
      <c r="CC166" s="308"/>
      <c r="CD166" s="308"/>
      <c r="CE166" s="2130"/>
      <c r="CF166" s="2130"/>
      <c r="CG166" s="2130"/>
      <c r="CH166" s="2130"/>
      <c r="CI166" s="2130"/>
      <c r="CJ166" s="2130"/>
      <c r="CK166" s="2130"/>
      <c r="CL166" s="2130"/>
      <c r="CM166" s="2130"/>
      <c r="CN166" s="2130"/>
      <c r="CO166" s="2130"/>
      <c r="CP166" s="2130"/>
      <c r="CQ166" s="2130"/>
      <c r="CR166" s="2130"/>
      <c r="CS166" s="2130"/>
      <c r="CT166" s="2130"/>
      <c r="CU166" s="2130"/>
      <c r="CV166" s="2130"/>
      <c r="CW166" s="2130"/>
      <c r="CX166" s="2130"/>
      <c r="CY166" s="2130"/>
      <c r="CZ166" s="2130"/>
    </row>
    <row r="167" s="239" customFormat="true" ht="15" customHeight="true" x14ac:dyDescent="0.2">
      <c r="A167" s="780"/>
      <c r="B167" s="1080"/>
      <c r="C167" s="951"/>
      <c r="D167" s="943"/>
      <c r="E167" s="943"/>
      <c r="F167" s="943"/>
      <c r="G167" s="944"/>
      <c r="H167" s="942"/>
      <c r="I167" s="943"/>
      <c r="J167" s="943"/>
      <c r="K167" s="943"/>
      <c r="L167" s="952"/>
      <c r="M167" s="951"/>
      <c r="N167" s="943"/>
      <c r="O167" s="943"/>
      <c r="P167" s="943"/>
      <c r="Q167" s="944"/>
      <c r="R167" s="942"/>
      <c r="S167" s="943"/>
      <c r="T167" s="943"/>
      <c r="U167" s="943"/>
      <c r="V167" s="943"/>
      <c r="W167" s="943"/>
      <c r="X167" s="943"/>
      <c r="Y167" s="943"/>
      <c r="Z167" s="943"/>
      <c r="AA167" s="943"/>
      <c r="AB167" s="943"/>
      <c r="AC167" s="943"/>
      <c r="AD167" s="952"/>
      <c r="AE167" s="665"/>
      <c r="AF167" s="665"/>
      <c r="AG167" s="665"/>
      <c r="AH167" s="665"/>
      <c r="AI167" s="665"/>
      <c r="AJ167" s="665"/>
      <c r="AK167" s="665"/>
      <c r="AL167" s="665"/>
      <c r="AM167" s="665"/>
      <c r="AN167" s="665"/>
      <c r="AO167" s="665"/>
      <c r="AP167" s="665"/>
      <c r="AQ167" s="665"/>
      <c r="AR167" s="665"/>
      <c r="AS167" s="665"/>
      <c r="AT167" s="665"/>
      <c r="AU167" s="665"/>
      <c r="AV167" s="665"/>
      <c r="AW167" s="665"/>
      <c r="AX167" s="665"/>
      <c r="AY167" s="665"/>
      <c r="AZ167" s="216"/>
      <c r="BA167" s="393"/>
      <c r="BB167" s="159"/>
      <c r="BC167" s="341"/>
      <c r="BD167" s="307"/>
      <c r="BE167" s="307"/>
      <c r="BF167" s="307"/>
      <c r="BG167" s="342"/>
      <c r="BH167" s="352"/>
      <c r="BI167" s="307"/>
      <c r="BJ167" s="307"/>
      <c r="BK167" s="307"/>
      <c r="BL167" s="342"/>
      <c r="BM167" s="352"/>
      <c r="BN167" s="307"/>
      <c r="BO167" s="307"/>
      <c r="BP167" s="307"/>
      <c r="BQ167" s="342"/>
      <c r="BR167" s="352"/>
      <c r="BS167" s="307"/>
      <c r="BT167" s="307"/>
      <c r="BU167" s="307"/>
      <c r="BV167" s="307"/>
      <c r="BW167" s="307"/>
      <c r="BX167" s="307"/>
      <c r="BY167" s="308"/>
      <c r="BZ167" s="308"/>
      <c r="CA167" s="308"/>
      <c r="CB167" s="308"/>
      <c r="CC167" s="308"/>
      <c r="CD167" s="308"/>
      <c r="CE167" s="2130"/>
      <c r="CF167" s="2130"/>
      <c r="CG167" s="2130"/>
      <c r="CH167" s="2130"/>
      <c r="CI167" s="2130"/>
      <c r="CJ167" s="2130"/>
      <c r="CK167" s="2130"/>
      <c r="CL167" s="2130"/>
      <c r="CM167" s="2130"/>
      <c r="CN167" s="2130"/>
      <c r="CO167" s="2130"/>
      <c r="CP167" s="2130"/>
      <c r="CQ167" s="2130"/>
      <c r="CR167" s="2130"/>
      <c r="CS167" s="2130"/>
      <c r="CT167" s="2130"/>
      <c r="CU167" s="2130"/>
      <c r="CV167" s="2130"/>
      <c r="CW167" s="2130"/>
      <c r="CX167" s="2130"/>
      <c r="CY167" s="2130"/>
      <c r="CZ167" s="2130"/>
    </row>
    <row r="168" s="135" customFormat="true" ht="15" customHeight="true" x14ac:dyDescent="0.2">
      <c r="A168" s="779"/>
      <c r="B168" s="862"/>
      <c r="C168" s="1004"/>
      <c r="D168" s="782"/>
      <c r="E168" s="782"/>
      <c r="F168" s="782"/>
      <c r="G168" s="831"/>
      <c r="H168" s="880"/>
      <c r="I168" s="782"/>
      <c r="J168" s="782"/>
      <c r="K168" s="782"/>
      <c r="L168" s="798"/>
      <c r="M168" s="1004"/>
      <c r="N168" s="782"/>
      <c r="O168" s="782"/>
      <c r="P168" s="782"/>
      <c r="Q168" s="831"/>
      <c r="R168" s="880"/>
      <c r="S168" s="782"/>
      <c r="T168" s="782"/>
      <c r="U168" s="782"/>
      <c r="V168" s="782"/>
      <c r="W168" s="782"/>
      <c r="X168" s="782"/>
      <c r="Y168" s="782"/>
      <c r="Z168" s="782"/>
      <c r="AA168" s="782"/>
      <c r="AB168" s="782"/>
      <c r="AC168" s="782"/>
      <c r="AD168" s="798"/>
      <c r="AE168" s="312"/>
      <c r="AF168" s="312"/>
      <c r="AG168" s="312"/>
      <c r="AH168" s="312"/>
      <c r="AI168" s="312"/>
      <c r="AJ168" s="312"/>
      <c r="AK168" s="312"/>
      <c r="AL168" s="312"/>
      <c r="AM168" s="312"/>
      <c r="AN168" s="312"/>
      <c r="AO168" s="312"/>
      <c r="AP168" s="312"/>
      <c r="AQ168" s="312"/>
      <c r="AR168" s="312"/>
      <c r="AS168" s="312"/>
      <c r="AT168" s="312"/>
      <c r="AU168" s="312"/>
      <c r="AV168" s="312"/>
      <c r="AW168" s="312"/>
      <c r="AX168" s="312"/>
      <c r="AY168" s="312"/>
      <c r="AZ168" s="707"/>
      <c r="BA168" s="393"/>
      <c r="BB168" s="159"/>
      <c r="BC168" s="341"/>
      <c r="BD168" s="307"/>
      <c r="BE168" s="307"/>
      <c r="BF168" s="307"/>
      <c r="BG168" s="342"/>
      <c r="BH168" s="352"/>
      <c r="BI168" s="307"/>
      <c r="BJ168" s="307"/>
      <c r="BK168" s="307"/>
      <c r="BL168" s="342"/>
      <c r="BM168" s="352"/>
      <c r="BN168" s="307"/>
      <c r="BO168" s="307"/>
      <c r="BP168" s="307"/>
      <c r="BQ168" s="342"/>
      <c r="BR168" s="352"/>
      <c r="BS168" s="307"/>
      <c r="BT168" s="307"/>
      <c r="BU168" s="307"/>
      <c r="BV168" s="307"/>
      <c r="BW168" s="307"/>
      <c r="BX168" s="307"/>
      <c r="BY168" s="308"/>
      <c r="BZ168" s="308"/>
      <c r="CA168" s="308"/>
      <c r="CB168" s="308"/>
      <c r="CC168" s="308"/>
      <c r="CD168" s="308"/>
      <c r="CE168" s="2130"/>
      <c r="CF168" s="2130"/>
      <c r="CG168" s="2130"/>
      <c r="CH168" s="2130"/>
      <c r="CI168" s="2130"/>
      <c r="CJ168" s="2130"/>
      <c r="CK168" s="2130"/>
      <c r="CL168" s="2130"/>
      <c r="CM168" s="2130"/>
      <c r="CN168" s="2130"/>
      <c r="CO168" s="2130"/>
      <c r="CP168" s="2130"/>
      <c r="CQ168" s="2130"/>
      <c r="CR168" s="2130"/>
      <c r="CS168" s="2130"/>
      <c r="CT168" s="2130"/>
      <c r="CU168" s="2130"/>
      <c r="CV168" s="2130"/>
      <c r="CW168" s="2130"/>
      <c r="CX168" s="2130"/>
      <c r="CY168" s="2130"/>
      <c r="CZ168" s="2130"/>
    </row>
    <row r="169" s="135" customFormat="true" ht="15" customHeight="true" x14ac:dyDescent="0.2">
      <c r="A169" s="1823"/>
      <c r="B169" s="2001"/>
      <c r="C169" s="1779"/>
      <c r="D169" s="1780"/>
      <c r="E169" s="1780"/>
      <c r="F169" s="1780"/>
      <c r="G169" s="1814"/>
      <c r="H169" s="1806"/>
      <c r="I169" s="1780"/>
      <c r="J169" s="1780"/>
      <c r="K169" s="1780"/>
      <c r="L169" s="1787"/>
      <c r="M169" s="1796"/>
      <c r="N169" s="1780"/>
      <c r="O169" s="1780"/>
      <c r="P169" s="1780"/>
      <c r="Q169" s="1814"/>
      <c r="R169" s="1806"/>
      <c r="S169" s="1780"/>
      <c r="T169" s="1780"/>
      <c r="U169" s="1780"/>
      <c r="V169" s="1780"/>
      <c r="W169" s="1780"/>
      <c r="X169" s="1780"/>
      <c r="Y169" s="1780"/>
      <c r="Z169" s="1780"/>
      <c r="AA169" s="1780"/>
      <c r="AB169" s="1780"/>
      <c r="AC169" s="1780"/>
      <c r="AD169" s="2225"/>
      <c r="AE169" s="312"/>
      <c r="AF169" s="312"/>
      <c r="AG169" s="312"/>
      <c r="AH169" s="312"/>
      <c r="AI169" s="312"/>
      <c r="AJ169" s="312"/>
      <c r="AK169" s="312"/>
      <c r="AL169" s="312"/>
      <c r="AM169" s="312"/>
      <c r="AN169" s="312"/>
      <c r="AO169" s="312"/>
      <c r="AP169" s="312"/>
      <c r="AQ169" s="312"/>
      <c r="AR169" s="312"/>
      <c r="AS169" s="312"/>
      <c r="AT169" s="312"/>
      <c r="AU169" s="312"/>
      <c r="AV169" s="312"/>
      <c r="AW169" s="312"/>
      <c r="AX169" s="312"/>
      <c r="AY169" s="312"/>
      <c r="AZ169" s="707"/>
      <c r="BA169" s="393"/>
      <c r="BB169" s="159"/>
      <c r="BC169" s="341"/>
      <c r="BD169" s="307"/>
      <c r="BE169" s="307"/>
      <c r="BF169" s="307"/>
      <c r="BG169" s="342"/>
      <c r="BH169" s="352"/>
      <c r="BI169" s="307"/>
      <c r="BJ169" s="307"/>
      <c r="BK169" s="307"/>
      <c r="BL169" s="342"/>
      <c r="BM169" s="352"/>
      <c r="BN169" s="307"/>
      <c r="BO169" s="307"/>
      <c r="BP169" s="307"/>
      <c r="BQ169" s="342"/>
      <c r="BR169" s="352"/>
      <c r="BS169" s="307"/>
      <c r="BT169" s="307"/>
      <c r="BU169" s="307"/>
      <c r="BV169" s="307"/>
      <c r="BW169" s="307"/>
      <c r="BX169" s="307"/>
      <c r="BY169" s="308"/>
      <c r="BZ169" s="308"/>
      <c r="CA169" s="308"/>
      <c r="CB169" s="308"/>
      <c r="CC169" s="308"/>
      <c r="CD169" s="308"/>
      <c r="CE169" s="2130"/>
      <c r="CF169" s="2130"/>
      <c r="CG169" s="2130"/>
      <c r="CH169" s="2130"/>
      <c r="CI169" s="2130"/>
      <c r="CJ169" s="2130"/>
      <c r="CK169" s="2130"/>
      <c r="CL169" s="2130"/>
      <c r="CM169" s="2130"/>
      <c r="CN169" s="2130"/>
      <c r="CO169" s="2130"/>
      <c r="CP169" s="2130"/>
      <c r="CQ169" s="2130"/>
      <c r="CR169" s="2130"/>
      <c r="CS169" s="2130"/>
      <c r="CT169" s="2130"/>
      <c r="CU169" s="2130"/>
      <c r="CV169" s="2130"/>
      <c r="CW169" s="2130"/>
      <c r="CX169" s="2130"/>
      <c r="CY169" s="2130"/>
      <c r="CZ169" s="2130"/>
    </row>
    <row r="170" s="135" customFormat="true" ht="15" customHeight="true" x14ac:dyDescent="0.2">
      <c r="A170" s="1824"/>
      <c r="B170" s="2002"/>
      <c r="C170" s="1781"/>
      <c r="D170" s="1782"/>
      <c r="E170" s="1782"/>
      <c r="F170" s="1782"/>
      <c r="G170" s="1815"/>
      <c r="H170" s="1807"/>
      <c r="I170" s="1782"/>
      <c r="J170" s="1782"/>
      <c r="K170" s="1782"/>
      <c r="L170" s="1788"/>
      <c r="M170" s="1797"/>
      <c r="N170" s="1782"/>
      <c r="O170" s="1782"/>
      <c r="P170" s="1782"/>
      <c r="Q170" s="1815"/>
      <c r="R170" s="1807"/>
      <c r="S170" s="1782"/>
      <c r="T170" s="1782"/>
      <c r="U170" s="1782"/>
      <c r="V170" s="1782"/>
      <c r="W170" s="1782"/>
      <c r="X170" s="1782"/>
      <c r="Y170" s="1782"/>
      <c r="Z170" s="1782"/>
      <c r="AA170" s="1782"/>
      <c r="AB170" s="1782"/>
      <c r="AC170" s="1782"/>
      <c r="AD170" s="2226"/>
      <c r="AE170" s="312"/>
      <c r="AF170" s="312"/>
      <c r="AG170" s="312"/>
      <c r="AH170" s="312"/>
      <c r="AI170" s="312"/>
      <c r="AJ170" s="312"/>
      <c r="AK170" s="312"/>
      <c r="AL170" s="312"/>
      <c r="AM170" s="312"/>
      <c r="AN170" s="312"/>
      <c r="AO170" s="312"/>
      <c r="AP170" s="312"/>
      <c r="AQ170" s="312"/>
      <c r="AR170" s="312"/>
      <c r="AS170" s="312"/>
      <c r="AT170" s="312"/>
      <c r="AU170" s="312"/>
      <c r="AV170" s="312"/>
      <c r="AW170" s="312"/>
      <c r="AX170" s="312"/>
      <c r="AY170" s="312"/>
      <c r="AZ170" s="707"/>
      <c r="BA170" s="393"/>
      <c r="BB170" s="159"/>
      <c r="BC170" s="341"/>
      <c r="BD170" s="307"/>
      <c r="BE170" s="307"/>
      <c r="BF170" s="307"/>
      <c r="BG170" s="342"/>
      <c r="BH170" s="352"/>
      <c r="BI170" s="307"/>
      <c r="BJ170" s="307"/>
      <c r="BK170" s="307"/>
      <c r="BL170" s="342"/>
      <c r="BM170" s="352"/>
      <c r="BN170" s="307"/>
      <c r="BO170" s="307"/>
      <c r="BP170" s="307"/>
      <c r="BQ170" s="342"/>
      <c r="BR170" s="352"/>
      <c r="BS170" s="307"/>
      <c r="BT170" s="307"/>
      <c r="BU170" s="307"/>
      <c r="BV170" s="307"/>
      <c r="BW170" s="307"/>
      <c r="BX170" s="307"/>
      <c r="BY170" s="308"/>
      <c r="BZ170" s="308"/>
      <c r="CA170" s="308"/>
      <c r="CB170" s="308"/>
      <c r="CC170" s="308"/>
      <c r="CD170" s="308"/>
      <c r="CE170" s="2130"/>
      <c r="CF170" s="2130"/>
      <c r="CG170" s="2130"/>
      <c r="CH170" s="2130"/>
      <c r="CI170" s="2130"/>
      <c r="CJ170" s="2130"/>
      <c r="CK170" s="2130"/>
      <c r="CL170" s="2130"/>
      <c r="CM170" s="2130"/>
      <c r="CN170" s="2130"/>
      <c r="CO170" s="2130"/>
      <c r="CP170" s="2130"/>
      <c r="CQ170" s="2130"/>
      <c r="CR170" s="2130"/>
      <c r="CS170" s="2130"/>
      <c r="CT170" s="2130"/>
      <c r="CU170" s="2130"/>
      <c r="CV170" s="2130"/>
      <c r="CW170" s="2130"/>
      <c r="CX170" s="2130"/>
      <c r="CY170" s="2130"/>
      <c r="CZ170" s="2130"/>
    </row>
    <row r="171" s="135" customFormat="true" ht="15" customHeight="true" x14ac:dyDescent="0.2">
      <c r="A171" s="1825"/>
      <c r="B171" s="2003"/>
      <c r="C171" s="1918"/>
      <c r="D171" s="1919"/>
      <c r="E171" s="1919"/>
      <c r="F171" s="1919"/>
      <c r="G171" s="1920"/>
      <c r="H171" s="1921"/>
      <c r="I171" s="1919"/>
      <c r="J171" s="1919"/>
      <c r="K171" s="1919"/>
      <c r="L171" s="1922"/>
      <c r="M171" s="1923"/>
      <c r="N171" s="1919"/>
      <c r="O171" s="1919"/>
      <c r="P171" s="1919"/>
      <c r="Q171" s="1920"/>
      <c r="R171" s="1921"/>
      <c r="S171" s="1919"/>
      <c r="T171" s="1919"/>
      <c r="U171" s="1919"/>
      <c r="V171" s="1919"/>
      <c r="W171" s="1919"/>
      <c r="X171" s="1919"/>
      <c r="Y171" s="1919"/>
      <c r="Z171" s="1919"/>
      <c r="AA171" s="1919"/>
      <c r="AB171" s="1919"/>
      <c r="AC171" s="1919"/>
      <c r="AD171" s="2227"/>
      <c r="AE171" s="312"/>
      <c r="AF171" s="312"/>
      <c r="AG171" s="312"/>
      <c r="AH171" s="312"/>
      <c r="AI171" s="312"/>
      <c r="AJ171" s="312"/>
      <c r="AK171" s="312"/>
      <c r="AL171" s="312"/>
      <c r="AM171" s="312"/>
      <c r="AN171" s="312"/>
      <c r="AO171" s="312"/>
      <c r="AP171" s="312"/>
      <c r="AQ171" s="312"/>
      <c r="AR171" s="312"/>
      <c r="AS171" s="312"/>
      <c r="AT171" s="312"/>
      <c r="AU171" s="312"/>
      <c r="AV171" s="312"/>
      <c r="AW171" s="312"/>
      <c r="AX171" s="312"/>
      <c r="AY171" s="312"/>
      <c r="AZ171" s="707"/>
      <c r="BA171" s="393"/>
      <c r="BB171" s="159"/>
      <c r="BC171" s="341"/>
      <c r="BD171" s="307"/>
      <c r="BE171" s="307"/>
      <c r="BF171" s="307"/>
      <c r="BG171" s="342"/>
      <c r="BH171" s="352"/>
      <c r="BI171" s="307"/>
      <c r="BJ171" s="307"/>
      <c r="BK171" s="307"/>
      <c r="BL171" s="342"/>
      <c r="BM171" s="352"/>
      <c r="BN171" s="307"/>
      <c r="BO171" s="307"/>
      <c r="BP171" s="307"/>
      <c r="BQ171" s="342"/>
      <c r="BR171" s="352"/>
      <c r="BS171" s="307"/>
      <c r="BT171" s="307"/>
      <c r="BU171" s="307"/>
      <c r="BV171" s="307"/>
      <c r="BW171" s="307"/>
      <c r="BX171" s="307"/>
      <c r="BY171" s="308"/>
      <c r="BZ171" s="308"/>
      <c r="CA171" s="308"/>
      <c r="CB171" s="308"/>
      <c r="CC171" s="308"/>
      <c r="CD171" s="308"/>
      <c r="CE171" s="2130"/>
      <c r="CF171" s="2130"/>
      <c r="CG171" s="2130"/>
      <c r="CH171" s="2130"/>
      <c r="CI171" s="2130"/>
      <c r="CJ171" s="2130"/>
      <c r="CK171" s="2130"/>
      <c r="CL171" s="2130"/>
      <c r="CM171" s="2130"/>
      <c r="CN171" s="2130"/>
      <c r="CO171" s="2130"/>
      <c r="CP171" s="2130"/>
      <c r="CQ171" s="2130"/>
      <c r="CR171" s="2130"/>
      <c r="CS171" s="2130"/>
      <c r="CT171" s="2130"/>
      <c r="CU171" s="2130"/>
      <c r="CV171" s="2130"/>
      <c r="CW171" s="2130"/>
      <c r="CX171" s="2130"/>
      <c r="CY171" s="2130"/>
      <c r="CZ171" s="2130"/>
    </row>
    <row r="172" s="135" customFormat="true" ht="15" customHeight="true" x14ac:dyDescent="0.2">
      <c r="A172" s="1826"/>
      <c r="B172" s="2004"/>
      <c r="C172" s="1924"/>
      <c r="D172" s="1925"/>
      <c r="E172" s="1925"/>
      <c r="F172" s="1925"/>
      <c r="G172" s="1926"/>
      <c r="H172" s="1927"/>
      <c r="I172" s="1925"/>
      <c r="J172" s="1925"/>
      <c r="K172" s="1925"/>
      <c r="L172" s="1928"/>
      <c r="M172" s="1929"/>
      <c r="N172" s="1925"/>
      <c r="O172" s="1925"/>
      <c r="P172" s="1925"/>
      <c r="Q172" s="1926"/>
      <c r="R172" s="1927"/>
      <c r="S172" s="1925"/>
      <c r="T172" s="1925"/>
      <c r="U172" s="1925"/>
      <c r="V172" s="1925"/>
      <c r="W172" s="1925"/>
      <c r="X172" s="1925"/>
      <c r="Y172" s="1925"/>
      <c r="Z172" s="1925"/>
      <c r="AA172" s="1925"/>
      <c r="AB172" s="1925"/>
      <c r="AC172" s="1925"/>
      <c r="AD172" s="2228"/>
      <c r="AE172" s="312"/>
      <c r="AF172" s="312"/>
      <c r="AG172" s="312"/>
      <c r="AH172" s="312"/>
      <c r="AI172" s="312"/>
      <c r="AJ172" s="312"/>
      <c r="AK172" s="312"/>
      <c r="AL172" s="312"/>
      <c r="AM172" s="312"/>
      <c r="AN172" s="312"/>
      <c r="AO172" s="312"/>
      <c r="AP172" s="312"/>
      <c r="AQ172" s="312"/>
      <c r="AR172" s="312"/>
      <c r="AS172" s="312"/>
      <c r="AT172" s="312"/>
      <c r="AU172" s="312"/>
      <c r="AV172" s="312"/>
      <c r="AW172" s="312"/>
      <c r="AX172" s="312"/>
      <c r="AY172" s="312"/>
      <c r="AZ172" s="707"/>
      <c r="BA172" s="393"/>
      <c r="BB172" s="159"/>
      <c r="BC172" s="341"/>
      <c r="BD172" s="307"/>
      <c r="BE172" s="307"/>
      <c r="BF172" s="307"/>
      <c r="BG172" s="342"/>
      <c r="BH172" s="352"/>
      <c r="BI172" s="307"/>
      <c r="BJ172" s="307"/>
      <c r="BK172" s="307"/>
      <c r="BL172" s="342"/>
      <c r="BM172" s="352"/>
      <c r="BN172" s="307"/>
      <c r="BO172" s="307"/>
      <c r="BP172" s="307"/>
      <c r="BQ172" s="342"/>
      <c r="BR172" s="352"/>
      <c r="BS172" s="307"/>
      <c r="BT172" s="307"/>
      <c r="BU172" s="307"/>
      <c r="BV172" s="307"/>
      <c r="BW172" s="307"/>
      <c r="BX172" s="307"/>
      <c r="BY172" s="308"/>
      <c r="BZ172" s="308"/>
      <c r="CA172" s="308"/>
      <c r="CB172" s="308"/>
      <c r="CC172" s="308"/>
      <c r="CD172" s="308"/>
      <c r="CE172" s="2130"/>
      <c r="CF172" s="2130"/>
      <c r="CG172" s="2130"/>
      <c r="CH172" s="2130"/>
      <c r="CI172" s="2130"/>
      <c r="CJ172" s="2130"/>
      <c r="CK172" s="2130"/>
      <c r="CL172" s="2130"/>
      <c r="CM172" s="2130"/>
      <c r="CN172" s="2130"/>
      <c r="CO172" s="2130"/>
      <c r="CP172" s="2130"/>
      <c r="CQ172" s="2130"/>
      <c r="CR172" s="2130"/>
      <c r="CS172" s="2130"/>
      <c r="CT172" s="2130"/>
      <c r="CU172" s="2130"/>
      <c r="CV172" s="2130"/>
      <c r="CW172" s="2130"/>
      <c r="CX172" s="2130"/>
      <c r="CY172" s="2130"/>
      <c r="CZ172" s="2130"/>
    </row>
    <row r="173" s="135" customFormat="true" ht="15" customHeight="true" x14ac:dyDescent="0.2">
      <c r="A173" s="1826"/>
      <c r="B173" s="2004"/>
      <c r="C173" s="1924"/>
      <c r="D173" s="1925"/>
      <c r="E173" s="1925"/>
      <c r="F173" s="1925"/>
      <c r="G173" s="1926"/>
      <c r="H173" s="1927"/>
      <c r="I173" s="1925"/>
      <c r="J173" s="1925"/>
      <c r="K173" s="1925"/>
      <c r="L173" s="1928"/>
      <c r="M173" s="1929"/>
      <c r="N173" s="1925"/>
      <c r="O173" s="1925"/>
      <c r="P173" s="1925"/>
      <c r="Q173" s="1926"/>
      <c r="R173" s="1927"/>
      <c r="S173" s="1925"/>
      <c r="T173" s="1925"/>
      <c r="U173" s="1925"/>
      <c r="V173" s="1925"/>
      <c r="W173" s="1925"/>
      <c r="X173" s="1925"/>
      <c r="Y173" s="1925"/>
      <c r="Z173" s="1925"/>
      <c r="AA173" s="1925"/>
      <c r="AB173" s="1925"/>
      <c r="AC173" s="1925"/>
      <c r="AD173" s="2228"/>
      <c r="AE173" s="312"/>
      <c r="AF173" s="312"/>
      <c r="AG173" s="312"/>
      <c r="AH173" s="312"/>
      <c r="AI173" s="312"/>
      <c r="AJ173" s="312"/>
      <c r="AK173" s="312"/>
      <c r="AL173" s="312"/>
      <c r="AM173" s="312"/>
      <c r="AN173" s="312"/>
      <c r="AO173" s="312"/>
      <c r="AP173" s="312"/>
      <c r="AQ173" s="312"/>
      <c r="AR173" s="312"/>
      <c r="AS173" s="312"/>
      <c r="AT173" s="312"/>
      <c r="AU173" s="312"/>
      <c r="AV173" s="312"/>
      <c r="AW173" s="312"/>
      <c r="AX173" s="312"/>
      <c r="AY173" s="312"/>
      <c r="AZ173" s="707"/>
      <c r="BA173" s="393"/>
      <c r="BB173" s="159"/>
      <c r="BC173" s="341"/>
      <c r="BD173" s="307"/>
      <c r="BE173" s="307"/>
      <c r="BF173" s="307"/>
      <c r="BG173" s="342"/>
      <c r="BH173" s="352"/>
      <c r="BI173" s="307"/>
      <c r="BJ173" s="307"/>
      <c r="BK173" s="307"/>
      <c r="BL173" s="342"/>
      <c r="BM173" s="352"/>
      <c r="BN173" s="307"/>
      <c r="BO173" s="307"/>
      <c r="BP173" s="307"/>
      <c r="BQ173" s="342"/>
      <c r="BR173" s="352"/>
      <c r="BS173" s="307"/>
      <c r="BT173" s="307"/>
      <c r="BU173" s="307"/>
      <c r="BV173" s="307"/>
      <c r="BW173" s="307"/>
      <c r="BX173" s="307"/>
      <c r="BY173" s="308"/>
      <c r="BZ173" s="308"/>
      <c r="CA173" s="308"/>
      <c r="CB173" s="308"/>
      <c r="CC173" s="308"/>
      <c r="CD173" s="308"/>
      <c r="CE173" s="2130"/>
      <c r="CF173" s="2130"/>
      <c r="CG173" s="2130"/>
      <c r="CH173" s="2130"/>
      <c r="CI173" s="2130"/>
      <c r="CJ173" s="2130"/>
      <c r="CK173" s="2130"/>
      <c r="CL173" s="2130"/>
      <c r="CM173" s="2130"/>
      <c r="CN173" s="2130"/>
      <c r="CO173" s="2130"/>
      <c r="CP173" s="2130"/>
      <c r="CQ173" s="2130"/>
      <c r="CR173" s="2130"/>
      <c r="CS173" s="2130"/>
      <c r="CT173" s="2130"/>
      <c r="CU173" s="2130"/>
      <c r="CV173" s="2130"/>
      <c r="CW173" s="2130"/>
      <c r="CX173" s="2130"/>
      <c r="CY173" s="2130"/>
      <c r="CZ173" s="2130"/>
    </row>
    <row r="174" s="135" customFormat="true" ht="15" customHeight="true" x14ac:dyDescent="0.2">
      <c r="A174" s="1826"/>
      <c r="B174" s="2004"/>
      <c r="C174" s="1924"/>
      <c r="D174" s="1925"/>
      <c r="E174" s="1925"/>
      <c r="F174" s="1925"/>
      <c r="G174" s="1926"/>
      <c r="H174" s="1927"/>
      <c r="I174" s="1925"/>
      <c r="J174" s="1925"/>
      <c r="K174" s="1925"/>
      <c r="L174" s="1928"/>
      <c r="M174" s="1929"/>
      <c r="N174" s="1925"/>
      <c r="O174" s="1925"/>
      <c r="P174" s="1925"/>
      <c r="Q174" s="1926"/>
      <c r="R174" s="1927"/>
      <c r="S174" s="1925"/>
      <c r="T174" s="1925"/>
      <c r="U174" s="1925"/>
      <c r="V174" s="1925"/>
      <c r="W174" s="1925"/>
      <c r="X174" s="1925"/>
      <c r="Y174" s="1925"/>
      <c r="Z174" s="1925"/>
      <c r="AA174" s="1925"/>
      <c r="AB174" s="1925"/>
      <c r="AC174" s="1925"/>
      <c r="AD174" s="2228"/>
      <c r="AE174" s="312"/>
      <c r="AF174" s="312"/>
      <c r="AG174" s="312"/>
      <c r="AH174" s="312"/>
      <c r="AI174" s="312"/>
      <c r="AJ174" s="312"/>
      <c r="AK174" s="312"/>
      <c r="AL174" s="312"/>
      <c r="AM174" s="312"/>
      <c r="AN174" s="312"/>
      <c r="AO174" s="312"/>
      <c r="AP174" s="312"/>
      <c r="AQ174" s="312"/>
      <c r="AR174" s="312"/>
      <c r="AS174" s="312"/>
      <c r="AT174" s="312"/>
      <c r="AU174" s="312"/>
      <c r="AV174" s="312"/>
      <c r="AW174" s="312"/>
      <c r="AX174" s="312"/>
      <c r="AY174" s="312"/>
      <c r="AZ174" s="707"/>
      <c r="BA174" s="393"/>
      <c r="BB174" s="159"/>
      <c r="BC174" s="341"/>
      <c r="BD174" s="307"/>
      <c r="BE174" s="307"/>
      <c r="BF174" s="307"/>
      <c r="BG174" s="342"/>
      <c r="BH174" s="352"/>
      <c r="BI174" s="307"/>
      <c r="BJ174" s="307"/>
      <c r="BK174" s="307"/>
      <c r="BL174" s="342"/>
      <c r="BM174" s="352"/>
      <c r="BN174" s="307"/>
      <c r="BO174" s="307"/>
      <c r="BP174" s="307"/>
      <c r="BQ174" s="342"/>
      <c r="BR174" s="352"/>
      <c r="BS174" s="307"/>
      <c r="BT174" s="307"/>
      <c r="BU174" s="307"/>
      <c r="BV174" s="307"/>
      <c r="BW174" s="307"/>
      <c r="BX174" s="307"/>
      <c r="BY174" s="308"/>
      <c r="BZ174" s="308"/>
      <c r="CA174" s="308"/>
      <c r="CB174" s="308"/>
      <c r="CC174" s="308"/>
      <c r="CD174" s="308"/>
      <c r="CE174" s="2130"/>
      <c r="CF174" s="2130"/>
      <c r="CG174" s="2130"/>
      <c r="CH174" s="2130"/>
      <c r="CI174" s="2130"/>
      <c r="CJ174" s="2130"/>
      <c r="CK174" s="2130"/>
      <c r="CL174" s="2130"/>
      <c r="CM174" s="2130"/>
      <c r="CN174" s="2130"/>
      <c r="CO174" s="2130"/>
      <c r="CP174" s="2130"/>
      <c r="CQ174" s="2130"/>
      <c r="CR174" s="2130"/>
      <c r="CS174" s="2130"/>
      <c r="CT174" s="2130"/>
      <c r="CU174" s="2130"/>
      <c r="CV174" s="2130"/>
      <c r="CW174" s="2130"/>
      <c r="CX174" s="2130"/>
      <c r="CY174" s="2130"/>
      <c r="CZ174" s="2130"/>
    </row>
    <row r="175" s="135" customFormat="true" ht="15" customHeight="true" x14ac:dyDescent="0.2">
      <c r="A175" s="1826"/>
      <c r="B175" s="2004"/>
      <c r="C175" s="1924"/>
      <c r="D175" s="1925"/>
      <c r="E175" s="1925"/>
      <c r="F175" s="1925"/>
      <c r="G175" s="1926"/>
      <c r="H175" s="1927"/>
      <c r="I175" s="1925"/>
      <c r="J175" s="1925"/>
      <c r="K175" s="1925"/>
      <c r="L175" s="1928"/>
      <c r="M175" s="1929"/>
      <c r="N175" s="1925"/>
      <c r="O175" s="1925"/>
      <c r="P175" s="1925"/>
      <c r="Q175" s="1926"/>
      <c r="R175" s="1927"/>
      <c r="S175" s="1925"/>
      <c r="T175" s="1925"/>
      <c r="U175" s="1925"/>
      <c r="V175" s="1925"/>
      <c r="W175" s="1925"/>
      <c r="X175" s="1925"/>
      <c r="Y175" s="1925"/>
      <c r="Z175" s="1925"/>
      <c r="AA175" s="1925"/>
      <c r="AB175" s="1925"/>
      <c r="AC175" s="1925"/>
      <c r="AD175" s="2228"/>
      <c r="AE175" s="312"/>
      <c r="AF175" s="312"/>
      <c r="AG175" s="312"/>
      <c r="AH175" s="312"/>
      <c r="AI175" s="312"/>
      <c r="AJ175" s="312"/>
      <c r="AK175" s="312"/>
      <c r="AL175" s="312"/>
      <c r="AM175" s="312"/>
      <c r="AN175" s="312"/>
      <c r="AO175" s="312"/>
      <c r="AP175" s="312"/>
      <c r="AQ175" s="312"/>
      <c r="AR175" s="312"/>
      <c r="AS175" s="312"/>
      <c r="AT175" s="312"/>
      <c r="AU175" s="312"/>
      <c r="AV175" s="312"/>
      <c r="AW175" s="312"/>
      <c r="AX175" s="312"/>
      <c r="AY175" s="312"/>
      <c r="AZ175" s="707"/>
      <c r="BA175" s="393"/>
      <c r="BB175" s="159"/>
      <c r="BC175" s="341"/>
      <c r="BD175" s="307"/>
      <c r="BE175" s="307"/>
      <c r="BF175" s="307"/>
      <c r="BG175" s="342"/>
      <c r="BH175" s="352"/>
      <c r="BI175" s="307"/>
      <c r="BJ175" s="307"/>
      <c r="BK175" s="307"/>
      <c r="BL175" s="342"/>
      <c r="BM175" s="352"/>
      <c r="BN175" s="307"/>
      <c r="BO175" s="307"/>
      <c r="BP175" s="307"/>
      <c r="BQ175" s="342"/>
      <c r="BR175" s="352"/>
      <c r="BS175" s="307"/>
      <c r="BT175" s="307"/>
      <c r="BU175" s="307"/>
      <c r="BV175" s="307"/>
      <c r="BW175" s="307"/>
      <c r="BX175" s="307"/>
      <c r="BY175" s="308"/>
      <c r="BZ175" s="308"/>
      <c r="CA175" s="308"/>
      <c r="CB175" s="308"/>
      <c r="CC175" s="308"/>
      <c r="CD175" s="308"/>
      <c r="CE175" s="2130"/>
      <c r="CF175" s="2130"/>
      <c r="CG175" s="2130"/>
      <c r="CH175" s="2130"/>
      <c r="CI175" s="2130"/>
      <c r="CJ175" s="2130"/>
      <c r="CK175" s="2130"/>
      <c r="CL175" s="2130"/>
      <c r="CM175" s="2130"/>
      <c r="CN175" s="2130"/>
      <c r="CO175" s="2130"/>
      <c r="CP175" s="2130"/>
      <c r="CQ175" s="2130"/>
      <c r="CR175" s="2130"/>
      <c r="CS175" s="2130"/>
      <c r="CT175" s="2130"/>
      <c r="CU175" s="2130"/>
      <c r="CV175" s="2130"/>
      <c r="CW175" s="2130"/>
      <c r="CX175" s="2130"/>
      <c r="CY175" s="2130"/>
      <c r="CZ175" s="2130"/>
    </row>
    <row r="176" s="135" customFormat="true" ht="15" customHeight="true" x14ac:dyDescent="0.2">
      <c r="A176" s="1826"/>
      <c r="B176" s="2004"/>
      <c r="C176" s="1924"/>
      <c r="D176" s="1925"/>
      <c r="E176" s="1925"/>
      <c r="F176" s="1925"/>
      <c r="G176" s="1926"/>
      <c r="H176" s="1927"/>
      <c r="I176" s="1925"/>
      <c r="J176" s="1925"/>
      <c r="K176" s="1925"/>
      <c r="L176" s="1928"/>
      <c r="M176" s="1929"/>
      <c r="N176" s="1925"/>
      <c r="O176" s="1925"/>
      <c r="P176" s="1925"/>
      <c r="Q176" s="1926"/>
      <c r="R176" s="1927"/>
      <c r="S176" s="1925"/>
      <c r="T176" s="1925"/>
      <c r="U176" s="1925"/>
      <c r="V176" s="1925"/>
      <c r="W176" s="1925"/>
      <c r="X176" s="1925"/>
      <c r="Y176" s="1925"/>
      <c r="Z176" s="1925"/>
      <c r="AA176" s="1925"/>
      <c r="AB176" s="1925"/>
      <c r="AC176" s="1925"/>
      <c r="AD176" s="2228"/>
      <c r="AE176" s="312"/>
      <c r="AF176" s="312"/>
      <c r="AG176" s="312"/>
      <c r="AH176" s="312"/>
      <c r="AI176" s="312"/>
      <c r="AJ176" s="312"/>
      <c r="AK176" s="312"/>
      <c r="AL176" s="312"/>
      <c r="AM176" s="312"/>
      <c r="AN176" s="312"/>
      <c r="AO176" s="312"/>
      <c r="AP176" s="312"/>
      <c r="AQ176" s="312"/>
      <c r="AR176" s="312"/>
      <c r="AS176" s="312"/>
      <c r="AT176" s="312"/>
      <c r="AU176" s="312"/>
      <c r="AV176" s="312"/>
      <c r="AW176" s="312"/>
      <c r="AX176" s="312"/>
      <c r="AY176" s="312"/>
      <c r="AZ176" s="707"/>
      <c r="BA176" s="393"/>
      <c r="BB176" s="159"/>
      <c r="BC176" s="341"/>
      <c r="BD176" s="307"/>
      <c r="BE176" s="307"/>
      <c r="BF176" s="307"/>
      <c r="BG176" s="342"/>
      <c r="BH176" s="352"/>
      <c r="BI176" s="307"/>
      <c r="BJ176" s="307"/>
      <c r="BK176" s="307"/>
      <c r="BL176" s="342"/>
      <c r="BM176" s="352"/>
      <c r="BN176" s="307"/>
      <c r="BO176" s="307"/>
      <c r="BP176" s="307"/>
      <c r="BQ176" s="342"/>
      <c r="BR176" s="352"/>
      <c r="BS176" s="307"/>
      <c r="BT176" s="307"/>
      <c r="BU176" s="307"/>
      <c r="BV176" s="307"/>
      <c r="BW176" s="307"/>
      <c r="BX176" s="307"/>
      <c r="BY176" s="308"/>
      <c r="BZ176" s="308"/>
      <c r="CA176" s="308"/>
      <c r="CB176" s="308"/>
      <c r="CC176" s="308"/>
      <c r="CD176" s="308"/>
      <c r="CE176" s="2130"/>
      <c r="CF176" s="2130"/>
      <c r="CG176" s="2130"/>
      <c r="CH176" s="2130"/>
      <c r="CI176" s="2130"/>
      <c r="CJ176" s="2130"/>
      <c r="CK176" s="2130"/>
      <c r="CL176" s="2130"/>
      <c r="CM176" s="2130"/>
      <c r="CN176" s="2130"/>
      <c r="CO176" s="2130"/>
      <c r="CP176" s="2130"/>
      <c r="CQ176" s="2130"/>
      <c r="CR176" s="2130"/>
      <c r="CS176" s="2130"/>
      <c r="CT176" s="2130"/>
      <c r="CU176" s="2130"/>
      <c r="CV176" s="2130"/>
      <c r="CW176" s="2130"/>
      <c r="CX176" s="2130"/>
      <c r="CY176" s="2130"/>
      <c r="CZ176" s="2130"/>
    </row>
    <row r="177" s="135" customFormat="true" ht="15" customHeight="true" x14ac:dyDescent="0.2">
      <c r="A177" s="1826"/>
      <c r="B177" s="2004"/>
      <c r="C177" s="1924"/>
      <c r="D177" s="1925"/>
      <c r="E177" s="1925"/>
      <c r="F177" s="1925"/>
      <c r="G177" s="1926"/>
      <c r="H177" s="1927"/>
      <c r="I177" s="1925"/>
      <c r="J177" s="1925"/>
      <c r="K177" s="1925"/>
      <c r="L177" s="1928"/>
      <c r="M177" s="1929"/>
      <c r="N177" s="1925"/>
      <c r="O177" s="1925"/>
      <c r="P177" s="1925"/>
      <c r="Q177" s="1926"/>
      <c r="R177" s="1927"/>
      <c r="S177" s="1925"/>
      <c r="T177" s="1925"/>
      <c r="U177" s="1925"/>
      <c r="V177" s="1925"/>
      <c r="W177" s="1925"/>
      <c r="X177" s="1925"/>
      <c r="Y177" s="1925"/>
      <c r="Z177" s="1925"/>
      <c r="AA177" s="1925"/>
      <c r="AB177" s="1925"/>
      <c r="AC177" s="1925"/>
      <c r="AD177" s="2228"/>
      <c r="AE177" s="312"/>
      <c r="AF177" s="312"/>
      <c r="AG177" s="312"/>
      <c r="AH177" s="312"/>
      <c r="AI177" s="312"/>
      <c r="AJ177" s="312"/>
      <c r="AK177" s="312"/>
      <c r="AL177" s="312"/>
      <c r="AM177" s="312"/>
      <c r="AN177" s="312"/>
      <c r="AO177" s="312"/>
      <c r="AP177" s="312"/>
      <c r="AQ177" s="312"/>
      <c r="AR177" s="312"/>
      <c r="AS177" s="312"/>
      <c r="AT177" s="312"/>
      <c r="AU177" s="312"/>
      <c r="AV177" s="312"/>
      <c r="AW177" s="312"/>
      <c r="AX177" s="312"/>
      <c r="AY177" s="312"/>
      <c r="AZ177" s="707"/>
      <c r="BA177" s="393"/>
      <c r="BB177" s="159"/>
      <c r="BC177" s="341"/>
      <c r="BD177" s="307"/>
      <c r="BE177" s="307"/>
      <c r="BF177" s="307"/>
      <c r="BG177" s="342"/>
      <c r="BH177" s="352"/>
      <c r="BI177" s="307"/>
      <c r="BJ177" s="307"/>
      <c r="BK177" s="307"/>
      <c r="BL177" s="342"/>
      <c r="BM177" s="352"/>
      <c r="BN177" s="307"/>
      <c r="BO177" s="307"/>
      <c r="BP177" s="307"/>
      <c r="BQ177" s="342"/>
      <c r="BR177" s="352"/>
      <c r="BS177" s="307"/>
      <c r="BT177" s="307"/>
      <c r="BU177" s="307"/>
      <c r="BV177" s="307"/>
      <c r="BW177" s="307"/>
      <c r="BX177" s="307"/>
      <c r="BY177" s="308"/>
      <c r="BZ177" s="308"/>
      <c r="CA177" s="308"/>
      <c r="CB177" s="308"/>
      <c r="CC177" s="308"/>
      <c r="CD177" s="308"/>
      <c r="CE177" s="2130"/>
      <c r="CF177" s="2130"/>
      <c r="CG177" s="2130"/>
      <c r="CH177" s="2130"/>
      <c r="CI177" s="2130"/>
      <c r="CJ177" s="2130"/>
      <c r="CK177" s="2130"/>
      <c r="CL177" s="2130"/>
      <c r="CM177" s="2130"/>
      <c r="CN177" s="2130"/>
      <c r="CO177" s="2130"/>
      <c r="CP177" s="2130"/>
      <c r="CQ177" s="2130"/>
      <c r="CR177" s="2130"/>
      <c r="CS177" s="2130"/>
      <c r="CT177" s="2130"/>
      <c r="CU177" s="2130"/>
      <c r="CV177" s="2130"/>
      <c r="CW177" s="2130"/>
      <c r="CX177" s="2130"/>
      <c r="CY177" s="2130"/>
      <c r="CZ177" s="2130"/>
    </row>
    <row r="178" s="135" customFormat="true" ht="15" customHeight="true" x14ac:dyDescent="0.2">
      <c r="A178" s="1826"/>
      <c r="B178" s="2004"/>
      <c r="C178" s="1924"/>
      <c r="D178" s="1925"/>
      <c r="E178" s="1925"/>
      <c r="F178" s="1925"/>
      <c r="G178" s="1926"/>
      <c r="H178" s="1927"/>
      <c r="I178" s="1925"/>
      <c r="J178" s="1925"/>
      <c r="K178" s="1925"/>
      <c r="L178" s="1928"/>
      <c r="M178" s="1929"/>
      <c r="N178" s="1925"/>
      <c r="O178" s="1925"/>
      <c r="P178" s="1925"/>
      <c r="Q178" s="1926"/>
      <c r="R178" s="1927"/>
      <c r="S178" s="1925"/>
      <c r="T178" s="1925"/>
      <c r="U178" s="1925"/>
      <c r="V178" s="1925"/>
      <c r="W178" s="1925"/>
      <c r="X178" s="1925"/>
      <c r="Y178" s="1925"/>
      <c r="Z178" s="1925"/>
      <c r="AA178" s="1925"/>
      <c r="AB178" s="1925"/>
      <c r="AC178" s="1925"/>
      <c r="AD178" s="2228"/>
      <c r="AE178" s="312"/>
      <c r="AF178" s="312"/>
      <c r="AG178" s="312"/>
      <c r="AH178" s="312"/>
      <c r="AI178" s="312"/>
      <c r="AJ178" s="312"/>
      <c r="AK178" s="312"/>
      <c r="AL178" s="312"/>
      <c r="AM178" s="312"/>
      <c r="AN178" s="312"/>
      <c r="AO178" s="312"/>
      <c r="AP178" s="312"/>
      <c r="AQ178" s="312"/>
      <c r="AR178" s="312"/>
      <c r="AS178" s="312"/>
      <c r="AT178" s="312"/>
      <c r="AU178" s="312"/>
      <c r="AV178" s="312"/>
      <c r="AW178" s="312"/>
      <c r="AX178" s="312"/>
      <c r="AY178" s="312"/>
      <c r="AZ178" s="707"/>
      <c r="BA178" s="393"/>
      <c r="BB178" s="159"/>
      <c r="BC178" s="341"/>
      <c r="BD178" s="307"/>
      <c r="BE178" s="307"/>
      <c r="BF178" s="307"/>
      <c r="BG178" s="342"/>
      <c r="BH178" s="352"/>
      <c r="BI178" s="307"/>
      <c r="BJ178" s="307"/>
      <c r="BK178" s="307"/>
      <c r="BL178" s="342"/>
      <c r="BM178" s="352"/>
      <c r="BN178" s="307"/>
      <c r="BO178" s="307"/>
      <c r="BP178" s="307"/>
      <c r="BQ178" s="342"/>
      <c r="BR178" s="352"/>
      <c r="BS178" s="307"/>
      <c r="BT178" s="307"/>
      <c r="BU178" s="307"/>
      <c r="BV178" s="307"/>
      <c r="BW178" s="307"/>
      <c r="BX178" s="307"/>
      <c r="BY178" s="308"/>
      <c r="BZ178" s="308"/>
      <c r="CA178" s="308"/>
      <c r="CB178" s="308"/>
      <c r="CC178" s="308"/>
      <c r="CD178" s="308"/>
      <c r="CE178" s="2130"/>
      <c r="CF178" s="2130"/>
      <c r="CG178" s="2130"/>
      <c r="CH178" s="2130"/>
      <c r="CI178" s="2130"/>
      <c r="CJ178" s="2130"/>
      <c r="CK178" s="2130"/>
      <c r="CL178" s="2130"/>
      <c r="CM178" s="2130"/>
      <c r="CN178" s="2130"/>
      <c r="CO178" s="2130"/>
      <c r="CP178" s="2130"/>
      <c r="CQ178" s="2130"/>
      <c r="CR178" s="2130"/>
      <c r="CS178" s="2130"/>
      <c r="CT178" s="2130"/>
      <c r="CU178" s="2130"/>
      <c r="CV178" s="2130"/>
      <c r="CW178" s="2130"/>
      <c r="CX178" s="2130"/>
      <c r="CY178" s="2130"/>
      <c r="CZ178" s="2130"/>
    </row>
    <row r="179" s="135" customFormat="true" ht="15" customHeight="true" x14ac:dyDescent="0.2">
      <c r="A179" s="1826"/>
      <c r="B179" s="2004"/>
      <c r="C179" s="1924"/>
      <c r="D179" s="1925"/>
      <c r="E179" s="1925"/>
      <c r="F179" s="1925"/>
      <c r="G179" s="1926"/>
      <c r="H179" s="1927"/>
      <c r="I179" s="1925"/>
      <c r="J179" s="1925"/>
      <c r="K179" s="1925"/>
      <c r="L179" s="1928"/>
      <c r="M179" s="1929"/>
      <c r="N179" s="1925"/>
      <c r="O179" s="1925"/>
      <c r="P179" s="1925"/>
      <c r="Q179" s="1926"/>
      <c r="R179" s="1927"/>
      <c r="S179" s="1925"/>
      <c r="T179" s="1925"/>
      <c r="U179" s="1925"/>
      <c r="V179" s="1925"/>
      <c r="W179" s="1925"/>
      <c r="X179" s="1925"/>
      <c r="Y179" s="1925"/>
      <c r="Z179" s="1925"/>
      <c r="AA179" s="1925"/>
      <c r="AB179" s="1925"/>
      <c r="AC179" s="1925"/>
      <c r="AD179" s="2228"/>
      <c r="AE179" s="312"/>
      <c r="AF179" s="312"/>
      <c r="AG179" s="312"/>
      <c r="AH179" s="312"/>
      <c r="AI179" s="312"/>
      <c r="AJ179" s="312"/>
      <c r="AK179" s="312"/>
      <c r="AL179" s="312"/>
      <c r="AM179" s="312"/>
      <c r="AN179" s="312"/>
      <c r="AO179" s="312"/>
      <c r="AP179" s="312"/>
      <c r="AQ179" s="312"/>
      <c r="AR179" s="312"/>
      <c r="AS179" s="312"/>
      <c r="AT179" s="312"/>
      <c r="AU179" s="312"/>
      <c r="AV179" s="312"/>
      <c r="AW179" s="312"/>
      <c r="AX179" s="312"/>
      <c r="AY179" s="312"/>
      <c r="AZ179" s="707"/>
      <c r="BA179" s="393"/>
      <c r="BB179" s="159"/>
      <c r="BC179" s="341"/>
      <c r="BD179" s="307"/>
      <c r="BE179" s="307"/>
      <c r="BF179" s="307"/>
      <c r="BG179" s="342"/>
      <c r="BH179" s="352"/>
      <c r="BI179" s="307"/>
      <c r="BJ179" s="307"/>
      <c r="BK179" s="307"/>
      <c r="BL179" s="342"/>
      <c r="BM179" s="352"/>
      <c r="BN179" s="307"/>
      <c r="BO179" s="307"/>
      <c r="BP179" s="307"/>
      <c r="BQ179" s="342"/>
      <c r="BR179" s="352"/>
      <c r="BS179" s="307"/>
      <c r="BT179" s="307"/>
      <c r="BU179" s="307"/>
      <c r="BV179" s="307"/>
      <c r="BW179" s="307"/>
      <c r="BX179" s="307"/>
      <c r="BY179" s="308"/>
      <c r="BZ179" s="308"/>
      <c r="CA179" s="308"/>
      <c r="CB179" s="308"/>
      <c r="CC179" s="308"/>
      <c r="CD179" s="308"/>
      <c r="CE179" s="2130"/>
      <c r="CF179" s="2130"/>
      <c r="CG179" s="2130"/>
      <c r="CH179" s="2130"/>
      <c r="CI179" s="2130"/>
      <c r="CJ179" s="2130"/>
      <c r="CK179" s="2130"/>
      <c r="CL179" s="2130"/>
      <c r="CM179" s="2130"/>
      <c r="CN179" s="2130"/>
      <c r="CO179" s="2130"/>
      <c r="CP179" s="2130"/>
      <c r="CQ179" s="2130"/>
      <c r="CR179" s="2130"/>
      <c r="CS179" s="2130"/>
      <c r="CT179" s="2130"/>
      <c r="CU179" s="2130"/>
      <c r="CV179" s="2130"/>
      <c r="CW179" s="2130"/>
      <c r="CX179" s="2130"/>
      <c r="CY179" s="2130"/>
      <c r="CZ179" s="2130"/>
    </row>
    <row r="180" s="135" customFormat="true" ht="15" customHeight="true" x14ac:dyDescent="0.2">
      <c r="A180" s="1826"/>
      <c r="B180" s="2004"/>
      <c r="C180" s="1924"/>
      <c r="D180" s="1925"/>
      <c r="E180" s="1925"/>
      <c r="F180" s="1925"/>
      <c r="G180" s="1926"/>
      <c r="H180" s="1927"/>
      <c r="I180" s="1925"/>
      <c r="J180" s="1925"/>
      <c r="K180" s="1925"/>
      <c r="L180" s="1928"/>
      <c r="M180" s="1929"/>
      <c r="N180" s="1925"/>
      <c r="O180" s="1925"/>
      <c r="P180" s="1925"/>
      <c r="Q180" s="1926"/>
      <c r="R180" s="1927"/>
      <c r="S180" s="1925"/>
      <c r="T180" s="1925"/>
      <c r="U180" s="1925"/>
      <c r="V180" s="1925"/>
      <c r="W180" s="1925"/>
      <c r="X180" s="1925"/>
      <c r="Y180" s="1925"/>
      <c r="Z180" s="1925"/>
      <c r="AA180" s="1925"/>
      <c r="AB180" s="1925"/>
      <c r="AC180" s="1925"/>
      <c r="AD180" s="2228"/>
      <c r="AE180" s="312"/>
      <c r="AF180" s="312"/>
      <c r="AG180" s="312"/>
      <c r="AH180" s="312"/>
      <c r="AI180" s="312"/>
      <c r="AJ180" s="312"/>
      <c r="AK180" s="312"/>
      <c r="AL180" s="312"/>
      <c r="AM180" s="312"/>
      <c r="AN180" s="312"/>
      <c r="AO180" s="312"/>
      <c r="AP180" s="312"/>
      <c r="AQ180" s="312"/>
      <c r="AR180" s="312"/>
      <c r="AS180" s="312"/>
      <c r="AT180" s="312"/>
      <c r="AU180" s="312"/>
      <c r="AV180" s="312"/>
      <c r="AW180" s="312"/>
      <c r="AX180" s="312"/>
      <c r="AY180" s="312"/>
      <c r="AZ180" s="707"/>
      <c r="BA180" s="393"/>
      <c r="BB180" s="159"/>
      <c r="BC180" s="341"/>
      <c r="BD180" s="307"/>
      <c r="BE180" s="307"/>
      <c r="BF180" s="307"/>
      <c r="BG180" s="342"/>
      <c r="BH180" s="352"/>
      <c r="BI180" s="307"/>
      <c r="BJ180" s="307"/>
      <c r="BK180" s="307"/>
      <c r="BL180" s="342"/>
      <c r="BM180" s="352"/>
      <c r="BN180" s="307"/>
      <c r="BO180" s="307"/>
      <c r="BP180" s="307"/>
      <c r="BQ180" s="342"/>
      <c r="BR180" s="352"/>
      <c r="BS180" s="307"/>
      <c r="BT180" s="307"/>
      <c r="BU180" s="307"/>
      <c r="BV180" s="307"/>
      <c r="BW180" s="307"/>
      <c r="BX180" s="307"/>
      <c r="BY180" s="308"/>
      <c r="BZ180" s="308"/>
      <c r="CA180" s="308"/>
      <c r="CB180" s="308"/>
      <c r="CC180" s="308"/>
      <c r="CD180" s="308"/>
      <c r="CE180" s="2130"/>
      <c r="CF180" s="2130"/>
      <c r="CG180" s="2130"/>
      <c r="CH180" s="2130"/>
      <c r="CI180" s="2130"/>
      <c r="CJ180" s="2130"/>
      <c r="CK180" s="2130"/>
      <c r="CL180" s="2130"/>
      <c r="CM180" s="2130"/>
      <c r="CN180" s="2130"/>
      <c r="CO180" s="2130"/>
      <c r="CP180" s="2130"/>
      <c r="CQ180" s="2130"/>
      <c r="CR180" s="2130"/>
      <c r="CS180" s="2130"/>
      <c r="CT180" s="2130"/>
      <c r="CU180" s="2130"/>
      <c r="CV180" s="2130"/>
      <c r="CW180" s="2130"/>
      <c r="CX180" s="2130"/>
      <c r="CY180" s="2130"/>
      <c r="CZ180" s="2130"/>
    </row>
    <row r="181" s="135" customFormat="true" ht="15" customHeight="true" x14ac:dyDescent="0.2">
      <c r="A181" s="1826"/>
      <c r="B181" s="2004"/>
      <c r="C181" s="1924"/>
      <c r="D181" s="1925"/>
      <c r="E181" s="1925"/>
      <c r="F181" s="1925"/>
      <c r="G181" s="1926"/>
      <c r="H181" s="1927"/>
      <c r="I181" s="1925"/>
      <c r="J181" s="1925"/>
      <c r="K181" s="1925"/>
      <c r="L181" s="1928"/>
      <c r="M181" s="1929"/>
      <c r="N181" s="1925"/>
      <c r="O181" s="1925"/>
      <c r="P181" s="1925"/>
      <c r="Q181" s="1926"/>
      <c r="R181" s="1927"/>
      <c r="S181" s="1925"/>
      <c r="T181" s="1925"/>
      <c r="U181" s="1925"/>
      <c r="V181" s="1925"/>
      <c r="W181" s="1925"/>
      <c r="X181" s="1925"/>
      <c r="Y181" s="1925"/>
      <c r="Z181" s="1925"/>
      <c r="AA181" s="1925"/>
      <c r="AB181" s="1925"/>
      <c r="AC181" s="1925"/>
      <c r="AD181" s="2228"/>
      <c r="AE181" s="312"/>
      <c r="AF181" s="312"/>
      <c r="AG181" s="312"/>
      <c r="AH181" s="312"/>
      <c r="AI181" s="312"/>
      <c r="AJ181" s="312"/>
      <c r="AK181" s="312"/>
      <c r="AL181" s="312"/>
      <c r="AM181" s="312"/>
      <c r="AN181" s="312"/>
      <c r="AO181" s="312"/>
      <c r="AP181" s="312"/>
      <c r="AQ181" s="312"/>
      <c r="AR181" s="312"/>
      <c r="AS181" s="312"/>
      <c r="AT181" s="312"/>
      <c r="AU181" s="312"/>
      <c r="AV181" s="312"/>
      <c r="AW181" s="312"/>
      <c r="AX181" s="312"/>
      <c r="AY181" s="312"/>
      <c r="AZ181" s="707"/>
      <c r="BA181" s="393"/>
      <c r="BB181" s="159"/>
      <c r="BC181" s="341"/>
      <c r="BD181" s="307"/>
      <c r="BE181" s="307"/>
      <c r="BF181" s="307"/>
      <c r="BG181" s="342"/>
      <c r="BH181" s="352"/>
      <c r="BI181" s="307"/>
      <c r="BJ181" s="307"/>
      <c r="BK181" s="307"/>
      <c r="BL181" s="342"/>
      <c r="BM181" s="352"/>
      <c r="BN181" s="307"/>
      <c r="BO181" s="307"/>
      <c r="BP181" s="307"/>
      <c r="BQ181" s="342"/>
      <c r="BR181" s="352"/>
      <c r="BS181" s="307"/>
      <c r="BT181" s="307"/>
      <c r="BU181" s="307"/>
      <c r="BV181" s="307"/>
      <c r="BW181" s="307"/>
      <c r="BX181" s="307"/>
      <c r="BY181" s="308"/>
      <c r="BZ181" s="308"/>
      <c r="CA181" s="308"/>
      <c r="CB181" s="308"/>
      <c r="CC181" s="308"/>
      <c r="CD181" s="308"/>
      <c r="CE181" s="2130"/>
      <c r="CF181" s="2130"/>
      <c r="CG181" s="2130"/>
      <c r="CH181" s="2130"/>
      <c r="CI181" s="2130"/>
      <c r="CJ181" s="2130"/>
      <c r="CK181" s="2130"/>
      <c r="CL181" s="2130"/>
      <c r="CM181" s="2130"/>
      <c r="CN181" s="2130"/>
      <c r="CO181" s="2130"/>
      <c r="CP181" s="2130"/>
      <c r="CQ181" s="2130"/>
      <c r="CR181" s="2130"/>
      <c r="CS181" s="2130"/>
      <c r="CT181" s="2130"/>
      <c r="CU181" s="2130"/>
      <c r="CV181" s="2130"/>
      <c r="CW181" s="2130"/>
      <c r="CX181" s="2130"/>
      <c r="CY181" s="2130"/>
      <c r="CZ181" s="2130"/>
    </row>
    <row r="182" s="135" customFormat="true" ht="15" customHeight="true" x14ac:dyDescent="0.2">
      <c r="A182" s="1826"/>
      <c r="B182" s="2004"/>
      <c r="C182" s="1924"/>
      <c r="D182" s="1925"/>
      <c r="E182" s="1925"/>
      <c r="F182" s="1925"/>
      <c r="G182" s="1926"/>
      <c r="H182" s="1927"/>
      <c r="I182" s="1925"/>
      <c r="J182" s="1925"/>
      <c r="K182" s="1925"/>
      <c r="L182" s="1928"/>
      <c r="M182" s="1929"/>
      <c r="N182" s="1925"/>
      <c r="O182" s="1925"/>
      <c r="P182" s="1925"/>
      <c r="Q182" s="1926"/>
      <c r="R182" s="1927"/>
      <c r="S182" s="1925"/>
      <c r="T182" s="1925"/>
      <c r="U182" s="1925"/>
      <c r="V182" s="1925"/>
      <c r="W182" s="1925"/>
      <c r="X182" s="1925"/>
      <c r="Y182" s="1925"/>
      <c r="Z182" s="1925"/>
      <c r="AA182" s="1925"/>
      <c r="AB182" s="1925"/>
      <c r="AC182" s="1925"/>
      <c r="AD182" s="2228"/>
      <c r="AE182" s="312"/>
      <c r="AF182" s="312"/>
      <c r="AG182" s="312"/>
      <c r="AH182" s="312"/>
      <c r="AI182" s="312"/>
      <c r="AJ182" s="312"/>
      <c r="AK182" s="312"/>
      <c r="AL182" s="312"/>
      <c r="AM182" s="312"/>
      <c r="AN182" s="312"/>
      <c r="AO182" s="312"/>
      <c r="AP182" s="312"/>
      <c r="AQ182" s="312"/>
      <c r="AR182" s="312"/>
      <c r="AS182" s="312"/>
      <c r="AT182" s="312"/>
      <c r="AU182" s="312"/>
      <c r="AV182" s="312"/>
      <c r="AW182" s="312"/>
      <c r="AX182" s="312"/>
      <c r="AY182" s="312"/>
      <c r="AZ182" s="707"/>
      <c r="BA182" s="393"/>
      <c r="BB182" s="159"/>
      <c r="BC182" s="341"/>
      <c r="BD182" s="307"/>
      <c r="BE182" s="307"/>
      <c r="BF182" s="307"/>
      <c r="BG182" s="342"/>
      <c r="BH182" s="352"/>
      <c r="BI182" s="307"/>
      <c r="BJ182" s="307"/>
      <c r="BK182" s="307"/>
      <c r="BL182" s="342"/>
      <c r="BM182" s="352"/>
      <c r="BN182" s="307"/>
      <c r="BO182" s="307"/>
      <c r="BP182" s="307"/>
      <c r="BQ182" s="342"/>
      <c r="BR182" s="352"/>
      <c r="BS182" s="307"/>
      <c r="BT182" s="307"/>
      <c r="BU182" s="307"/>
      <c r="BV182" s="307"/>
      <c r="BW182" s="307"/>
      <c r="BX182" s="307"/>
      <c r="BY182" s="308"/>
      <c r="BZ182" s="308"/>
      <c r="CA182" s="308"/>
      <c r="CB182" s="308"/>
      <c r="CC182" s="308"/>
      <c r="CD182" s="308"/>
      <c r="CE182" s="2130"/>
      <c r="CF182" s="2130"/>
      <c r="CG182" s="2130"/>
      <c r="CH182" s="2130"/>
      <c r="CI182" s="2130"/>
      <c r="CJ182" s="2130"/>
      <c r="CK182" s="2130"/>
      <c r="CL182" s="2130"/>
      <c r="CM182" s="2130"/>
      <c r="CN182" s="2130"/>
      <c r="CO182" s="2130"/>
      <c r="CP182" s="2130"/>
      <c r="CQ182" s="2130"/>
      <c r="CR182" s="2130"/>
      <c r="CS182" s="2130"/>
      <c r="CT182" s="2130"/>
      <c r="CU182" s="2130"/>
      <c r="CV182" s="2130"/>
      <c r="CW182" s="2130"/>
      <c r="CX182" s="2130"/>
      <c r="CY182" s="2130"/>
      <c r="CZ182" s="2130"/>
    </row>
    <row r="183" s="135" customFormat="true" ht="15" customHeight="true" x14ac:dyDescent="0.2">
      <c r="A183" s="1826"/>
      <c r="B183" s="2004"/>
      <c r="C183" s="1924"/>
      <c r="D183" s="1925"/>
      <c r="E183" s="1925"/>
      <c r="F183" s="1925"/>
      <c r="G183" s="1926"/>
      <c r="H183" s="1927"/>
      <c r="I183" s="1925"/>
      <c r="J183" s="1925"/>
      <c r="K183" s="1925"/>
      <c r="L183" s="1928"/>
      <c r="M183" s="1929"/>
      <c r="N183" s="1925"/>
      <c r="O183" s="1925"/>
      <c r="P183" s="1925"/>
      <c r="Q183" s="1926"/>
      <c r="R183" s="1927"/>
      <c r="S183" s="1925"/>
      <c r="T183" s="1925"/>
      <c r="U183" s="1925"/>
      <c r="V183" s="1925"/>
      <c r="W183" s="1925"/>
      <c r="X183" s="1925"/>
      <c r="Y183" s="1925"/>
      <c r="Z183" s="1925"/>
      <c r="AA183" s="1925"/>
      <c r="AB183" s="1925"/>
      <c r="AC183" s="1925"/>
      <c r="AD183" s="2228"/>
      <c r="AE183" s="312"/>
      <c r="AF183" s="312"/>
      <c r="AG183" s="312"/>
      <c r="AH183" s="312"/>
      <c r="AI183" s="312"/>
      <c r="AJ183" s="312"/>
      <c r="AK183" s="312"/>
      <c r="AL183" s="312"/>
      <c r="AM183" s="312"/>
      <c r="AN183" s="312"/>
      <c r="AO183" s="312"/>
      <c r="AP183" s="312"/>
      <c r="AQ183" s="312"/>
      <c r="AR183" s="312"/>
      <c r="AS183" s="312"/>
      <c r="AT183" s="312"/>
      <c r="AU183" s="312"/>
      <c r="AV183" s="312"/>
      <c r="AW183" s="312"/>
      <c r="AX183" s="312"/>
      <c r="AY183" s="312"/>
      <c r="AZ183" s="707"/>
      <c r="BA183" s="393"/>
      <c r="BB183" s="159"/>
      <c r="BC183" s="341"/>
      <c r="BD183" s="307"/>
      <c r="BE183" s="307"/>
      <c r="BF183" s="307"/>
      <c r="BG183" s="342"/>
      <c r="BH183" s="352"/>
      <c r="BI183" s="307"/>
      <c r="BJ183" s="307"/>
      <c r="BK183" s="307"/>
      <c r="BL183" s="342"/>
      <c r="BM183" s="352"/>
      <c r="BN183" s="307"/>
      <c r="BO183" s="307"/>
      <c r="BP183" s="307"/>
      <c r="BQ183" s="342"/>
      <c r="BR183" s="352"/>
      <c r="BS183" s="307"/>
      <c r="BT183" s="307"/>
      <c r="BU183" s="307"/>
      <c r="BV183" s="307"/>
      <c r="BW183" s="307"/>
      <c r="BX183" s="307"/>
      <c r="BY183" s="308"/>
      <c r="BZ183" s="308"/>
      <c r="CA183" s="308"/>
      <c r="CB183" s="308"/>
      <c r="CC183" s="308"/>
      <c r="CD183" s="308"/>
      <c r="CE183" s="2130"/>
      <c r="CF183" s="2130"/>
      <c r="CG183" s="2130"/>
      <c r="CH183" s="2130"/>
      <c r="CI183" s="2130"/>
      <c r="CJ183" s="2130"/>
      <c r="CK183" s="2130"/>
      <c r="CL183" s="2130"/>
      <c r="CM183" s="2130"/>
      <c r="CN183" s="2130"/>
      <c r="CO183" s="2130"/>
      <c r="CP183" s="2130"/>
      <c r="CQ183" s="2130"/>
      <c r="CR183" s="2130"/>
      <c r="CS183" s="2130"/>
      <c r="CT183" s="2130"/>
      <c r="CU183" s="2130"/>
      <c r="CV183" s="2130"/>
      <c r="CW183" s="2130"/>
      <c r="CX183" s="2130"/>
      <c r="CY183" s="2130"/>
      <c r="CZ183" s="2130"/>
    </row>
    <row r="184" s="135" customFormat="true" ht="15" customHeight="true" x14ac:dyDescent="0.2">
      <c r="A184" s="1826"/>
      <c r="B184" s="2004"/>
      <c r="C184" s="1924"/>
      <c r="D184" s="1925"/>
      <c r="E184" s="1925"/>
      <c r="F184" s="1925"/>
      <c r="G184" s="1926"/>
      <c r="H184" s="1927"/>
      <c r="I184" s="1925"/>
      <c r="J184" s="1925"/>
      <c r="K184" s="1925"/>
      <c r="L184" s="1928"/>
      <c r="M184" s="1929"/>
      <c r="N184" s="1925"/>
      <c r="O184" s="1925"/>
      <c r="P184" s="1925"/>
      <c r="Q184" s="1926"/>
      <c r="R184" s="1927"/>
      <c r="S184" s="1925"/>
      <c r="T184" s="1925"/>
      <c r="U184" s="1925"/>
      <c r="V184" s="1925"/>
      <c r="W184" s="1925"/>
      <c r="X184" s="1925"/>
      <c r="Y184" s="1925"/>
      <c r="Z184" s="1925"/>
      <c r="AA184" s="1925"/>
      <c r="AB184" s="1925"/>
      <c r="AC184" s="1925"/>
      <c r="AD184" s="2228"/>
      <c r="AE184" s="312"/>
      <c r="AF184" s="312"/>
      <c r="AG184" s="312"/>
      <c r="AH184" s="312"/>
      <c r="AI184" s="312"/>
      <c r="AJ184" s="312"/>
      <c r="AK184" s="312"/>
      <c r="AL184" s="312"/>
      <c r="AM184" s="312"/>
      <c r="AN184" s="312"/>
      <c r="AO184" s="312"/>
      <c r="AP184" s="312"/>
      <c r="AQ184" s="312"/>
      <c r="AR184" s="312"/>
      <c r="AS184" s="312"/>
      <c r="AT184" s="312"/>
      <c r="AU184" s="312"/>
      <c r="AV184" s="312"/>
      <c r="AW184" s="312"/>
      <c r="AX184" s="312"/>
      <c r="AY184" s="312"/>
      <c r="AZ184" s="707"/>
      <c r="BA184" s="393"/>
      <c r="BB184" s="159"/>
      <c r="BC184" s="341"/>
      <c r="BD184" s="307"/>
      <c r="BE184" s="307"/>
      <c r="BF184" s="307"/>
      <c r="BG184" s="342"/>
      <c r="BH184" s="352"/>
      <c r="BI184" s="307"/>
      <c r="BJ184" s="307"/>
      <c r="BK184" s="307"/>
      <c r="BL184" s="342"/>
      <c r="BM184" s="352"/>
      <c r="BN184" s="307"/>
      <c r="BO184" s="307"/>
      <c r="BP184" s="307"/>
      <c r="BQ184" s="342"/>
      <c r="BR184" s="352"/>
      <c r="BS184" s="307"/>
      <c r="BT184" s="307"/>
      <c r="BU184" s="307"/>
      <c r="BV184" s="307"/>
      <c r="BW184" s="307"/>
      <c r="BX184" s="307"/>
      <c r="BY184" s="308"/>
      <c r="BZ184" s="308"/>
      <c r="CA184" s="308"/>
      <c r="CB184" s="308"/>
      <c r="CC184" s="308"/>
      <c r="CD184" s="308"/>
      <c r="CE184" s="2130"/>
      <c r="CF184" s="2130"/>
      <c r="CG184" s="2130"/>
      <c r="CH184" s="2130"/>
      <c r="CI184" s="2130"/>
      <c r="CJ184" s="2130"/>
      <c r="CK184" s="2130"/>
      <c r="CL184" s="2130"/>
      <c r="CM184" s="2130"/>
      <c r="CN184" s="2130"/>
      <c r="CO184" s="2130"/>
      <c r="CP184" s="2130"/>
      <c r="CQ184" s="2130"/>
      <c r="CR184" s="2130"/>
      <c r="CS184" s="2130"/>
      <c r="CT184" s="2130"/>
      <c r="CU184" s="2130"/>
      <c r="CV184" s="2130"/>
      <c r="CW184" s="2130"/>
      <c r="CX184" s="2130"/>
      <c r="CY184" s="2130"/>
      <c r="CZ184" s="2130"/>
    </row>
    <row r="185" s="135" customFormat="true" ht="15" customHeight="true" x14ac:dyDescent="0.2">
      <c r="A185" s="1826"/>
      <c r="B185" s="2004"/>
      <c r="C185" s="1924"/>
      <c r="D185" s="1925"/>
      <c r="E185" s="1925"/>
      <c r="F185" s="1925"/>
      <c r="G185" s="1926"/>
      <c r="H185" s="1927"/>
      <c r="I185" s="1925"/>
      <c r="J185" s="1925"/>
      <c r="K185" s="1925"/>
      <c r="L185" s="1928"/>
      <c r="M185" s="1929"/>
      <c r="N185" s="1925"/>
      <c r="O185" s="1925"/>
      <c r="P185" s="1925"/>
      <c r="Q185" s="1926"/>
      <c r="R185" s="1927"/>
      <c r="S185" s="1925"/>
      <c r="T185" s="1925"/>
      <c r="U185" s="1925"/>
      <c r="V185" s="1925"/>
      <c r="W185" s="1925"/>
      <c r="X185" s="1925"/>
      <c r="Y185" s="1925"/>
      <c r="Z185" s="1925"/>
      <c r="AA185" s="1925"/>
      <c r="AB185" s="1925"/>
      <c r="AC185" s="1925"/>
      <c r="AD185" s="2228"/>
      <c r="AE185" s="312"/>
      <c r="AF185" s="312"/>
      <c r="AG185" s="312"/>
      <c r="AH185" s="312"/>
      <c r="AI185" s="312"/>
      <c r="AJ185" s="312"/>
      <c r="AK185" s="312"/>
      <c r="AL185" s="312"/>
      <c r="AM185" s="312"/>
      <c r="AN185" s="312"/>
      <c r="AO185" s="312"/>
      <c r="AP185" s="312"/>
      <c r="AQ185" s="312"/>
      <c r="AR185" s="312"/>
      <c r="AS185" s="312"/>
      <c r="AT185" s="312"/>
      <c r="AU185" s="312"/>
      <c r="AV185" s="312"/>
      <c r="AW185" s="312"/>
      <c r="AX185" s="312"/>
      <c r="AY185" s="312"/>
      <c r="AZ185" s="707"/>
      <c r="BA185" s="393"/>
      <c r="BB185" s="159"/>
      <c r="BC185" s="341"/>
      <c r="BD185" s="307"/>
      <c r="BE185" s="307"/>
      <c r="BF185" s="307"/>
      <c r="BG185" s="342"/>
      <c r="BH185" s="352"/>
      <c r="BI185" s="307"/>
      <c r="BJ185" s="307"/>
      <c r="BK185" s="307"/>
      <c r="BL185" s="342"/>
      <c r="BM185" s="352"/>
      <c r="BN185" s="307"/>
      <c r="BO185" s="307"/>
      <c r="BP185" s="307"/>
      <c r="BQ185" s="342"/>
      <c r="BR185" s="352"/>
      <c r="BS185" s="307"/>
      <c r="BT185" s="307"/>
      <c r="BU185" s="307"/>
      <c r="BV185" s="307"/>
      <c r="BW185" s="307"/>
      <c r="BX185" s="307"/>
      <c r="BY185" s="308"/>
      <c r="BZ185" s="308"/>
      <c r="CA185" s="308"/>
      <c r="CB185" s="308"/>
      <c r="CC185" s="308"/>
      <c r="CD185" s="308"/>
      <c r="CE185" s="2130"/>
      <c r="CF185" s="2130"/>
      <c r="CG185" s="2130"/>
      <c r="CH185" s="2130"/>
      <c r="CI185" s="2130"/>
      <c r="CJ185" s="2130"/>
      <c r="CK185" s="2130"/>
      <c r="CL185" s="2130"/>
      <c r="CM185" s="2130"/>
      <c r="CN185" s="2130"/>
      <c r="CO185" s="2130"/>
      <c r="CP185" s="2130"/>
      <c r="CQ185" s="2130"/>
      <c r="CR185" s="2130"/>
      <c r="CS185" s="2130"/>
      <c r="CT185" s="2130"/>
      <c r="CU185" s="2130"/>
      <c r="CV185" s="2130"/>
      <c r="CW185" s="2130"/>
      <c r="CX185" s="2130"/>
      <c r="CY185" s="2130"/>
      <c r="CZ185" s="2130"/>
    </row>
    <row r="186" s="135" customFormat="true" ht="15" customHeight="true" x14ac:dyDescent="0.2">
      <c r="A186" s="1827"/>
      <c r="B186" s="2005"/>
      <c r="C186" s="1930"/>
      <c r="D186" s="1931"/>
      <c r="E186" s="1931"/>
      <c r="F186" s="1931"/>
      <c r="G186" s="1932"/>
      <c r="H186" s="1933"/>
      <c r="I186" s="1931"/>
      <c r="J186" s="1931"/>
      <c r="K186" s="1931"/>
      <c r="L186" s="1934"/>
      <c r="M186" s="1935"/>
      <c r="N186" s="1931"/>
      <c r="O186" s="1931"/>
      <c r="P186" s="1931"/>
      <c r="Q186" s="1932"/>
      <c r="R186" s="1933"/>
      <c r="S186" s="1931"/>
      <c r="T186" s="1931"/>
      <c r="U186" s="1931"/>
      <c r="V186" s="1931"/>
      <c r="W186" s="1931"/>
      <c r="X186" s="1931"/>
      <c r="Y186" s="1931"/>
      <c r="Z186" s="1931"/>
      <c r="AA186" s="1931"/>
      <c r="AB186" s="1931"/>
      <c r="AC186" s="1931"/>
      <c r="AD186" s="2229"/>
      <c r="AE186" s="312"/>
      <c r="AF186" s="312"/>
      <c r="AG186" s="312"/>
      <c r="AH186" s="312"/>
      <c r="AI186" s="312"/>
      <c r="AJ186" s="312"/>
      <c r="AK186" s="312"/>
      <c r="AL186" s="312"/>
      <c r="AM186" s="312"/>
      <c r="AN186" s="312"/>
      <c r="AO186" s="312"/>
      <c r="AP186" s="312"/>
      <c r="AQ186" s="312"/>
      <c r="AR186" s="312"/>
      <c r="AS186" s="312"/>
      <c r="AT186" s="312"/>
      <c r="AU186" s="312"/>
      <c r="AV186" s="312"/>
      <c r="AW186" s="312"/>
      <c r="AX186" s="312"/>
      <c r="AY186" s="312"/>
      <c r="AZ186" s="707"/>
      <c r="BA186" s="393"/>
      <c r="BB186" s="159"/>
      <c r="BC186" s="341"/>
      <c r="BD186" s="307"/>
      <c r="BE186" s="307"/>
      <c r="BF186" s="307"/>
      <c r="BG186" s="342"/>
      <c r="BH186" s="352"/>
      <c r="BI186" s="307"/>
      <c r="BJ186" s="307"/>
      <c r="BK186" s="307"/>
      <c r="BL186" s="342"/>
      <c r="BM186" s="352"/>
      <c r="BN186" s="307"/>
      <c r="BO186" s="307"/>
      <c r="BP186" s="307"/>
      <c r="BQ186" s="342"/>
      <c r="BR186" s="352"/>
      <c r="BS186" s="307"/>
      <c r="BT186" s="307"/>
      <c r="BU186" s="307"/>
      <c r="BV186" s="307"/>
      <c r="BW186" s="307"/>
      <c r="BX186" s="307"/>
      <c r="BY186" s="308"/>
      <c r="BZ186" s="308"/>
      <c r="CA186" s="308"/>
      <c r="CB186" s="308"/>
      <c r="CC186" s="308"/>
      <c r="CD186" s="308"/>
      <c r="CE186" s="2130"/>
      <c r="CF186" s="2130"/>
      <c r="CG186" s="2130"/>
      <c r="CH186" s="2130"/>
      <c r="CI186" s="2130"/>
      <c r="CJ186" s="2130"/>
      <c r="CK186" s="2130"/>
      <c r="CL186" s="2130"/>
      <c r="CM186" s="2130"/>
      <c r="CN186" s="2130"/>
      <c r="CO186" s="2130"/>
      <c r="CP186" s="2130"/>
      <c r="CQ186" s="2130"/>
      <c r="CR186" s="2130"/>
      <c r="CS186" s="2130"/>
      <c r="CT186" s="2130"/>
      <c r="CU186" s="2130"/>
      <c r="CV186" s="2130"/>
      <c r="CW186" s="2130"/>
      <c r="CX186" s="2130"/>
      <c r="CY186" s="2130"/>
      <c r="CZ186" s="2130"/>
    </row>
    <row r="187" s="439" customFormat="true" ht="15" customHeight="true" x14ac:dyDescent="0.2">
      <c r="A187" s="850"/>
      <c r="B187" s="866"/>
      <c r="C187" s="1023"/>
      <c r="D187" s="1024"/>
      <c r="E187" s="1024"/>
      <c r="F187" s="1024"/>
      <c r="G187" s="1025"/>
      <c r="H187" s="1026"/>
      <c r="I187" s="1024"/>
      <c r="J187" s="1024"/>
      <c r="K187" s="1024"/>
      <c r="L187" s="1027"/>
      <c r="M187" s="1028"/>
      <c r="N187" s="1024"/>
      <c r="O187" s="1024"/>
      <c r="P187" s="1024"/>
      <c r="Q187" s="1025"/>
      <c r="R187" s="1026"/>
      <c r="S187" s="1024"/>
      <c r="T187" s="1024"/>
      <c r="U187" s="1024"/>
      <c r="V187" s="1024"/>
      <c r="W187" s="1024"/>
      <c r="X187" s="1024"/>
      <c r="Y187" s="1024"/>
      <c r="Z187" s="1024"/>
      <c r="AA187" s="1024"/>
      <c r="AB187" s="1414"/>
      <c r="AC187" s="943"/>
      <c r="AD187" s="952"/>
      <c r="AE187" s="665"/>
      <c r="AF187" s="665"/>
      <c r="AG187" s="665"/>
      <c r="AH187" s="665"/>
      <c r="AI187" s="665"/>
      <c r="AJ187" s="665"/>
      <c r="AK187" s="665"/>
      <c r="AL187" s="665"/>
      <c r="AM187" s="665"/>
      <c r="AN187" s="665"/>
      <c r="AO187" s="665"/>
      <c r="AP187" s="665"/>
      <c r="AQ187" s="665"/>
      <c r="AR187" s="665"/>
      <c r="AS187" s="665"/>
      <c r="AT187" s="665"/>
      <c r="AU187" s="665"/>
      <c r="AV187" s="665"/>
      <c r="AW187" s="665"/>
      <c r="AX187" s="665"/>
      <c r="AY187" s="665"/>
      <c r="AZ187" s="216"/>
      <c r="BA187" s="393"/>
      <c r="BB187" s="159"/>
      <c r="BC187" s="341"/>
      <c r="BD187" s="307"/>
      <c r="BE187" s="307"/>
      <c r="BF187" s="307"/>
      <c r="BG187" s="342"/>
      <c r="BH187" s="352"/>
      <c r="BI187" s="307"/>
      <c r="BJ187" s="307"/>
      <c r="BK187" s="307"/>
      <c r="BL187" s="342"/>
      <c r="BM187" s="352"/>
      <c r="BN187" s="307"/>
      <c r="BO187" s="307"/>
      <c r="BP187" s="307"/>
      <c r="BQ187" s="342"/>
      <c r="BR187" s="352"/>
      <c r="BS187" s="307"/>
      <c r="BT187" s="307"/>
      <c r="BU187" s="307"/>
      <c r="BV187" s="307"/>
      <c r="BW187" s="307"/>
      <c r="BX187" s="307"/>
      <c r="BY187" s="308"/>
      <c r="BZ187" s="308"/>
      <c r="CA187" s="308"/>
      <c r="CB187" s="308"/>
      <c r="CC187" s="308"/>
      <c r="CD187" s="308"/>
      <c r="CE187" s="2130"/>
      <c r="CF187" s="2130"/>
      <c r="CG187" s="2130"/>
      <c r="CH187" s="2130"/>
      <c r="CI187" s="2130"/>
      <c r="CJ187" s="2130"/>
      <c r="CK187" s="2130"/>
      <c r="CL187" s="2130"/>
      <c r="CM187" s="2130"/>
      <c r="CN187" s="2130"/>
      <c r="CO187" s="2130"/>
      <c r="CP187" s="2130"/>
      <c r="CQ187" s="2130"/>
      <c r="CR187" s="2130"/>
      <c r="CS187" s="2130"/>
      <c r="CT187" s="2130"/>
      <c r="CU187" s="2130"/>
      <c r="CV187" s="2130"/>
      <c r="CW187" s="2130"/>
      <c r="CX187" s="2130"/>
      <c r="CY187" s="2130"/>
      <c r="CZ187" s="2130"/>
    </row>
    <row r="188" s="439" customFormat="true" ht="15" customHeight="true" x14ac:dyDescent="0.2">
      <c r="A188" s="850"/>
      <c r="B188" s="866"/>
      <c r="C188" s="1023"/>
      <c r="D188" s="1024"/>
      <c r="E188" s="1024"/>
      <c r="F188" s="1024"/>
      <c r="G188" s="1025"/>
      <c r="H188" s="1026"/>
      <c r="I188" s="1024"/>
      <c r="J188" s="1024"/>
      <c r="K188" s="1024"/>
      <c r="L188" s="1027"/>
      <c r="M188" s="1028"/>
      <c r="N188" s="1024"/>
      <c r="O188" s="1024"/>
      <c r="P188" s="1024"/>
      <c r="Q188" s="1025"/>
      <c r="R188" s="1026"/>
      <c r="S188" s="1024"/>
      <c r="T188" s="1024"/>
      <c r="U188" s="1024"/>
      <c r="V188" s="1024"/>
      <c r="W188" s="1024"/>
      <c r="X188" s="1024"/>
      <c r="Y188" s="1024"/>
      <c r="Z188" s="1024"/>
      <c r="AA188" s="1024"/>
      <c r="AB188" s="1414"/>
      <c r="AC188" s="943"/>
      <c r="AD188" s="952"/>
      <c r="AE188" s="665"/>
      <c r="AF188" s="665"/>
      <c r="AG188" s="665"/>
      <c r="AH188" s="665"/>
      <c r="AI188" s="665"/>
      <c r="AJ188" s="665"/>
      <c r="AK188" s="665"/>
      <c r="AL188" s="665"/>
      <c r="AM188" s="665"/>
      <c r="AN188" s="665"/>
      <c r="AO188" s="665"/>
      <c r="AP188" s="665"/>
      <c r="AQ188" s="665"/>
      <c r="AR188" s="665"/>
      <c r="AS188" s="665"/>
      <c r="AT188" s="665"/>
      <c r="AU188" s="665"/>
      <c r="AV188" s="665"/>
      <c r="AW188" s="665"/>
      <c r="AX188" s="665"/>
      <c r="AY188" s="665"/>
      <c r="AZ188" s="216"/>
      <c r="BA188" s="393"/>
      <c r="BB188" s="159"/>
      <c r="BC188" s="341"/>
      <c r="BD188" s="307"/>
      <c r="BE188" s="307"/>
      <c r="BF188" s="307"/>
      <c r="BG188" s="342"/>
      <c r="BH188" s="352"/>
      <c r="BI188" s="307"/>
      <c r="BJ188" s="307"/>
      <c r="BK188" s="307"/>
      <c r="BL188" s="342"/>
      <c r="BM188" s="352"/>
      <c r="BN188" s="307"/>
      <c r="BO188" s="307"/>
      <c r="BP188" s="307"/>
      <c r="BQ188" s="342"/>
      <c r="BR188" s="352"/>
      <c r="BS188" s="307"/>
      <c r="BT188" s="307"/>
      <c r="BU188" s="307"/>
      <c r="BV188" s="307"/>
      <c r="BW188" s="307"/>
      <c r="BX188" s="307"/>
      <c r="BY188" s="308"/>
      <c r="BZ188" s="308"/>
      <c r="CA188" s="308"/>
      <c r="CB188" s="308"/>
      <c r="CC188" s="308"/>
      <c r="CD188" s="308"/>
      <c r="CE188" s="2130"/>
      <c r="CF188" s="2130"/>
      <c r="CG188" s="2130"/>
      <c r="CH188" s="2130"/>
      <c r="CI188" s="2130"/>
      <c r="CJ188" s="2130"/>
      <c r="CK188" s="2130"/>
      <c r="CL188" s="2130"/>
      <c r="CM188" s="2130"/>
      <c r="CN188" s="2130"/>
      <c r="CO188" s="2130"/>
      <c r="CP188" s="2130"/>
      <c r="CQ188" s="2130"/>
      <c r="CR188" s="2130"/>
      <c r="CS188" s="2130"/>
      <c r="CT188" s="2130"/>
      <c r="CU188" s="2130"/>
      <c r="CV188" s="2130"/>
      <c r="CW188" s="2130"/>
      <c r="CX188" s="2130"/>
      <c r="CY188" s="2130"/>
      <c r="CZ188" s="2130"/>
    </row>
    <row r="189" s="439" customFormat="true" ht="15" customHeight="true" x14ac:dyDescent="0.2">
      <c r="A189" s="850"/>
      <c r="B189" s="866"/>
      <c r="C189" s="1023"/>
      <c r="D189" s="1024"/>
      <c r="E189" s="1024"/>
      <c r="F189" s="1024"/>
      <c r="G189" s="1025"/>
      <c r="H189" s="1026"/>
      <c r="I189" s="1024"/>
      <c r="J189" s="1024"/>
      <c r="K189" s="1024"/>
      <c r="L189" s="1027"/>
      <c r="M189" s="1028"/>
      <c r="N189" s="1024"/>
      <c r="O189" s="1024"/>
      <c r="P189" s="1024"/>
      <c r="Q189" s="1025"/>
      <c r="R189" s="1026"/>
      <c r="S189" s="1024"/>
      <c r="T189" s="1024"/>
      <c r="U189" s="1024"/>
      <c r="V189" s="1024"/>
      <c r="W189" s="1024"/>
      <c r="X189" s="1024"/>
      <c r="Y189" s="1024"/>
      <c r="Z189" s="1024"/>
      <c r="AA189" s="1024"/>
      <c r="AB189" s="1414"/>
      <c r="AC189" s="943"/>
      <c r="AD189" s="952"/>
      <c r="AE189" s="665"/>
      <c r="AF189" s="665"/>
      <c r="AG189" s="665"/>
      <c r="AH189" s="665"/>
      <c r="AI189" s="665"/>
      <c r="AJ189" s="665"/>
      <c r="AK189" s="665"/>
      <c r="AL189" s="665"/>
      <c r="AM189" s="665"/>
      <c r="AN189" s="665"/>
      <c r="AO189" s="665"/>
      <c r="AP189" s="665"/>
      <c r="AQ189" s="665"/>
      <c r="AR189" s="665"/>
      <c r="AS189" s="665"/>
      <c r="AT189" s="665"/>
      <c r="AU189" s="665"/>
      <c r="AV189" s="665"/>
      <c r="AW189" s="665"/>
      <c r="AX189" s="665"/>
      <c r="AY189" s="665"/>
      <c r="AZ189" s="216"/>
      <c r="BA189" s="393"/>
      <c r="BB189" s="159"/>
      <c r="BC189" s="341"/>
      <c r="BD189" s="307"/>
      <c r="BE189" s="307"/>
      <c r="BF189" s="307"/>
      <c r="BG189" s="342"/>
      <c r="BH189" s="352"/>
      <c r="BI189" s="307"/>
      <c r="BJ189" s="307"/>
      <c r="BK189" s="307"/>
      <c r="BL189" s="342"/>
      <c r="BM189" s="352"/>
      <c r="BN189" s="307"/>
      <c r="BO189" s="307"/>
      <c r="BP189" s="307"/>
      <c r="BQ189" s="342"/>
      <c r="BR189" s="352"/>
      <c r="BS189" s="307"/>
      <c r="BT189" s="307"/>
      <c r="BU189" s="307"/>
      <c r="BV189" s="307"/>
      <c r="BW189" s="307"/>
      <c r="BX189" s="307"/>
      <c r="BY189" s="308"/>
      <c r="BZ189" s="308"/>
      <c r="CA189" s="308"/>
      <c r="CB189" s="308"/>
      <c r="CC189" s="308"/>
      <c r="CD189" s="308"/>
      <c r="CE189" s="2130"/>
      <c r="CF189" s="2130"/>
      <c r="CG189" s="2130"/>
      <c r="CH189" s="2130"/>
      <c r="CI189" s="2130"/>
      <c r="CJ189" s="2130"/>
      <c r="CK189" s="2130"/>
      <c r="CL189" s="2130"/>
      <c r="CM189" s="2130"/>
      <c r="CN189" s="2130"/>
      <c r="CO189" s="2130"/>
      <c r="CP189" s="2130"/>
      <c r="CQ189" s="2130"/>
      <c r="CR189" s="2130"/>
      <c r="CS189" s="2130"/>
      <c r="CT189" s="2130"/>
      <c r="CU189" s="2130"/>
      <c r="CV189" s="2130"/>
      <c r="CW189" s="2130"/>
      <c r="CX189" s="2130"/>
      <c r="CY189" s="2130"/>
      <c r="CZ189" s="2130"/>
    </row>
    <row r="190" s="439" customFormat="true" ht="15" customHeight="true" x14ac:dyDescent="0.2">
      <c r="A190" s="850"/>
      <c r="B190" s="866"/>
      <c r="C190" s="1023"/>
      <c r="D190" s="1024"/>
      <c r="E190" s="1024"/>
      <c r="F190" s="1024"/>
      <c r="G190" s="1025"/>
      <c r="H190" s="1026"/>
      <c r="I190" s="1024"/>
      <c r="J190" s="1024"/>
      <c r="K190" s="1024"/>
      <c r="L190" s="1027"/>
      <c r="M190" s="1028"/>
      <c r="N190" s="1024"/>
      <c r="O190" s="1024"/>
      <c r="P190" s="1024"/>
      <c r="Q190" s="1025"/>
      <c r="R190" s="1026"/>
      <c r="S190" s="1024"/>
      <c r="T190" s="1024"/>
      <c r="U190" s="1024"/>
      <c r="V190" s="1024"/>
      <c r="W190" s="1024"/>
      <c r="X190" s="1024"/>
      <c r="Y190" s="1024"/>
      <c r="Z190" s="1024"/>
      <c r="AA190" s="1024"/>
      <c r="AB190" s="1414"/>
      <c r="AC190" s="943"/>
      <c r="AD190" s="952"/>
      <c r="AE190" s="665"/>
      <c r="AF190" s="665"/>
      <c r="AG190" s="665"/>
      <c r="AH190" s="665"/>
      <c r="AI190" s="665"/>
      <c r="AJ190" s="665"/>
      <c r="AK190" s="665"/>
      <c r="AL190" s="665"/>
      <c r="AM190" s="665"/>
      <c r="AN190" s="665"/>
      <c r="AO190" s="665"/>
      <c r="AP190" s="665"/>
      <c r="AQ190" s="665"/>
      <c r="AR190" s="665"/>
      <c r="AS190" s="665"/>
      <c r="AT190" s="665"/>
      <c r="AU190" s="665"/>
      <c r="AV190" s="665"/>
      <c r="AW190" s="665"/>
      <c r="AX190" s="665"/>
      <c r="AY190" s="665"/>
      <c r="AZ190" s="216"/>
      <c r="BA190" s="393"/>
      <c r="BB190" s="159"/>
      <c r="BC190" s="341"/>
      <c r="BD190" s="307"/>
      <c r="BE190" s="307"/>
      <c r="BF190" s="307"/>
      <c r="BG190" s="342"/>
      <c r="BH190" s="352"/>
      <c r="BI190" s="307"/>
      <c r="BJ190" s="307"/>
      <c r="BK190" s="307"/>
      <c r="BL190" s="342"/>
      <c r="BM190" s="352"/>
      <c r="BN190" s="307"/>
      <c r="BO190" s="307"/>
      <c r="BP190" s="307"/>
      <c r="BQ190" s="342"/>
      <c r="BR190" s="352"/>
      <c r="BS190" s="307"/>
      <c r="BT190" s="307"/>
      <c r="BU190" s="307"/>
      <c r="BV190" s="307"/>
      <c r="BW190" s="307"/>
      <c r="BX190" s="307"/>
      <c r="BY190" s="308"/>
      <c r="BZ190" s="308"/>
      <c r="CA190" s="308"/>
      <c r="CB190" s="308"/>
      <c r="CC190" s="308"/>
      <c r="CD190" s="308"/>
      <c r="CE190" s="2130"/>
      <c r="CF190" s="2130"/>
      <c r="CG190" s="2130"/>
      <c r="CH190" s="2130"/>
      <c r="CI190" s="2130"/>
      <c r="CJ190" s="2130"/>
      <c r="CK190" s="2130"/>
      <c r="CL190" s="2130"/>
      <c r="CM190" s="2130"/>
      <c r="CN190" s="2130"/>
      <c r="CO190" s="2130"/>
      <c r="CP190" s="2130"/>
      <c r="CQ190" s="2130"/>
      <c r="CR190" s="2130"/>
      <c r="CS190" s="2130"/>
      <c r="CT190" s="2130"/>
      <c r="CU190" s="2130"/>
      <c r="CV190" s="2130"/>
      <c r="CW190" s="2130"/>
      <c r="CX190" s="2130"/>
      <c r="CY190" s="2130"/>
      <c r="CZ190" s="2130"/>
    </row>
    <row r="191" s="439" customFormat="true" ht="15" customHeight="true" x14ac:dyDescent="0.2">
      <c r="A191" s="850"/>
      <c r="B191" s="866"/>
      <c r="C191" s="1023"/>
      <c r="D191" s="1024"/>
      <c r="E191" s="1024"/>
      <c r="F191" s="1024"/>
      <c r="G191" s="1025"/>
      <c r="H191" s="1026"/>
      <c r="I191" s="1024"/>
      <c r="J191" s="1024"/>
      <c r="K191" s="1024"/>
      <c r="L191" s="1027"/>
      <c r="M191" s="1028"/>
      <c r="N191" s="1024"/>
      <c r="O191" s="1024"/>
      <c r="P191" s="1024"/>
      <c r="Q191" s="1025"/>
      <c r="R191" s="1026"/>
      <c r="S191" s="1024"/>
      <c r="T191" s="1024"/>
      <c r="U191" s="1024"/>
      <c r="V191" s="1024"/>
      <c r="W191" s="1024"/>
      <c r="X191" s="1024"/>
      <c r="Y191" s="1024"/>
      <c r="Z191" s="1024"/>
      <c r="AA191" s="1024"/>
      <c r="AB191" s="1414"/>
      <c r="AC191" s="943"/>
      <c r="AD191" s="952"/>
      <c r="AE191" s="665"/>
      <c r="AF191" s="665"/>
      <c r="AG191" s="665"/>
      <c r="AH191" s="665"/>
      <c r="AI191" s="665"/>
      <c r="AJ191" s="665"/>
      <c r="AK191" s="665"/>
      <c r="AL191" s="665"/>
      <c r="AM191" s="665"/>
      <c r="AN191" s="665"/>
      <c r="AO191" s="665"/>
      <c r="AP191" s="665"/>
      <c r="AQ191" s="665"/>
      <c r="AR191" s="665"/>
      <c r="AS191" s="665"/>
      <c r="AT191" s="665"/>
      <c r="AU191" s="665"/>
      <c r="AV191" s="665"/>
      <c r="AW191" s="665"/>
      <c r="AX191" s="665"/>
      <c r="AY191" s="665"/>
      <c r="AZ191" s="216"/>
      <c r="BA191" s="393"/>
      <c r="BB191" s="159"/>
      <c r="BC191" s="341"/>
      <c r="BD191" s="307"/>
      <c r="BE191" s="307"/>
      <c r="BF191" s="307"/>
      <c r="BG191" s="342"/>
      <c r="BH191" s="352"/>
      <c r="BI191" s="307"/>
      <c r="BJ191" s="307"/>
      <c r="BK191" s="307"/>
      <c r="BL191" s="342"/>
      <c r="BM191" s="352"/>
      <c r="BN191" s="307"/>
      <c r="BO191" s="307"/>
      <c r="BP191" s="307"/>
      <c r="BQ191" s="342"/>
      <c r="BR191" s="352"/>
      <c r="BS191" s="307"/>
      <c r="BT191" s="307"/>
      <c r="BU191" s="307"/>
      <c r="BV191" s="307"/>
      <c r="BW191" s="307"/>
      <c r="BX191" s="307"/>
      <c r="BY191" s="308"/>
      <c r="BZ191" s="308"/>
      <c r="CA191" s="308"/>
      <c r="CB191" s="308"/>
      <c r="CC191" s="308"/>
      <c r="CD191" s="308"/>
      <c r="CE191" s="2130"/>
      <c r="CF191" s="2130"/>
      <c r="CG191" s="2130"/>
      <c r="CH191" s="2130"/>
      <c r="CI191" s="2130"/>
      <c r="CJ191" s="2130"/>
      <c r="CK191" s="2130"/>
      <c r="CL191" s="2130"/>
      <c r="CM191" s="2130"/>
      <c r="CN191" s="2130"/>
      <c r="CO191" s="2130"/>
      <c r="CP191" s="2130"/>
      <c r="CQ191" s="2130"/>
      <c r="CR191" s="2130"/>
      <c r="CS191" s="2130"/>
      <c r="CT191" s="2130"/>
      <c r="CU191" s="2130"/>
      <c r="CV191" s="2130"/>
      <c r="CW191" s="2130"/>
      <c r="CX191" s="2130"/>
      <c r="CY191" s="2130"/>
      <c r="CZ191" s="2130"/>
    </row>
    <row r="192" s="439" customFormat="true" ht="15" customHeight="true" x14ac:dyDescent="0.2">
      <c r="A192" s="850"/>
      <c r="B192" s="866"/>
      <c r="C192" s="1023"/>
      <c r="D192" s="1024"/>
      <c r="E192" s="1024"/>
      <c r="F192" s="1024"/>
      <c r="G192" s="1025"/>
      <c r="H192" s="1026"/>
      <c r="I192" s="1024"/>
      <c r="J192" s="1024"/>
      <c r="K192" s="1024"/>
      <c r="L192" s="1027"/>
      <c r="M192" s="1028"/>
      <c r="N192" s="1024"/>
      <c r="O192" s="1024"/>
      <c r="P192" s="1024"/>
      <c r="Q192" s="1025"/>
      <c r="R192" s="1026"/>
      <c r="S192" s="1024"/>
      <c r="T192" s="1024"/>
      <c r="U192" s="1024"/>
      <c r="V192" s="1024"/>
      <c r="W192" s="1024"/>
      <c r="X192" s="1024"/>
      <c r="Y192" s="1024"/>
      <c r="Z192" s="1024"/>
      <c r="AA192" s="1024"/>
      <c r="AB192" s="1414"/>
      <c r="AC192" s="943"/>
      <c r="AD192" s="952"/>
      <c r="AE192" s="665"/>
      <c r="AF192" s="665"/>
      <c r="AG192" s="665"/>
      <c r="AH192" s="665"/>
      <c r="AI192" s="665"/>
      <c r="AJ192" s="665"/>
      <c r="AK192" s="665"/>
      <c r="AL192" s="665"/>
      <c r="AM192" s="665"/>
      <c r="AN192" s="665"/>
      <c r="AO192" s="665"/>
      <c r="AP192" s="665"/>
      <c r="AQ192" s="665"/>
      <c r="AR192" s="665"/>
      <c r="AS192" s="665"/>
      <c r="AT192" s="665"/>
      <c r="AU192" s="665"/>
      <c r="AV192" s="665"/>
      <c r="AW192" s="665"/>
      <c r="AX192" s="665"/>
      <c r="AY192" s="665"/>
      <c r="AZ192" s="216"/>
      <c r="BA192" s="393"/>
      <c r="BB192" s="159"/>
      <c r="BC192" s="341"/>
      <c r="BD192" s="307"/>
      <c r="BE192" s="307"/>
      <c r="BF192" s="307"/>
      <c r="BG192" s="342"/>
      <c r="BH192" s="352"/>
      <c r="BI192" s="307"/>
      <c r="BJ192" s="307"/>
      <c r="BK192" s="307"/>
      <c r="BL192" s="342"/>
      <c r="BM192" s="352"/>
      <c r="BN192" s="307"/>
      <c r="BO192" s="307"/>
      <c r="BP192" s="307"/>
      <c r="BQ192" s="342"/>
      <c r="BR192" s="352"/>
      <c r="BS192" s="307"/>
      <c r="BT192" s="307"/>
      <c r="BU192" s="307"/>
      <c r="BV192" s="307"/>
      <c r="BW192" s="307"/>
      <c r="BX192" s="307"/>
      <c r="BY192" s="308"/>
      <c r="BZ192" s="308"/>
      <c r="CA192" s="308"/>
      <c r="CB192" s="308"/>
      <c r="CC192" s="308"/>
      <c r="CD192" s="308"/>
      <c r="CE192" s="2130"/>
      <c r="CF192" s="2130"/>
      <c r="CG192" s="2130"/>
      <c r="CH192" s="2130"/>
      <c r="CI192" s="2130"/>
      <c r="CJ192" s="2130"/>
      <c r="CK192" s="2130"/>
      <c r="CL192" s="2130"/>
      <c r="CM192" s="2130"/>
      <c r="CN192" s="2130"/>
      <c r="CO192" s="2130"/>
      <c r="CP192" s="2130"/>
      <c r="CQ192" s="2130"/>
      <c r="CR192" s="2130"/>
      <c r="CS192" s="2130"/>
      <c r="CT192" s="2130"/>
      <c r="CU192" s="2130"/>
      <c r="CV192" s="2130"/>
      <c r="CW192" s="2130"/>
      <c r="CX192" s="2130"/>
      <c r="CY192" s="2130"/>
      <c r="CZ192" s="2130"/>
    </row>
    <row r="193" s="439" customFormat="true" ht="15" customHeight="true" x14ac:dyDescent="0.2">
      <c r="A193" s="851"/>
      <c r="B193" s="867"/>
      <c r="C193" s="1029"/>
      <c r="D193" s="1030"/>
      <c r="E193" s="1030"/>
      <c r="F193" s="1030"/>
      <c r="G193" s="1031"/>
      <c r="H193" s="1032"/>
      <c r="I193" s="1030"/>
      <c r="J193" s="1030"/>
      <c r="K193" s="1030"/>
      <c r="L193" s="1033"/>
      <c r="M193" s="1034"/>
      <c r="N193" s="1030"/>
      <c r="O193" s="1030"/>
      <c r="P193" s="1030"/>
      <c r="Q193" s="1031"/>
      <c r="R193" s="1032"/>
      <c r="S193" s="1030"/>
      <c r="T193" s="1030"/>
      <c r="U193" s="1030"/>
      <c r="V193" s="1030"/>
      <c r="W193" s="1030"/>
      <c r="X193" s="1030"/>
      <c r="Y193" s="1030"/>
      <c r="Z193" s="1030"/>
      <c r="AA193" s="1030"/>
      <c r="AB193" s="1415"/>
      <c r="AC193" s="943"/>
      <c r="AD193" s="952"/>
      <c r="AE193" s="665"/>
      <c r="AF193" s="665"/>
      <c r="AG193" s="665"/>
      <c r="AH193" s="665"/>
      <c r="AI193" s="665"/>
      <c r="AJ193" s="665"/>
      <c r="AK193" s="665"/>
      <c r="AL193" s="665"/>
      <c r="AM193" s="665"/>
      <c r="AN193" s="665"/>
      <c r="AO193" s="665"/>
      <c r="AP193" s="665"/>
      <c r="AQ193" s="665"/>
      <c r="AR193" s="665"/>
      <c r="AS193" s="665"/>
      <c r="AT193" s="665"/>
      <c r="AU193" s="665"/>
      <c r="AV193" s="665"/>
      <c r="AW193" s="665"/>
      <c r="AX193" s="665"/>
      <c r="AY193" s="665"/>
      <c r="AZ193" s="216"/>
      <c r="BA193" s="393"/>
      <c r="BB193" s="159"/>
      <c r="BC193" s="341"/>
      <c r="BD193" s="307"/>
      <c r="BE193" s="307"/>
      <c r="BF193" s="307"/>
      <c r="BG193" s="342"/>
      <c r="BH193" s="352"/>
      <c r="BI193" s="307"/>
      <c r="BJ193" s="307"/>
      <c r="BK193" s="307"/>
      <c r="BL193" s="342"/>
      <c r="BM193" s="352"/>
      <c r="BN193" s="307"/>
      <c r="BO193" s="307"/>
      <c r="BP193" s="307"/>
      <c r="BQ193" s="342"/>
      <c r="BR193" s="352"/>
      <c r="BS193" s="307"/>
      <c r="BT193" s="307"/>
      <c r="BU193" s="307"/>
      <c r="BV193" s="307"/>
      <c r="BW193" s="307"/>
      <c r="BX193" s="307"/>
      <c r="BY193" s="308"/>
      <c r="BZ193" s="308"/>
      <c r="CA193" s="308"/>
      <c r="CB193" s="308"/>
      <c r="CC193" s="308"/>
      <c r="CD193" s="308"/>
      <c r="CE193" s="2130"/>
      <c r="CF193" s="2130"/>
      <c r="CG193" s="2130"/>
      <c r="CH193" s="2130"/>
      <c r="CI193" s="2130"/>
      <c r="CJ193" s="2130"/>
      <c r="CK193" s="2130"/>
      <c r="CL193" s="2130"/>
      <c r="CM193" s="2130"/>
      <c r="CN193" s="2130"/>
      <c r="CO193" s="2130"/>
      <c r="CP193" s="2130"/>
      <c r="CQ193" s="2130"/>
      <c r="CR193" s="2130"/>
      <c r="CS193" s="2130"/>
      <c r="CT193" s="2130"/>
      <c r="CU193" s="2130"/>
      <c r="CV193" s="2130"/>
      <c r="CW193" s="2130"/>
      <c r="CX193" s="2130"/>
      <c r="CY193" s="2130"/>
      <c r="CZ193" s="2130"/>
    </row>
    <row r="194" s="439" customFormat="true" ht="15" customHeight="true" x14ac:dyDescent="0.2">
      <c r="A194" s="779"/>
      <c r="B194" s="862"/>
      <c r="C194" s="951"/>
      <c r="D194" s="943"/>
      <c r="E194" s="943"/>
      <c r="F194" s="943"/>
      <c r="G194" s="944"/>
      <c r="H194" s="942"/>
      <c r="I194" s="943"/>
      <c r="J194" s="943"/>
      <c r="K194" s="943"/>
      <c r="L194" s="952"/>
      <c r="M194" s="951"/>
      <c r="N194" s="943"/>
      <c r="O194" s="943"/>
      <c r="P194" s="943"/>
      <c r="Q194" s="944"/>
      <c r="R194" s="942"/>
      <c r="S194" s="943"/>
      <c r="T194" s="943"/>
      <c r="U194" s="943"/>
      <c r="V194" s="943"/>
      <c r="W194" s="943"/>
      <c r="X194" s="943"/>
      <c r="Y194" s="943"/>
      <c r="Z194" s="943"/>
      <c r="AA194" s="943"/>
      <c r="AB194" s="943"/>
      <c r="AC194" s="943"/>
      <c r="AD194" s="952"/>
      <c r="AE194" s="665"/>
      <c r="AF194" s="665"/>
      <c r="AG194" s="665"/>
      <c r="AH194" s="665"/>
      <c r="AI194" s="665"/>
      <c r="AJ194" s="665"/>
      <c r="AK194" s="665"/>
      <c r="AL194" s="665"/>
      <c r="AM194" s="665"/>
      <c r="AN194" s="665"/>
      <c r="AO194" s="665"/>
      <c r="AP194" s="665"/>
      <c r="AQ194" s="665"/>
      <c r="AR194" s="665"/>
      <c r="AS194" s="665"/>
      <c r="AT194" s="665"/>
      <c r="AU194" s="665"/>
      <c r="AV194" s="665"/>
      <c r="AW194" s="665"/>
      <c r="AX194" s="665"/>
      <c r="AY194" s="665"/>
      <c r="AZ194" s="216"/>
      <c r="BA194" s="393"/>
      <c r="BB194" s="159"/>
      <c r="BC194" s="341"/>
      <c r="BD194" s="307"/>
      <c r="BE194" s="307"/>
      <c r="BF194" s="307"/>
      <c r="BG194" s="342"/>
      <c r="BH194" s="352"/>
      <c r="BI194" s="307"/>
      <c r="BJ194" s="307"/>
      <c r="BK194" s="307"/>
      <c r="BL194" s="342"/>
      <c r="BM194" s="352"/>
      <c r="BN194" s="307"/>
      <c r="BO194" s="307"/>
      <c r="BP194" s="307"/>
      <c r="BQ194" s="342"/>
      <c r="BR194" s="352"/>
      <c r="BS194" s="307"/>
      <c r="BT194" s="307"/>
      <c r="BU194" s="307"/>
      <c r="BV194" s="307"/>
      <c r="BW194" s="307"/>
      <c r="BX194" s="307"/>
      <c r="BY194" s="308"/>
      <c r="BZ194" s="308"/>
      <c r="CA194" s="308"/>
      <c r="CB194" s="308"/>
      <c r="CC194" s="308"/>
      <c r="CD194" s="308"/>
      <c r="CE194" s="2130"/>
      <c r="CF194" s="2130"/>
      <c r="CG194" s="2130"/>
      <c r="CH194" s="2130"/>
      <c r="CI194" s="2130"/>
      <c r="CJ194" s="2130"/>
      <c r="CK194" s="2130"/>
      <c r="CL194" s="2130"/>
      <c r="CM194" s="2130"/>
      <c r="CN194" s="2130"/>
      <c r="CO194" s="2130"/>
      <c r="CP194" s="2130"/>
      <c r="CQ194" s="2130"/>
      <c r="CR194" s="2130"/>
      <c r="CS194" s="2130"/>
      <c r="CT194" s="2130"/>
      <c r="CU194" s="2130"/>
      <c r="CV194" s="2130"/>
      <c r="CW194" s="2130"/>
      <c r="CX194" s="2130"/>
      <c r="CY194" s="2130"/>
      <c r="CZ194" s="2130"/>
    </row>
    <row r="195" s="131" customFormat="true" ht="15" customHeight="true" x14ac:dyDescent="0.2">
      <c r="A195" s="779"/>
      <c r="B195" s="862"/>
      <c r="C195" s="951"/>
      <c r="D195" s="943"/>
      <c r="E195" s="943"/>
      <c r="F195" s="943"/>
      <c r="G195" s="944"/>
      <c r="H195" s="942"/>
      <c r="I195" s="943"/>
      <c r="J195" s="943"/>
      <c r="K195" s="943"/>
      <c r="L195" s="952"/>
      <c r="M195" s="951"/>
      <c r="N195" s="943"/>
      <c r="O195" s="943"/>
      <c r="P195" s="943"/>
      <c r="Q195" s="944"/>
      <c r="R195" s="942"/>
      <c r="S195" s="943"/>
      <c r="T195" s="943"/>
      <c r="U195" s="943"/>
      <c r="V195" s="943"/>
      <c r="W195" s="943"/>
      <c r="X195" s="943"/>
      <c r="Y195" s="943"/>
      <c r="Z195" s="943"/>
      <c r="AA195" s="943"/>
      <c r="AB195" s="943"/>
      <c r="AC195" s="943"/>
      <c r="AD195" s="952"/>
      <c r="AE195" s="665"/>
      <c r="AF195" s="665"/>
      <c r="AG195" s="665"/>
      <c r="AH195" s="665"/>
      <c r="AI195" s="665"/>
      <c r="AJ195" s="665"/>
      <c r="AK195" s="665"/>
      <c r="AL195" s="665"/>
      <c r="AM195" s="665"/>
      <c r="AN195" s="665"/>
      <c r="AO195" s="665"/>
      <c r="AP195" s="665"/>
      <c r="AQ195" s="665"/>
      <c r="AR195" s="665"/>
      <c r="AS195" s="665"/>
      <c r="AT195" s="665"/>
      <c r="AU195" s="665"/>
      <c r="AV195" s="665"/>
      <c r="AW195" s="665"/>
      <c r="AX195" s="665"/>
      <c r="AY195" s="665"/>
      <c r="AZ195" s="216"/>
      <c r="BA195" s="393"/>
      <c r="BB195" s="159"/>
      <c r="BC195" s="341"/>
      <c r="BD195" s="307"/>
      <c r="BE195" s="307"/>
      <c r="BF195" s="307"/>
      <c r="BG195" s="342"/>
      <c r="BH195" s="352"/>
      <c r="BI195" s="307"/>
      <c r="BJ195" s="307"/>
      <c r="BK195" s="307"/>
      <c r="BL195" s="342"/>
      <c r="BM195" s="352"/>
      <c r="BN195" s="307"/>
      <c r="BO195" s="307"/>
      <c r="BP195" s="307"/>
      <c r="BQ195" s="342"/>
      <c r="BR195" s="352"/>
      <c r="BS195" s="307"/>
      <c r="BT195" s="307"/>
      <c r="BU195" s="307"/>
      <c r="BV195" s="307"/>
      <c r="BW195" s="307"/>
      <c r="BX195" s="307"/>
      <c r="BY195" s="308"/>
      <c r="BZ195" s="308"/>
      <c r="CA195" s="308"/>
      <c r="CB195" s="308"/>
      <c r="CC195" s="308"/>
      <c r="CD195" s="308"/>
      <c r="CE195" s="2130"/>
      <c r="CF195" s="2130"/>
      <c r="CG195" s="2130"/>
      <c r="CH195" s="2130"/>
      <c r="CI195" s="2130"/>
      <c r="CJ195" s="2130"/>
      <c r="CK195" s="2130"/>
      <c r="CL195" s="2130"/>
      <c r="CM195" s="2130"/>
      <c r="CN195" s="2130"/>
      <c r="CO195" s="2130"/>
      <c r="CP195" s="2130"/>
      <c r="CQ195" s="2130"/>
      <c r="CR195" s="2130"/>
      <c r="CS195" s="2130"/>
      <c r="CT195" s="2130"/>
      <c r="CU195" s="2130"/>
      <c r="CV195" s="2130"/>
      <c r="CW195" s="2130"/>
      <c r="CX195" s="2130"/>
      <c r="CY195" s="2130"/>
      <c r="CZ195" s="2130"/>
    </row>
    <row r="196" s="131" customFormat="true" ht="15" customHeight="true" x14ac:dyDescent="0.2">
      <c r="A196" s="779"/>
      <c r="B196" s="862"/>
      <c r="C196" s="951"/>
      <c r="D196" s="943"/>
      <c r="E196" s="943"/>
      <c r="F196" s="943"/>
      <c r="G196" s="944"/>
      <c r="H196" s="942"/>
      <c r="I196" s="943"/>
      <c r="J196" s="943"/>
      <c r="K196" s="943"/>
      <c r="L196" s="952"/>
      <c r="M196" s="951"/>
      <c r="N196" s="943"/>
      <c r="O196" s="943"/>
      <c r="P196" s="943"/>
      <c r="Q196" s="944"/>
      <c r="R196" s="942"/>
      <c r="S196" s="943"/>
      <c r="T196" s="943"/>
      <c r="U196" s="943"/>
      <c r="V196" s="943"/>
      <c r="W196" s="943"/>
      <c r="X196" s="943"/>
      <c r="Y196" s="943"/>
      <c r="Z196" s="943"/>
      <c r="AA196" s="943"/>
      <c r="AB196" s="943"/>
      <c r="AC196" s="943"/>
      <c r="AD196" s="952"/>
      <c r="AE196" s="665"/>
      <c r="AF196" s="665"/>
      <c r="AG196" s="665"/>
      <c r="AH196" s="665"/>
      <c r="AI196" s="665"/>
      <c r="AJ196" s="665"/>
      <c r="AK196" s="665"/>
      <c r="AL196" s="665"/>
      <c r="AM196" s="665"/>
      <c r="AN196" s="665"/>
      <c r="AO196" s="665"/>
      <c r="AP196" s="665"/>
      <c r="AQ196" s="665"/>
      <c r="AR196" s="665"/>
      <c r="AS196" s="665"/>
      <c r="AT196" s="665"/>
      <c r="AU196" s="665"/>
      <c r="AV196" s="665"/>
      <c r="AW196" s="665"/>
      <c r="AX196" s="665"/>
      <c r="AY196" s="665"/>
      <c r="AZ196" s="216"/>
      <c r="BA196" s="393"/>
      <c r="BB196" s="159"/>
      <c r="BC196" s="341"/>
      <c r="BD196" s="307"/>
      <c r="BE196" s="307"/>
      <c r="BF196" s="307"/>
      <c r="BG196" s="342"/>
      <c r="BH196" s="352"/>
      <c r="BI196" s="307"/>
      <c r="BJ196" s="307"/>
      <c r="BK196" s="307"/>
      <c r="BL196" s="342"/>
      <c r="BM196" s="352"/>
      <c r="BN196" s="307"/>
      <c r="BO196" s="307"/>
      <c r="BP196" s="307"/>
      <c r="BQ196" s="342"/>
      <c r="BR196" s="352"/>
      <c r="BS196" s="307"/>
      <c r="BT196" s="307"/>
      <c r="BU196" s="307"/>
      <c r="BV196" s="307"/>
      <c r="BW196" s="307"/>
      <c r="BX196" s="307"/>
      <c r="BY196" s="308"/>
      <c r="BZ196" s="308"/>
      <c r="CA196" s="308"/>
      <c r="CB196" s="308"/>
      <c r="CC196" s="308"/>
      <c r="CD196" s="308"/>
      <c r="CE196" s="2130"/>
      <c r="CF196" s="2130"/>
      <c r="CG196" s="2130"/>
      <c r="CH196" s="2130"/>
      <c r="CI196" s="2130"/>
      <c r="CJ196" s="2130"/>
      <c r="CK196" s="2130"/>
      <c r="CL196" s="2130"/>
      <c r="CM196" s="2130"/>
      <c r="CN196" s="2130"/>
      <c r="CO196" s="2130"/>
      <c r="CP196" s="2130"/>
      <c r="CQ196" s="2130"/>
      <c r="CR196" s="2130"/>
      <c r="CS196" s="2130"/>
      <c r="CT196" s="2130"/>
      <c r="CU196" s="2130"/>
      <c r="CV196" s="2130"/>
      <c r="CW196" s="2130"/>
      <c r="CX196" s="2130"/>
      <c r="CY196" s="2130"/>
      <c r="CZ196" s="2130"/>
    </row>
    <row r="197" s="131" customFormat="true" ht="15" customHeight="true" x14ac:dyDescent="0.2">
      <c r="A197" s="779"/>
      <c r="B197" s="862"/>
      <c r="C197" s="951"/>
      <c r="D197" s="943"/>
      <c r="E197" s="943"/>
      <c r="F197" s="943"/>
      <c r="G197" s="944"/>
      <c r="H197" s="942"/>
      <c r="I197" s="943"/>
      <c r="J197" s="943"/>
      <c r="K197" s="943"/>
      <c r="L197" s="952"/>
      <c r="M197" s="951"/>
      <c r="N197" s="943"/>
      <c r="O197" s="943"/>
      <c r="P197" s="943"/>
      <c r="Q197" s="944"/>
      <c r="R197" s="942"/>
      <c r="S197" s="943"/>
      <c r="T197" s="943"/>
      <c r="U197" s="943"/>
      <c r="V197" s="943"/>
      <c r="W197" s="943"/>
      <c r="X197" s="943"/>
      <c r="Y197" s="943"/>
      <c r="Z197" s="943"/>
      <c r="AA197" s="943"/>
      <c r="AB197" s="943"/>
      <c r="AC197" s="943"/>
      <c r="AD197" s="952"/>
      <c r="AE197" s="665"/>
      <c r="AF197" s="665"/>
      <c r="AG197" s="665"/>
      <c r="AH197" s="665"/>
      <c r="AI197" s="665"/>
      <c r="AJ197" s="665"/>
      <c r="AK197" s="665"/>
      <c r="AL197" s="665"/>
      <c r="AM197" s="665"/>
      <c r="AN197" s="665"/>
      <c r="AO197" s="665"/>
      <c r="AP197" s="665"/>
      <c r="AQ197" s="665"/>
      <c r="AR197" s="665"/>
      <c r="AS197" s="665"/>
      <c r="AT197" s="665"/>
      <c r="AU197" s="665"/>
      <c r="AV197" s="665"/>
      <c r="AW197" s="665"/>
      <c r="AX197" s="665"/>
      <c r="AY197" s="665"/>
      <c r="AZ197" s="216"/>
      <c r="BA197" s="393"/>
      <c r="BB197" s="159"/>
      <c r="BC197" s="341"/>
      <c r="BD197" s="307"/>
      <c r="BE197" s="307"/>
      <c r="BF197" s="307"/>
      <c r="BG197" s="342"/>
      <c r="BH197" s="352"/>
      <c r="BI197" s="307"/>
      <c r="BJ197" s="307"/>
      <c r="BK197" s="307"/>
      <c r="BL197" s="342"/>
      <c r="BM197" s="352"/>
      <c r="BN197" s="307"/>
      <c r="BO197" s="307"/>
      <c r="BP197" s="307"/>
      <c r="BQ197" s="342"/>
      <c r="BR197" s="352"/>
      <c r="BS197" s="307"/>
      <c r="BT197" s="307"/>
      <c r="BU197" s="307"/>
      <c r="BV197" s="307"/>
      <c r="BW197" s="307"/>
      <c r="BX197" s="307"/>
      <c r="BY197" s="308"/>
      <c r="BZ197" s="308"/>
      <c r="CA197" s="308"/>
      <c r="CB197" s="308"/>
      <c r="CC197" s="308"/>
      <c r="CD197" s="308"/>
      <c r="CE197" s="2130"/>
      <c r="CF197" s="2130"/>
      <c r="CG197" s="2130"/>
      <c r="CH197" s="2130"/>
      <c r="CI197" s="2130"/>
      <c r="CJ197" s="2130"/>
      <c r="CK197" s="2130"/>
      <c r="CL197" s="2130"/>
      <c r="CM197" s="2130"/>
      <c r="CN197" s="2130"/>
      <c r="CO197" s="2130"/>
      <c r="CP197" s="2130"/>
      <c r="CQ197" s="2130"/>
      <c r="CR197" s="2130"/>
      <c r="CS197" s="2130"/>
      <c r="CT197" s="2130"/>
      <c r="CU197" s="2130"/>
      <c r="CV197" s="2130"/>
      <c r="CW197" s="2130"/>
      <c r="CX197" s="2130"/>
      <c r="CY197" s="2130"/>
      <c r="CZ197" s="2130"/>
    </row>
    <row r="198" s="131" customFormat="true" ht="15" customHeight="true" x14ac:dyDescent="0.2">
      <c r="A198" s="779"/>
      <c r="B198" s="862"/>
      <c r="C198" s="951"/>
      <c r="D198" s="943"/>
      <c r="E198" s="943"/>
      <c r="F198" s="943"/>
      <c r="G198" s="944"/>
      <c r="H198" s="942"/>
      <c r="I198" s="943"/>
      <c r="J198" s="943"/>
      <c r="K198" s="943"/>
      <c r="L198" s="952"/>
      <c r="M198" s="951"/>
      <c r="N198" s="943"/>
      <c r="O198" s="943"/>
      <c r="P198" s="943"/>
      <c r="Q198" s="944"/>
      <c r="R198" s="942"/>
      <c r="S198" s="943"/>
      <c r="T198" s="943"/>
      <c r="U198" s="943"/>
      <c r="V198" s="943"/>
      <c r="W198" s="943"/>
      <c r="X198" s="943"/>
      <c r="Y198" s="943"/>
      <c r="Z198" s="943"/>
      <c r="AA198" s="943"/>
      <c r="AB198" s="943"/>
      <c r="AC198" s="943"/>
      <c r="AD198" s="952"/>
      <c r="AE198" s="665"/>
      <c r="AF198" s="665"/>
      <c r="AG198" s="665"/>
      <c r="AH198" s="665"/>
      <c r="AI198" s="665"/>
      <c r="AJ198" s="665"/>
      <c r="AK198" s="665"/>
      <c r="AL198" s="665"/>
      <c r="AM198" s="665"/>
      <c r="AN198" s="665"/>
      <c r="AO198" s="665"/>
      <c r="AP198" s="665"/>
      <c r="AQ198" s="665"/>
      <c r="AR198" s="665"/>
      <c r="AS198" s="665"/>
      <c r="AT198" s="665"/>
      <c r="AU198" s="665"/>
      <c r="AV198" s="665"/>
      <c r="AW198" s="665"/>
      <c r="AX198" s="665"/>
      <c r="AY198" s="665"/>
      <c r="AZ198" s="216"/>
      <c r="BA198" s="393"/>
      <c r="BB198" s="159"/>
      <c r="BC198" s="341"/>
      <c r="BD198" s="307"/>
      <c r="BE198" s="307"/>
      <c r="BF198" s="307"/>
      <c r="BG198" s="342"/>
      <c r="BH198" s="352"/>
      <c r="BI198" s="307"/>
      <c r="BJ198" s="307"/>
      <c r="BK198" s="307"/>
      <c r="BL198" s="342"/>
      <c r="BM198" s="352"/>
      <c r="BN198" s="307"/>
      <c r="BO198" s="307"/>
      <c r="BP198" s="307"/>
      <c r="BQ198" s="342"/>
      <c r="BR198" s="352"/>
      <c r="BS198" s="307"/>
      <c r="BT198" s="307"/>
      <c r="BU198" s="307"/>
      <c r="BV198" s="307"/>
      <c r="BW198" s="307"/>
      <c r="BX198" s="307"/>
      <c r="BY198" s="308"/>
      <c r="BZ198" s="308"/>
      <c r="CA198" s="308"/>
      <c r="CB198" s="308"/>
      <c r="CC198" s="308"/>
      <c r="CD198" s="308"/>
      <c r="CE198" s="2130"/>
      <c r="CF198" s="2130"/>
      <c r="CG198" s="2130"/>
      <c r="CH198" s="2130"/>
      <c r="CI198" s="2130"/>
      <c r="CJ198" s="2130"/>
      <c r="CK198" s="2130"/>
      <c r="CL198" s="2130"/>
      <c r="CM198" s="2130"/>
      <c r="CN198" s="2130"/>
      <c r="CO198" s="2130"/>
      <c r="CP198" s="2130"/>
      <c r="CQ198" s="2130"/>
      <c r="CR198" s="2130"/>
      <c r="CS198" s="2130"/>
      <c r="CT198" s="2130"/>
      <c r="CU198" s="2130"/>
      <c r="CV198" s="2130"/>
      <c r="CW198" s="2130"/>
      <c r="CX198" s="2130"/>
      <c r="CY198" s="2130"/>
      <c r="CZ198" s="2130"/>
    </row>
    <row r="199" s="131" customFormat="true" ht="15" customHeight="true" x14ac:dyDescent="0.2">
      <c r="A199" s="779"/>
      <c r="B199" s="862"/>
      <c r="C199" s="951"/>
      <c r="D199" s="943"/>
      <c r="E199" s="943"/>
      <c r="F199" s="943"/>
      <c r="G199" s="944"/>
      <c r="H199" s="942"/>
      <c r="I199" s="943"/>
      <c r="J199" s="943"/>
      <c r="K199" s="943"/>
      <c r="L199" s="952"/>
      <c r="M199" s="951"/>
      <c r="N199" s="943"/>
      <c r="O199" s="943"/>
      <c r="P199" s="943"/>
      <c r="Q199" s="944"/>
      <c r="R199" s="942"/>
      <c r="S199" s="943"/>
      <c r="T199" s="943"/>
      <c r="U199" s="943"/>
      <c r="V199" s="943"/>
      <c r="W199" s="943"/>
      <c r="X199" s="943"/>
      <c r="Y199" s="943"/>
      <c r="Z199" s="943"/>
      <c r="AA199" s="943"/>
      <c r="AB199" s="943"/>
      <c r="AC199" s="943"/>
      <c r="AD199" s="952"/>
      <c r="AE199" s="665"/>
      <c r="AF199" s="665"/>
      <c r="AG199" s="665"/>
      <c r="AH199" s="665"/>
      <c r="AI199" s="665"/>
      <c r="AJ199" s="665"/>
      <c r="AK199" s="665"/>
      <c r="AL199" s="665"/>
      <c r="AM199" s="665"/>
      <c r="AN199" s="665"/>
      <c r="AO199" s="665"/>
      <c r="AP199" s="665"/>
      <c r="AQ199" s="665"/>
      <c r="AR199" s="665"/>
      <c r="AS199" s="665"/>
      <c r="AT199" s="665"/>
      <c r="AU199" s="665"/>
      <c r="AV199" s="665"/>
      <c r="AW199" s="665"/>
      <c r="AX199" s="665"/>
      <c r="AY199" s="665"/>
      <c r="AZ199" s="216"/>
      <c r="BA199" s="393"/>
      <c r="BB199" s="159"/>
      <c r="BC199" s="341"/>
      <c r="BD199" s="307"/>
      <c r="BE199" s="307"/>
      <c r="BF199" s="307"/>
      <c r="BG199" s="342"/>
      <c r="BH199" s="352"/>
      <c r="BI199" s="307"/>
      <c r="BJ199" s="307"/>
      <c r="BK199" s="307"/>
      <c r="BL199" s="342"/>
      <c r="BM199" s="352"/>
      <c r="BN199" s="307"/>
      <c r="BO199" s="307"/>
      <c r="BP199" s="307"/>
      <c r="BQ199" s="342"/>
      <c r="BR199" s="352"/>
      <c r="BS199" s="307"/>
      <c r="BT199" s="307"/>
      <c r="BU199" s="307"/>
      <c r="BV199" s="307"/>
      <c r="BW199" s="307"/>
      <c r="BX199" s="307"/>
      <c r="BY199" s="308"/>
      <c r="BZ199" s="308"/>
      <c r="CA199" s="308"/>
      <c r="CB199" s="308"/>
      <c r="CC199" s="308"/>
      <c r="CD199" s="308"/>
      <c r="CE199" s="2130"/>
      <c r="CF199" s="2130"/>
      <c r="CG199" s="2130"/>
      <c r="CH199" s="2130"/>
      <c r="CI199" s="2130"/>
      <c r="CJ199" s="2130"/>
      <c r="CK199" s="2130"/>
      <c r="CL199" s="2130"/>
      <c r="CM199" s="2130"/>
      <c r="CN199" s="2130"/>
      <c r="CO199" s="2130"/>
      <c r="CP199" s="2130"/>
      <c r="CQ199" s="2130"/>
      <c r="CR199" s="2130"/>
      <c r="CS199" s="2130"/>
      <c r="CT199" s="2130"/>
      <c r="CU199" s="2130"/>
      <c r="CV199" s="2130"/>
      <c r="CW199" s="2130"/>
      <c r="CX199" s="2130"/>
      <c r="CY199" s="2130"/>
      <c r="CZ199" s="2130"/>
    </row>
    <row r="200" s="131" customFormat="true" ht="15" customHeight="true" x14ac:dyDescent="0.2">
      <c r="A200" s="779"/>
      <c r="B200" s="862"/>
      <c r="C200" s="951"/>
      <c r="D200" s="943"/>
      <c r="E200" s="943"/>
      <c r="F200" s="943"/>
      <c r="G200" s="944"/>
      <c r="H200" s="942"/>
      <c r="I200" s="943"/>
      <c r="J200" s="943"/>
      <c r="K200" s="943"/>
      <c r="L200" s="952"/>
      <c r="M200" s="951"/>
      <c r="N200" s="943"/>
      <c r="O200" s="943"/>
      <c r="P200" s="943"/>
      <c r="Q200" s="944"/>
      <c r="R200" s="942"/>
      <c r="S200" s="943"/>
      <c r="T200" s="943"/>
      <c r="U200" s="943"/>
      <c r="V200" s="943"/>
      <c r="W200" s="943"/>
      <c r="X200" s="943"/>
      <c r="Y200" s="943"/>
      <c r="Z200" s="943"/>
      <c r="AA200" s="943"/>
      <c r="AB200" s="943"/>
      <c r="AC200" s="943"/>
      <c r="AD200" s="952"/>
      <c r="AE200" s="665"/>
      <c r="AF200" s="665"/>
      <c r="AG200" s="665"/>
      <c r="AH200" s="665"/>
      <c r="AI200" s="665"/>
      <c r="AJ200" s="665"/>
      <c r="AK200" s="665"/>
      <c r="AL200" s="665"/>
      <c r="AM200" s="665"/>
      <c r="AN200" s="665"/>
      <c r="AO200" s="665"/>
      <c r="AP200" s="665"/>
      <c r="AQ200" s="665"/>
      <c r="AR200" s="665"/>
      <c r="AS200" s="665"/>
      <c r="AT200" s="665"/>
      <c r="AU200" s="665"/>
      <c r="AV200" s="665"/>
      <c r="AW200" s="665"/>
      <c r="AX200" s="665"/>
      <c r="AY200" s="665"/>
      <c r="AZ200" s="216"/>
      <c r="BA200" s="393"/>
      <c r="BB200" s="159"/>
      <c r="BC200" s="341"/>
      <c r="BD200" s="307"/>
      <c r="BE200" s="307"/>
      <c r="BF200" s="307"/>
      <c r="BG200" s="342"/>
      <c r="BH200" s="352"/>
      <c r="BI200" s="307"/>
      <c r="BJ200" s="307"/>
      <c r="BK200" s="307"/>
      <c r="BL200" s="342"/>
      <c r="BM200" s="352"/>
      <c r="BN200" s="307"/>
      <c r="BO200" s="307"/>
      <c r="BP200" s="307"/>
      <c r="BQ200" s="342"/>
      <c r="BR200" s="352"/>
      <c r="BS200" s="307"/>
      <c r="BT200" s="307"/>
      <c r="BU200" s="307"/>
      <c r="BV200" s="307"/>
      <c r="BW200" s="307"/>
      <c r="BX200" s="307"/>
      <c r="BY200" s="308"/>
      <c r="BZ200" s="308"/>
      <c r="CA200" s="308"/>
      <c r="CB200" s="308"/>
      <c r="CC200" s="308"/>
      <c r="CD200" s="308"/>
      <c r="CE200" s="2130"/>
      <c r="CF200" s="2130"/>
      <c r="CG200" s="2130"/>
      <c r="CH200" s="2130"/>
      <c r="CI200" s="2130"/>
      <c r="CJ200" s="2130"/>
      <c r="CK200" s="2130"/>
      <c r="CL200" s="2130"/>
      <c r="CM200" s="2130"/>
      <c r="CN200" s="2130"/>
      <c r="CO200" s="2130"/>
      <c r="CP200" s="2130"/>
      <c r="CQ200" s="2130"/>
      <c r="CR200" s="2130"/>
      <c r="CS200" s="2130"/>
      <c r="CT200" s="2130"/>
      <c r="CU200" s="2130"/>
      <c r="CV200" s="2130"/>
      <c r="CW200" s="2130"/>
      <c r="CX200" s="2130"/>
      <c r="CY200" s="2130"/>
      <c r="CZ200" s="2130"/>
    </row>
    <row r="201" s="131" customFormat="true" ht="15" customHeight="true" x14ac:dyDescent="0.2">
      <c r="A201" s="779"/>
      <c r="B201" s="862"/>
      <c r="C201" s="951"/>
      <c r="D201" s="943"/>
      <c r="E201" s="943"/>
      <c r="F201" s="943"/>
      <c r="G201" s="944"/>
      <c r="H201" s="942"/>
      <c r="I201" s="943"/>
      <c r="J201" s="943"/>
      <c r="K201" s="943"/>
      <c r="L201" s="952"/>
      <c r="M201" s="951"/>
      <c r="N201" s="943"/>
      <c r="O201" s="943"/>
      <c r="P201" s="943"/>
      <c r="Q201" s="944"/>
      <c r="R201" s="942"/>
      <c r="S201" s="943"/>
      <c r="T201" s="943"/>
      <c r="U201" s="943"/>
      <c r="V201" s="943"/>
      <c r="W201" s="943"/>
      <c r="X201" s="943"/>
      <c r="Y201" s="943"/>
      <c r="Z201" s="943"/>
      <c r="AA201" s="943"/>
      <c r="AB201" s="943"/>
      <c r="AC201" s="943"/>
      <c r="AD201" s="952"/>
      <c r="AE201" s="665"/>
      <c r="AF201" s="665"/>
      <c r="AG201" s="665"/>
      <c r="AH201" s="665"/>
      <c r="AI201" s="665"/>
      <c r="AJ201" s="665"/>
      <c r="AK201" s="665"/>
      <c r="AL201" s="665"/>
      <c r="AM201" s="665"/>
      <c r="AN201" s="665"/>
      <c r="AO201" s="665"/>
      <c r="AP201" s="665"/>
      <c r="AQ201" s="665"/>
      <c r="AR201" s="665"/>
      <c r="AS201" s="665"/>
      <c r="AT201" s="665"/>
      <c r="AU201" s="665"/>
      <c r="AV201" s="665"/>
      <c r="AW201" s="665"/>
      <c r="AX201" s="665"/>
      <c r="AY201" s="665"/>
      <c r="AZ201" s="216"/>
      <c r="BA201" s="393"/>
      <c r="BB201" s="159"/>
      <c r="BC201" s="341"/>
      <c r="BD201" s="307"/>
      <c r="BE201" s="307"/>
      <c r="BF201" s="307"/>
      <c r="BG201" s="342"/>
      <c r="BH201" s="352"/>
      <c r="BI201" s="307"/>
      <c r="BJ201" s="307"/>
      <c r="BK201" s="307"/>
      <c r="BL201" s="342"/>
      <c r="BM201" s="352"/>
      <c r="BN201" s="307"/>
      <c r="BO201" s="307"/>
      <c r="BP201" s="307"/>
      <c r="BQ201" s="342"/>
      <c r="BR201" s="352"/>
      <c r="BS201" s="307"/>
      <c r="BT201" s="307"/>
      <c r="BU201" s="307"/>
      <c r="BV201" s="307"/>
      <c r="BW201" s="307"/>
      <c r="BX201" s="307"/>
      <c r="BY201" s="308"/>
      <c r="BZ201" s="308"/>
      <c r="CA201" s="308"/>
      <c r="CB201" s="308"/>
      <c r="CC201" s="308"/>
      <c r="CD201" s="308"/>
      <c r="CE201" s="2130"/>
      <c r="CF201" s="2130"/>
      <c r="CG201" s="2130"/>
      <c r="CH201" s="2130"/>
      <c r="CI201" s="2130"/>
      <c r="CJ201" s="2130"/>
      <c r="CK201" s="2130"/>
      <c r="CL201" s="2130"/>
      <c r="CM201" s="2130"/>
      <c r="CN201" s="2130"/>
      <c r="CO201" s="2130"/>
      <c r="CP201" s="2130"/>
      <c r="CQ201" s="2130"/>
      <c r="CR201" s="2130"/>
      <c r="CS201" s="2130"/>
      <c r="CT201" s="2130"/>
      <c r="CU201" s="2130"/>
      <c r="CV201" s="2130"/>
      <c r="CW201" s="2130"/>
      <c r="CX201" s="2130"/>
      <c r="CY201" s="2130"/>
      <c r="CZ201" s="2130"/>
    </row>
    <row r="202" s="131" customFormat="true" ht="15" customHeight="true" x14ac:dyDescent="0.2">
      <c r="A202" s="779"/>
      <c r="B202" s="862"/>
      <c r="C202" s="951"/>
      <c r="D202" s="943"/>
      <c r="E202" s="943"/>
      <c r="F202" s="943"/>
      <c r="G202" s="944"/>
      <c r="H202" s="942"/>
      <c r="I202" s="943"/>
      <c r="J202" s="943"/>
      <c r="K202" s="943"/>
      <c r="L202" s="952"/>
      <c r="M202" s="951"/>
      <c r="N202" s="943"/>
      <c r="O202" s="943"/>
      <c r="P202" s="943"/>
      <c r="Q202" s="944"/>
      <c r="R202" s="942"/>
      <c r="S202" s="943"/>
      <c r="T202" s="943"/>
      <c r="U202" s="943"/>
      <c r="V202" s="943"/>
      <c r="W202" s="943"/>
      <c r="X202" s="943"/>
      <c r="Y202" s="943"/>
      <c r="Z202" s="943"/>
      <c r="AA202" s="943"/>
      <c r="AB202" s="943"/>
      <c r="AC202" s="943"/>
      <c r="AD202" s="952"/>
      <c r="AE202" s="665"/>
      <c r="AF202" s="665"/>
      <c r="AG202" s="665"/>
      <c r="AH202" s="665"/>
      <c r="AI202" s="665"/>
      <c r="AJ202" s="665"/>
      <c r="AK202" s="665"/>
      <c r="AL202" s="665"/>
      <c r="AM202" s="665"/>
      <c r="AN202" s="665"/>
      <c r="AO202" s="665"/>
      <c r="AP202" s="665"/>
      <c r="AQ202" s="665"/>
      <c r="AR202" s="665"/>
      <c r="AS202" s="665"/>
      <c r="AT202" s="665"/>
      <c r="AU202" s="665"/>
      <c r="AV202" s="665"/>
      <c r="AW202" s="665"/>
      <c r="AX202" s="665"/>
      <c r="AY202" s="665"/>
      <c r="AZ202" s="216"/>
      <c r="BA202" s="393"/>
      <c r="BB202" s="159"/>
      <c r="BC202" s="341"/>
      <c r="BD202" s="307"/>
      <c r="BE202" s="307"/>
      <c r="BF202" s="307"/>
      <c r="BG202" s="342"/>
      <c r="BH202" s="352"/>
      <c r="BI202" s="307"/>
      <c r="BJ202" s="307"/>
      <c r="BK202" s="307"/>
      <c r="BL202" s="342"/>
      <c r="BM202" s="352"/>
      <c r="BN202" s="307"/>
      <c r="BO202" s="307"/>
      <c r="BP202" s="307"/>
      <c r="BQ202" s="342"/>
      <c r="BR202" s="352"/>
      <c r="BS202" s="307"/>
      <c r="BT202" s="307"/>
      <c r="BU202" s="307"/>
      <c r="BV202" s="307"/>
      <c r="BW202" s="307"/>
      <c r="BX202" s="307"/>
      <c r="BY202" s="308"/>
      <c r="BZ202" s="308"/>
      <c r="CA202" s="308"/>
      <c r="CB202" s="308"/>
      <c r="CC202" s="308"/>
      <c r="CD202" s="308"/>
      <c r="CE202" s="2130"/>
      <c r="CF202" s="2130"/>
      <c r="CG202" s="2130"/>
      <c r="CH202" s="2130"/>
      <c r="CI202" s="2130"/>
      <c r="CJ202" s="2130"/>
      <c r="CK202" s="2130"/>
      <c r="CL202" s="2130"/>
      <c r="CM202" s="2130"/>
      <c r="CN202" s="2130"/>
      <c r="CO202" s="2130"/>
      <c r="CP202" s="2130"/>
      <c r="CQ202" s="2130"/>
      <c r="CR202" s="2130"/>
      <c r="CS202" s="2130"/>
      <c r="CT202" s="2130"/>
      <c r="CU202" s="2130"/>
      <c r="CV202" s="2130"/>
      <c r="CW202" s="2130"/>
      <c r="CX202" s="2130"/>
      <c r="CY202" s="2130"/>
      <c r="CZ202" s="2130"/>
    </row>
    <row r="203" s="706" customFormat="true" ht="15" customHeight="true" x14ac:dyDescent="0.2">
      <c r="A203" s="1826"/>
      <c r="B203" s="2004"/>
      <c r="C203" s="1912"/>
      <c r="D203" s="1913"/>
      <c r="E203" s="1913"/>
      <c r="F203" s="1913"/>
      <c r="G203" s="1914"/>
      <c r="H203" s="1915"/>
      <c r="I203" s="1913"/>
      <c r="J203" s="1913"/>
      <c r="K203" s="1913"/>
      <c r="L203" s="1916"/>
      <c r="M203" s="1917"/>
      <c r="N203" s="1913"/>
      <c r="O203" s="1913"/>
      <c r="P203" s="1913"/>
      <c r="Q203" s="1914"/>
      <c r="R203" s="1915"/>
      <c r="S203" s="1913"/>
      <c r="T203" s="1913"/>
      <c r="U203" s="1913"/>
      <c r="V203" s="1913"/>
      <c r="W203" s="1913"/>
      <c r="X203" s="1913"/>
      <c r="Y203" s="1913"/>
      <c r="Z203" s="1913"/>
      <c r="AA203" s="1913"/>
      <c r="AB203" s="1913"/>
      <c r="AC203" s="1913"/>
      <c r="AD203" s="2224"/>
      <c r="AE203" s="312"/>
      <c r="AF203" s="312"/>
      <c r="AG203" s="312"/>
      <c r="AH203" s="312"/>
      <c r="AI203" s="312"/>
      <c r="AJ203" s="312"/>
      <c r="AK203" s="312"/>
      <c r="AL203" s="312"/>
      <c r="AM203" s="312"/>
      <c r="AN203" s="312"/>
      <c r="AO203" s="312"/>
      <c r="AP203" s="312"/>
      <c r="AQ203" s="312"/>
      <c r="AR203" s="312"/>
      <c r="AS203" s="312"/>
      <c r="AT203" s="312"/>
      <c r="AU203" s="312"/>
      <c r="AV203" s="312"/>
      <c r="AW203" s="312"/>
      <c r="AX203" s="312"/>
      <c r="AY203" s="312"/>
      <c r="AZ203" s="707"/>
      <c r="BA203" s="393"/>
      <c r="BB203" s="159"/>
      <c r="BC203" s="341"/>
      <c r="BD203" s="307"/>
      <c r="BE203" s="307"/>
      <c r="BF203" s="307"/>
      <c r="BG203" s="342"/>
      <c r="BH203" s="352"/>
      <c r="BI203" s="307"/>
      <c r="BJ203" s="307"/>
      <c r="BK203" s="307"/>
      <c r="BL203" s="342"/>
      <c r="BM203" s="352"/>
      <c r="BN203" s="307"/>
      <c r="BO203" s="307"/>
      <c r="BP203" s="307"/>
      <c r="BQ203" s="342"/>
      <c r="BR203" s="352"/>
      <c r="BS203" s="307"/>
      <c r="BT203" s="307"/>
      <c r="BU203" s="307"/>
      <c r="BV203" s="307"/>
      <c r="BW203" s="307"/>
      <c r="BX203" s="307"/>
      <c r="BY203" s="308"/>
      <c r="BZ203" s="308"/>
      <c r="CA203" s="308"/>
      <c r="CB203" s="308"/>
      <c r="CC203" s="308"/>
      <c r="CD203" s="308"/>
      <c r="CE203" s="2130"/>
      <c r="CF203" s="2130"/>
      <c r="CG203" s="2130"/>
      <c r="CH203" s="2130"/>
      <c r="CI203" s="2130"/>
      <c r="CJ203" s="2130"/>
      <c r="CK203" s="2130"/>
      <c r="CL203" s="2130"/>
      <c r="CM203" s="2130"/>
      <c r="CN203" s="2130"/>
      <c r="CO203" s="2130"/>
      <c r="CP203" s="2130"/>
      <c r="CQ203" s="2130"/>
      <c r="CR203" s="2130"/>
      <c r="CS203" s="2130"/>
      <c r="CT203" s="2130"/>
      <c r="CU203" s="2130"/>
      <c r="CV203" s="2130"/>
      <c r="CW203" s="2130"/>
      <c r="CX203" s="2130"/>
      <c r="CY203" s="2130"/>
      <c r="CZ203" s="2130"/>
    </row>
    <row r="204" s="706" customFormat="true" ht="15" customHeight="true" x14ac:dyDescent="0.2">
      <c r="A204" s="1826"/>
      <c r="B204" s="2004"/>
      <c r="C204" s="1912"/>
      <c r="D204" s="1913"/>
      <c r="E204" s="1913"/>
      <c r="F204" s="1913"/>
      <c r="G204" s="1914"/>
      <c r="H204" s="1915"/>
      <c r="I204" s="1913"/>
      <c r="J204" s="1913"/>
      <c r="K204" s="1913"/>
      <c r="L204" s="1916"/>
      <c r="M204" s="1917"/>
      <c r="N204" s="1913"/>
      <c r="O204" s="1913"/>
      <c r="P204" s="1913"/>
      <c r="Q204" s="1914"/>
      <c r="R204" s="1915"/>
      <c r="S204" s="1913"/>
      <c r="T204" s="1913"/>
      <c r="U204" s="1913"/>
      <c r="V204" s="1913"/>
      <c r="W204" s="1913"/>
      <c r="X204" s="1913"/>
      <c r="Y204" s="1913"/>
      <c r="Z204" s="1913"/>
      <c r="AA204" s="1913"/>
      <c r="AB204" s="1913"/>
      <c r="AC204" s="1913"/>
      <c r="AD204" s="2224"/>
      <c r="AE204" s="312"/>
      <c r="AF204" s="312"/>
      <c r="AG204" s="312"/>
      <c r="AH204" s="312"/>
      <c r="AI204" s="312"/>
      <c r="AJ204" s="312"/>
      <c r="AK204" s="312"/>
      <c r="AL204" s="312"/>
      <c r="AM204" s="312"/>
      <c r="AN204" s="312"/>
      <c r="AO204" s="312"/>
      <c r="AP204" s="312"/>
      <c r="AQ204" s="312"/>
      <c r="AR204" s="312"/>
      <c r="AS204" s="312"/>
      <c r="AT204" s="312"/>
      <c r="AU204" s="312"/>
      <c r="AV204" s="312"/>
      <c r="AW204" s="312"/>
      <c r="AX204" s="312"/>
      <c r="AY204" s="312"/>
      <c r="AZ204" s="707"/>
      <c r="BA204" s="393"/>
      <c r="BB204" s="159"/>
      <c r="BC204" s="341"/>
      <c r="BD204" s="307"/>
      <c r="BE204" s="307"/>
      <c r="BF204" s="307"/>
      <c r="BG204" s="342"/>
      <c r="BH204" s="352"/>
      <c r="BI204" s="307"/>
      <c r="BJ204" s="307"/>
      <c r="BK204" s="307"/>
      <c r="BL204" s="342"/>
      <c r="BM204" s="352"/>
      <c r="BN204" s="307"/>
      <c r="BO204" s="307"/>
      <c r="BP204" s="307"/>
      <c r="BQ204" s="342"/>
      <c r="BR204" s="352"/>
      <c r="BS204" s="307"/>
      <c r="BT204" s="307"/>
      <c r="BU204" s="307"/>
      <c r="BV204" s="307"/>
      <c r="BW204" s="307"/>
      <c r="BX204" s="307"/>
      <c r="BY204" s="308"/>
      <c r="BZ204" s="308"/>
      <c r="CA204" s="308"/>
      <c r="CB204" s="308"/>
      <c r="CC204" s="308"/>
      <c r="CD204" s="308"/>
      <c r="CE204" s="2130"/>
      <c r="CF204" s="2130"/>
      <c r="CG204" s="2130"/>
      <c r="CH204" s="2130"/>
      <c r="CI204" s="2130"/>
      <c r="CJ204" s="2130"/>
      <c r="CK204" s="2130"/>
      <c r="CL204" s="2130"/>
      <c r="CM204" s="2130"/>
      <c r="CN204" s="2130"/>
      <c r="CO204" s="2130"/>
      <c r="CP204" s="2130"/>
      <c r="CQ204" s="2130"/>
      <c r="CR204" s="2130"/>
      <c r="CS204" s="2130"/>
      <c r="CT204" s="2130"/>
      <c r="CU204" s="2130"/>
      <c r="CV204" s="2130"/>
      <c r="CW204" s="2130"/>
      <c r="CX204" s="2130"/>
      <c r="CY204" s="2130"/>
      <c r="CZ204" s="2130"/>
    </row>
    <row r="205" s="706" customFormat="true" ht="15" customHeight="true" x14ac:dyDescent="0.2">
      <c r="A205" s="1833"/>
      <c r="B205" s="2006"/>
      <c r="C205" s="1936"/>
      <c r="D205" s="1937"/>
      <c r="E205" s="1937"/>
      <c r="F205" s="1937"/>
      <c r="G205" s="1938"/>
      <c r="H205" s="1939"/>
      <c r="I205" s="1937"/>
      <c r="J205" s="1937"/>
      <c r="K205" s="1937"/>
      <c r="L205" s="1940"/>
      <c r="M205" s="1941"/>
      <c r="N205" s="1937"/>
      <c r="O205" s="1937"/>
      <c r="P205" s="1937"/>
      <c r="Q205" s="1938"/>
      <c r="R205" s="1939"/>
      <c r="S205" s="1937"/>
      <c r="T205" s="1937"/>
      <c r="U205" s="1937"/>
      <c r="V205" s="1937"/>
      <c r="W205" s="1937"/>
      <c r="X205" s="1937"/>
      <c r="Y205" s="1937"/>
      <c r="Z205" s="1937"/>
      <c r="AA205" s="1937"/>
      <c r="AB205" s="1937"/>
      <c r="AC205" s="1937"/>
      <c r="AD205" s="2230"/>
      <c r="AE205" s="312"/>
      <c r="AF205" s="312"/>
      <c r="AG205" s="312"/>
      <c r="AH205" s="312"/>
      <c r="AI205" s="312"/>
      <c r="AJ205" s="312"/>
      <c r="AK205" s="312"/>
      <c r="AL205" s="312"/>
      <c r="AM205" s="312"/>
      <c r="AN205" s="312"/>
      <c r="AO205" s="312"/>
      <c r="AP205" s="312"/>
      <c r="AQ205" s="312"/>
      <c r="AR205" s="312"/>
      <c r="AS205" s="312"/>
      <c r="AT205" s="312"/>
      <c r="AU205" s="312"/>
      <c r="AV205" s="312"/>
      <c r="AW205" s="312"/>
      <c r="AX205" s="312"/>
      <c r="AY205" s="312"/>
      <c r="AZ205" s="707"/>
      <c r="BA205" s="393"/>
      <c r="BB205" s="159"/>
      <c r="BC205" s="360"/>
      <c r="BD205" s="357"/>
      <c r="BE205" s="357"/>
      <c r="BF205" s="357"/>
      <c r="BG205" s="359"/>
      <c r="BH205" s="356"/>
      <c r="BI205" s="357"/>
      <c r="BJ205" s="357"/>
      <c r="BK205" s="357"/>
      <c r="BL205" s="359"/>
      <c r="BM205" s="356"/>
      <c r="BN205" s="357"/>
      <c r="BO205" s="357"/>
      <c r="BP205" s="357"/>
      <c r="BQ205" s="359"/>
      <c r="BR205" s="356"/>
      <c r="BS205" s="357"/>
      <c r="BT205" s="357"/>
      <c r="BU205" s="357"/>
      <c r="BV205" s="357"/>
      <c r="BW205" s="357"/>
      <c r="BX205" s="357"/>
      <c r="BY205" s="358"/>
      <c r="BZ205" s="358"/>
      <c r="CA205" s="358"/>
      <c r="CB205" s="358"/>
      <c r="CC205" s="358"/>
      <c r="CD205" s="358"/>
      <c r="CE205" s="2130"/>
      <c r="CF205" s="2130"/>
      <c r="CG205" s="2130"/>
      <c r="CH205" s="2130"/>
      <c r="CI205" s="2130"/>
      <c r="CJ205" s="2130"/>
      <c r="CK205" s="2130"/>
      <c r="CL205" s="2130"/>
      <c r="CM205" s="2130"/>
      <c r="CN205" s="2130"/>
      <c r="CO205" s="2130"/>
      <c r="CP205" s="2130"/>
      <c r="CQ205" s="2130"/>
      <c r="CR205" s="2130"/>
      <c r="CS205" s="2130"/>
      <c r="CT205" s="2130"/>
      <c r="CU205" s="2130"/>
      <c r="CV205" s="2130"/>
      <c r="CW205" s="2130"/>
      <c r="CX205" s="2130"/>
      <c r="CY205" s="2130"/>
      <c r="CZ205" s="2130"/>
    </row>
    <row r="206" s="708" customFormat="true" ht="250.15" customHeight="true" x14ac:dyDescent="0.2">
      <c r="B206" s="70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387" t="str">
        <f>A1026</f>
        <v>Mauritania</v>
      </c>
      <c r="B208" s="2388"/>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2015</v>
      </c>
      <c r="B209" s="139"/>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4" t="s">
        <v>110</v>
      </c>
      <c r="B210" s="14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95</v>
      </c>
      <c r="B211" s="139"/>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5" t="s">
        <v>96</v>
      </c>
      <c r="B212" s="222"/>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132</v>
      </c>
      <c r="B215" s="221" t="str">
        <f>A1025</f>
        <v>MICS15</v>
      </c>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713"/>
      <c r="B216" s="7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713"/>
      <c r="B217" s="712"/>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713"/>
      <c r="B218" s="7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714"/>
      <c r="B219" s="715"/>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135" customFormat="true" ht="15" customHeight="true" x14ac:dyDescent="0.2">
      <c r="A220" s="114" t="s">
        <v>85</v>
      </c>
      <c r="B220" s="206"/>
      <c r="C220" s="2375" t="s">
        <v>113</v>
      </c>
      <c r="D220" s="2376"/>
      <c r="E220" s="2376"/>
      <c r="F220" s="2376"/>
      <c r="G220" s="2377"/>
      <c r="H220" s="2718" t="s">
        <v>38</v>
      </c>
      <c r="I220" s="2719"/>
      <c r="J220" s="2719"/>
      <c r="K220" s="2719"/>
      <c r="L220" s="2720"/>
      <c r="M220" s="2721" t="s">
        <v>37</v>
      </c>
      <c r="N220" s="2722"/>
      <c r="O220" s="2722"/>
      <c r="P220" s="2722"/>
      <c r="Q220" s="2723"/>
      <c r="R220" s="2197" t="s">
        <v>136</v>
      </c>
      <c r="S220" s="2208"/>
      <c r="T220" s="2208"/>
      <c r="U220" s="2208"/>
      <c r="V220" s="2208"/>
      <c r="W220" s="2208"/>
      <c r="X220" s="2208"/>
      <c r="Y220" s="2208"/>
      <c r="Z220" s="2208"/>
      <c r="AA220" s="2208"/>
      <c r="AB220" s="2208"/>
      <c r="AC220" s="2208"/>
      <c r="AD220" s="2209"/>
      <c r="AE220" s="312"/>
      <c r="AF220" s="312"/>
      <c r="AG220" s="312"/>
      <c r="AH220" s="312"/>
      <c r="AI220" s="312"/>
      <c r="AJ220" s="312"/>
      <c r="AK220" s="312"/>
      <c r="AL220" s="312"/>
      <c r="AM220" s="312"/>
      <c r="AN220" s="312"/>
      <c r="AO220" s="312"/>
      <c r="AP220" s="312"/>
      <c r="AQ220" s="312"/>
      <c r="AR220" s="312"/>
      <c r="AS220" s="312"/>
      <c r="AT220" s="312"/>
      <c r="AU220" s="312"/>
      <c r="AV220" s="312"/>
      <c r="AW220" s="312"/>
      <c r="AX220" s="312"/>
      <c r="AY220" s="312"/>
      <c r="AZ220" s="707"/>
      <c r="BA220" s="217" t="s">
        <v>127</v>
      </c>
      <c r="BB220" s="114" t="s">
        <v>85</v>
      </c>
      <c r="BC220" s="2509" t="s">
        <v>113</v>
      </c>
      <c r="BD220" s="2510"/>
      <c r="BE220" s="2510"/>
      <c r="BF220" s="2510"/>
      <c r="BG220" s="2511"/>
      <c r="BH220" s="2512" t="s">
        <v>38</v>
      </c>
      <c r="BI220" s="2510"/>
      <c r="BJ220" s="2510"/>
      <c r="BK220" s="2510"/>
      <c r="BL220" s="2511"/>
      <c r="BM220" s="2512" t="s">
        <v>37</v>
      </c>
      <c r="BN220" s="2510"/>
      <c r="BO220" s="2510"/>
      <c r="BP220" s="2510"/>
      <c r="BQ220" s="2513"/>
      <c r="BR220" s="2040" t="s">
        <v>136</v>
      </c>
      <c r="BS220" s="2041"/>
      <c r="BT220" s="2041"/>
      <c r="BU220" s="2041"/>
      <c r="BV220" s="2041"/>
      <c r="BW220" s="2041"/>
      <c r="BX220" s="2041"/>
      <c r="BY220" s="2042"/>
      <c r="BZ220" s="313"/>
      <c r="CA220" s="313"/>
      <c r="CB220" s="313"/>
      <c r="CC220" s="313"/>
      <c r="CD220" s="313"/>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135" customFormat="true" ht="24" x14ac:dyDescent="0.2">
      <c r="A221" s="190" t="s">
        <v>86</v>
      </c>
      <c r="B221" s="247"/>
      <c r="C221" s="285" t="s">
        <v>0</v>
      </c>
      <c r="D221" s="286" t="s">
        <v>1</v>
      </c>
      <c r="E221" s="286" t="s">
        <v>2</v>
      </c>
      <c r="F221" s="286" t="s">
        <v>3</v>
      </c>
      <c r="G221" s="287" t="s">
        <v>4</v>
      </c>
      <c r="H221" s="1808" t="s">
        <v>0</v>
      </c>
      <c r="I221" s="1776" t="s">
        <v>1</v>
      </c>
      <c r="J221" s="1776" t="s">
        <v>2</v>
      </c>
      <c r="K221" s="1776" t="s">
        <v>3</v>
      </c>
      <c r="L221" s="1777" t="s">
        <v>4</v>
      </c>
      <c r="M221" s="1798" t="s">
        <v>0</v>
      </c>
      <c r="N221" s="1776" t="s">
        <v>1</v>
      </c>
      <c r="O221" s="1776" t="s">
        <v>2</v>
      </c>
      <c r="P221" s="1776" t="s">
        <v>3</v>
      </c>
      <c r="Q221" s="1820" t="s">
        <v>4</v>
      </c>
      <c r="R221" s="1808" t="s">
        <v>246</v>
      </c>
      <c r="S221" s="1776" t="s">
        <v>247</v>
      </c>
      <c r="T221" s="1776" t="s">
        <v>248</v>
      </c>
      <c r="U221" s="1776" t="s">
        <v>335</v>
      </c>
      <c r="V221" s="1776" t="s">
        <v>249</v>
      </c>
      <c r="W221" s="1776" t="s">
        <v>250</v>
      </c>
      <c r="X221" s="1776" t="s">
        <v>336</v>
      </c>
      <c r="Y221" s="1776" t="s">
        <v>337</v>
      </c>
      <c r="Z221" s="1776" t="s">
        <v>253</v>
      </c>
      <c r="AA221" s="1776" t="s">
        <v>255</v>
      </c>
      <c r="AB221" s="1776" t="s">
        <v>256</v>
      </c>
      <c r="AC221" s="1776" t="s">
        <v>338</v>
      </c>
      <c r="AD221" s="1778" t="s">
        <v>258</v>
      </c>
      <c r="AE221" s="312"/>
      <c r="AF221" s="312"/>
      <c r="AG221" s="312"/>
      <c r="AH221" s="312"/>
      <c r="AI221" s="312"/>
      <c r="AJ221" s="312"/>
      <c r="AK221" s="312"/>
      <c r="AL221" s="312"/>
      <c r="AM221" s="312"/>
      <c r="AN221" s="312"/>
      <c r="AO221" s="312"/>
      <c r="AP221" s="312"/>
      <c r="AQ221" s="312"/>
      <c r="AR221" s="312"/>
      <c r="AS221" s="312"/>
      <c r="AT221" s="312"/>
      <c r="AU221" s="312"/>
      <c r="AV221" s="312"/>
      <c r="AW221" s="312"/>
      <c r="AX221" s="312"/>
      <c r="AY221" s="312"/>
      <c r="AZ221" s="707"/>
      <c r="BA221" s="202" t="s">
        <v>116</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246</v>
      </c>
      <c r="BS221" s="176" t="s">
        <v>247</v>
      </c>
      <c r="BT221" s="176" t="s">
        <v>248</v>
      </c>
      <c r="BU221" s="176" t="s">
        <v>335</v>
      </c>
      <c r="BV221" s="176" t="s">
        <v>249</v>
      </c>
      <c r="BW221" s="176" t="s">
        <v>250</v>
      </c>
      <c r="BX221" s="176" t="s">
        <v>336</v>
      </c>
      <c r="BY221" s="177" t="s">
        <v>337</v>
      </c>
      <c r="BZ221" s="177" t="s">
        <v>253</v>
      </c>
      <c r="CA221" s="177" t="s">
        <v>255</v>
      </c>
      <c r="CB221" s="177" t="s">
        <v>256</v>
      </c>
      <c r="CC221" s="177" t="s">
        <v>338</v>
      </c>
      <c r="CD221" s="177" t="s">
        <v>258</v>
      </c>
      <c r="CE221" s="2131"/>
      <c r="CF221" s="2131"/>
      <c r="CG221" s="2131"/>
      <c r="CH221" s="2131"/>
      <c r="CI221" s="2131"/>
      <c r="CJ221" s="2131"/>
      <c r="CK221" s="2131"/>
      <c r="CL221" s="2131"/>
      <c r="CM221" s="2131"/>
      <c r="CN221" s="2131"/>
      <c r="CO221" s="2131"/>
      <c r="CP221" s="2131"/>
      <c r="CQ221" s="2131"/>
      <c r="CR221" s="2131"/>
      <c r="CS221" s="2131"/>
      <c r="CT221" s="2131"/>
      <c r="CU221" s="2131"/>
      <c r="CV221" s="2131"/>
      <c r="CW221" s="2131"/>
      <c r="CX221" s="2131"/>
      <c r="CY221" s="2131"/>
      <c r="CZ221" s="2131"/>
    </row>
    <row r="222" s="135" customFormat="true" ht="15" customHeight="true" x14ac:dyDescent="0.2">
      <c r="A222" s="2713" t="s">
        <v>36</v>
      </c>
      <c r="B222" s="2007" t="s">
        <v>15</v>
      </c>
      <c r="C222" s="1942">
        <v>30.001456872659183</v>
      </c>
      <c r="D222" s="1943">
        <v>40.116091306261978</v>
      </c>
      <c r="E222" s="1943">
        <v>54.188645540037506</v>
      </c>
      <c r="F222" s="1943">
        <v>69.441997510367429</v>
      </c>
      <c r="G222" s="1944">
        <v>77.652332373757872</v>
      </c>
      <c r="H222" s="1945">
        <v>47.718895414805232</v>
      </c>
      <c r="I222" s="1943">
        <v>64.755405366361813</v>
      </c>
      <c r="J222" s="1943">
        <v>73.963656782714082</v>
      </c>
      <c r="K222" s="1943">
        <v>73.541273000427964</v>
      </c>
      <c r="L222" s="1946">
        <v>78.755914770443596</v>
      </c>
      <c r="M222" s="1942">
        <v>29.198255207735212</v>
      </c>
      <c r="N222" s="1943">
        <v>31.923124503802043</v>
      </c>
      <c r="O222" s="1943">
        <v>39.085500460564006</v>
      </c>
      <c r="P222" s="1943">
        <v>46.091071267357734</v>
      </c>
      <c r="Q222" s="1944">
        <v>65.304734277580408</v>
      </c>
      <c r="R222" s="1945">
        <v>58.011999164392215</v>
      </c>
      <c r="S222" s="1943">
        <v>32.717232147775213</v>
      </c>
      <c r="T222" s="1943">
        <v>80.513826290530773</v>
      </c>
      <c r="U222" s="1943">
        <v>68.423257197977023</v>
      </c>
      <c r="V222" s="1943">
        <v>47.428597846764085</v>
      </c>
      <c r="W222" s="1943">
        <v>48.432861954075499</v>
      </c>
      <c r="X222" s="1943">
        <v>14.08261865265963</v>
      </c>
      <c r="Y222" s="1943">
        <v>33.807099713693852</v>
      </c>
      <c r="Z222" s="1943">
        <v>50.944071366031253</v>
      </c>
      <c r="AA222" s="1943">
        <v>71.323416395788399</v>
      </c>
      <c r="AB222" s="1943">
        <v>65.560299630360859</v>
      </c>
      <c r="AC222" s="1943">
        <v>84.874426724345454</v>
      </c>
      <c r="AD222" s="1946">
        <v>90.658006797393995</v>
      </c>
      <c r="AE222" s="312"/>
      <c r="AF222" s="312"/>
      <c r="AG222" s="312"/>
      <c r="AH222" s="312"/>
      <c r="AI222" s="312"/>
      <c r="AJ222" s="312"/>
      <c r="AK222" s="312"/>
      <c r="AL222" s="312"/>
      <c r="AM222" s="312"/>
      <c r="AN222" s="312"/>
      <c r="AO222" s="312"/>
      <c r="AP222" s="312"/>
      <c r="AQ222" s="312"/>
      <c r="AR222" s="312"/>
      <c r="AS222" s="312"/>
      <c r="AT222" s="312"/>
      <c r="AU222" s="312"/>
      <c r="AV222" s="312"/>
      <c r="AW222" s="312"/>
      <c r="AX222" s="312"/>
      <c r="AY222" s="312"/>
      <c r="AZ222" s="707"/>
      <c r="BA222" s="2514" t="s">
        <v>36</v>
      </c>
      <c r="BB222" s="160" t="s">
        <v>15</v>
      </c>
      <c r="BC222" s="370">
        <v>957.19429759129707</v>
      </c>
      <c r="BD222" s="374">
        <v>1677.0062474510992</v>
      </c>
      <c r="BE222" s="374">
        <v>1325.9063905455666</v>
      </c>
      <c r="BF222" s="374">
        <v>1909.8682726824195</v>
      </c>
      <c r="BG222" s="378">
        <v>3214.3866192912146</v>
      </c>
      <c r="BH222" s="382">
        <v>613.50791518540905</v>
      </c>
      <c r="BI222" s="374">
        <v>860.25069634602198</v>
      </c>
      <c r="BJ222" s="374">
        <v>1045.8840157109355</v>
      </c>
      <c r="BK222" s="374">
        <v>1168.0394318656395</v>
      </c>
      <c r="BL222" s="378">
        <v>1820.6626850868154</v>
      </c>
      <c r="BM222" s="382">
        <v>422.18882424255588</v>
      </c>
      <c r="BN222" s="374">
        <v>624.94042283681165</v>
      </c>
      <c r="BO222" s="374">
        <v>986.07396969675619</v>
      </c>
      <c r="BP222" s="374">
        <v>698.79115198745626</v>
      </c>
      <c r="BQ222" s="378">
        <v>844.02271460319571</v>
      </c>
      <c r="BR222" s="382">
        <v>10.679655084079149</v>
      </c>
      <c r="BS222" s="374">
        <v>412.21368740936447</v>
      </c>
      <c r="BT222" s="374">
        <v>1492.2601835179589</v>
      </c>
      <c r="BU222" s="374">
        <v>923.79263093580062</v>
      </c>
      <c r="BV222" s="374">
        <v>789.93630221859962</v>
      </c>
      <c r="BW222" s="374">
        <v>1212.3405742510959</v>
      </c>
      <c r="BX222" s="374">
        <v>307.98464702744485</v>
      </c>
      <c r="BY222" s="386">
        <v>114.55729427092126</v>
      </c>
      <c r="BZ222" s="386">
        <v>2.4160555517357238</v>
      </c>
      <c r="CA222" s="386">
        <v>2948.3415237842896</v>
      </c>
      <c r="CB222" s="386">
        <v>19.59340886336097</v>
      </c>
      <c r="CC222" s="386">
        <v>50.570291530200024</v>
      </c>
      <c r="CD222" s="386">
        <v>799.67557311674773</v>
      </c>
      <c r="CE222" s="2132"/>
      <c r="CF222" s="2132"/>
      <c r="CG222" s="2132"/>
      <c r="CH222" s="2132"/>
      <c r="CI222" s="2132"/>
      <c r="CJ222" s="2132"/>
      <c r="CK222" s="2132"/>
      <c r="CL222" s="2132"/>
      <c r="CM222" s="2132"/>
      <c r="CN222" s="2132"/>
      <c r="CO222" s="2132"/>
      <c r="CP222" s="2132"/>
      <c r="CQ222" s="2132"/>
      <c r="CR222" s="2132"/>
      <c r="CS222" s="2132"/>
      <c r="CT222" s="2132"/>
      <c r="CU222" s="2132"/>
      <c r="CV222" s="2132"/>
      <c r="CW222" s="2132"/>
      <c r="CX222" s="2132"/>
      <c r="CY222" s="2132"/>
      <c r="CZ222" s="2133"/>
    </row>
    <row r="223" s="135" customFormat="true" ht="15" customHeight="true" x14ac:dyDescent="0.2">
      <c r="A223" s="2714"/>
      <c r="B223" s="2008" t="s">
        <v>16</v>
      </c>
      <c r="C223" s="1947">
        <f>100-C222-C224</f>
        <v>19.446827602822026</v>
      </c>
      <c r="D223" s="1948">
        <f t="shared" ref="D223:AD223" si="6">100-D222-D224</f>
        <v>31.633479621475608</v>
      </c>
      <c r="E223" s="1948">
        <f t="shared" si="6"/>
        <v>30.083598366718252</v>
      </c>
      <c r="F223" s="1948">
        <f t="shared" si="6"/>
        <v>23.50669258018895</v>
      </c>
      <c r="G223" s="1949">
        <f t="shared" si="6"/>
        <v>20.512854562665197</v>
      </c>
      <c r="H223" s="1950">
        <f t="shared" si="6"/>
        <v>29.437003535773474</v>
      </c>
      <c r="I223" s="1948">
        <f t="shared" si="6"/>
        <v>26.401921336775779</v>
      </c>
      <c r="J223" s="1948">
        <f t="shared" si="6"/>
        <v>22.43499239665034</v>
      </c>
      <c r="K223" s="1948">
        <f t="shared" si="6"/>
        <v>24.894453565595789</v>
      </c>
      <c r="L223" s="1951">
        <f t="shared" si="6"/>
        <v>19.423564920673702</v>
      </c>
      <c r="M223" s="1947">
        <f t="shared" si="6"/>
        <v>13.214984160421103</v>
      </c>
      <c r="N223" s="1948">
        <f t="shared" si="6"/>
        <v>26.320415126170367</v>
      </c>
      <c r="O223" s="1948">
        <f t="shared" si="6"/>
        <v>33.124868995685262</v>
      </c>
      <c r="P223" s="1948">
        <f t="shared" si="6"/>
        <v>31.50492546714862</v>
      </c>
      <c r="Q223" s="1949">
        <f t="shared" si="6"/>
        <v>22.232552765520328</v>
      </c>
      <c r="R223" s="1950">
        <f t="shared" si="6"/>
        <v>31.967129493761309</v>
      </c>
      <c r="S223" s="1948">
        <f t="shared" si="6"/>
        <v>32.494817961270634</v>
      </c>
      <c r="T223" s="1948">
        <f t="shared" si="6"/>
        <v>5.6807110518773136</v>
      </c>
      <c r="U223" s="1948">
        <f t="shared" si="6"/>
        <v>29.073290580644915</v>
      </c>
      <c r="V223" s="1948">
        <f t="shared" si="6"/>
        <v>26.293079014394824</v>
      </c>
      <c r="W223" s="1948">
        <f t="shared" si="6"/>
        <v>39.872403592706576</v>
      </c>
      <c r="X223" s="1948">
        <f t="shared" si="6"/>
        <v>46.788906371599005</v>
      </c>
      <c r="Y223" s="1948">
        <f t="shared" si="6"/>
        <v>15.554900416220796</v>
      </c>
      <c r="Z223" s="1948">
        <f t="shared" si="6"/>
        <v>45.97829050073657</v>
      </c>
      <c r="AA223" s="1948">
        <f t="shared" si="6"/>
        <v>23.998087129384849</v>
      </c>
      <c r="AB223" s="1948">
        <f t="shared" si="6"/>
        <v>13.994975997369849</v>
      </c>
      <c r="AC223" s="1948">
        <f t="shared" si="6"/>
        <v>11.558439340557962</v>
      </c>
      <c r="AD223" s="1951">
        <f t="shared" si="6"/>
        <v>3.7757723973710338</v>
      </c>
      <c r="AE223" s="312"/>
      <c r="AF223" s="312"/>
      <c r="AG223" s="312"/>
      <c r="AH223" s="312"/>
      <c r="AI223" s="312"/>
      <c r="AJ223" s="312"/>
      <c r="AK223" s="312"/>
      <c r="AL223" s="312"/>
      <c r="AM223" s="312"/>
      <c r="AN223" s="312"/>
      <c r="AO223" s="312"/>
      <c r="AP223" s="312"/>
      <c r="AQ223" s="312"/>
      <c r="AR223" s="312"/>
      <c r="AS223" s="312"/>
      <c r="AT223" s="312"/>
      <c r="AU223" s="312"/>
      <c r="AV223" s="312"/>
      <c r="AW223" s="312"/>
      <c r="AX223" s="312"/>
      <c r="AY223" s="312"/>
      <c r="AZ223" s="707"/>
      <c r="BA223" s="2515"/>
      <c r="BB223" s="161" t="s">
        <v>16</v>
      </c>
      <c r="BC223" s="371">
        <v>5679.527625014799</v>
      </c>
      <c r="BD223" s="375">
        <v>7978.2799443872827</v>
      </c>
      <c r="BE223" s="375">
        <v>9987.8484328765517</v>
      </c>
      <c r="BF223" s="375">
        <v>10629.137363953983</v>
      </c>
      <c r="BG223" s="379">
        <v>9961.0164265560652</v>
      </c>
      <c r="BH223" s="383">
        <v>4310.0335788817019</v>
      </c>
      <c r="BI223" s="375">
        <v>4983.9202450332186</v>
      </c>
      <c r="BJ223" s="375">
        <v>5124.4930289114109</v>
      </c>
      <c r="BK223" s="375">
        <v>5128.6840833579236</v>
      </c>
      <c r="BL223" s="379">
        <v>4416.5420572807197</v>
      </c>
      <c r="BM223" s="383">
        <v>2560.7465185379706</v>
      </c>
      <c r="BN223" s="375">
        <v>3493.9417476916205</v>
      </c>
      <c r="BO223" s="375">
        <v>4111.8022158264966</v>
      </c>
      <c r="BP223" s="375">
        <v>4775.8066727354753</v>
      </c>
      <c r="BQ223" s="379">
        <v>5329.8396445321514</v>
      </c>
      <c r="BR223" s="383">
        <v>278.47843119657796</v>
      </c>
      <c r="BS223" s="375">
        <v>4472.4180477350101</v>
      </c>
      <c r="BT223" s="375">
        <v>3845.957464221975</v>
      </c>
      <c r="BU223" s="375">
        <v>1323.0183622460838</v>
      </c>
      <c r="BV223" s="375">
        <v>4424.1720250130284</v>
      </c>
      <c r="BW223" s="375">
        <v>3405.2901155889085</v>
      </c>
      <c r="BX223" s="375">
        <v>4747.0265400165181</v>
      </c>
      <c r="BY223" s="387">
        <v>3221.631619823429</v>
      </c>
      <c r="BZ223" s="387">
        <v>89.086239375534078</v>
      </c>
      <c r="CA223" s="387">
        <v>13746.15631589314</v>
      </c>
      <c r="CB223" s="387">
        <v>284.04586104983508</v>
      </c>
      <c r="CC223" s="387">
        <v>260.81192946117227</v>
      </c>
      <c r="CD223" s="387">
        <v>4137.7168411674438</v>
      </c>
      <c r="CE223" s="2134"/>
      <c r="CF223" s="2134"/>
      <c r="CG223" s="2134"/>
      <c r="CH223" s="2134"/>
      <c r="CI223" s="2134"/>
      <c r="CJ223" s="2134"/>
      <c r="CK223" s="2134"/>
      <c r="CL223" s="2134"/>
      <c r="CM223" s="2134"/>
      <c r="CN223" s="2134"/>
      <c r="CO223" s="2134"/>
      <c r="CP223" s="2134"/>
      <c r="CQ223" s="2134"/>
      <c r="CR223" s="2134"/>
      <c r="CS223" s="2134"/>
      <c r="CT223" s="2134"/>
      <c r="CU223" s="2134"/>
      <c r="CV223" s="2134"/>
      <c r="CW223" s="2134"/>
      <c r="CX223" s="2134"/>
      <c r="CY223" s="2134"/>
      <c r="CZ223" s="2135"/>
    </row>
    <row r="224" s="135" customFormat="true" ht="15" customHeight="true" x14ac:dyDescent="0.2">
      <c r="A224" s="2715"/>
      <c r="B224" s="2009" t="s">
        <v>20</v>
      </c>
      <c r="C224" s="1947">
        <v>50.551715524518784</v>
      </c>
      <c r="D224" s="1952">
        <v>28.250429072262413</v>
      </c>
      <c r="E224" s="1952">
        <v>15.727756093244242</v>
      </c>
      <c r="F224" s="1952">
        <v>7.0513099094436207</v>
      </c>
      <c r="G224" s="1953">
        <v>1.83481306357693</v>
      </c>
      <c r="H224" s="1954">
        <v>22.844101049421294</v>
      </c>
      <c r="I224" s="1952">
        <v>8.8426732968624098</v>
      </c>
      <c r="J224" s="1952">
        <v>3.601350820635576</v>
      </c>
      <c r="K224" s="1952">
        <v>1.5642734339762487</v>
      </c>
      <c r="L224" s="1955">
        <v>1.8205203088827036</v>
      </c>
      <c r="M224" s="1956">
        <v>57.586760631843681</v>
      </c>
      <c r="N224" s="1952">
        <v>41.75646037002759</v>
      </c>
      <c r="O224" s="1952">
        <v>27.789630543750732</v>
      </c>
      <c r="P224" s="1952">
        <v>22.404003265493646</v>
      </c>
      <c r="Q224" s="1953">
        <v>12.462712956899264</v>
      </c>
      <c r="R224" s="1954">
        <v>10.020871341846476</v>
      </c>
      <c r="S224" s="1952">
        <v>34.78794989095416</v>
      </c>
      <c r="T224" s="1952">
        <v>13.805462657591914</v>
      </c>
      <c r="U224" s="1952">
        <v>2.503452221378061</v>
      </c>
      <c r="V224" s="1952">
        <v>26.278323138841092</v>
      </c>
      <c r="W224" s="1952">
        <v>11.694734453217928</v>
      </c>
      <c r="X224" s="1952">
        <v>39.128474975741362</v>
      </c>
      <c r="Y224" s="1952">
        <v>50.637999870085359</v>
      </c>
      <c r="Z224" s="1952">
        <v>3.0776381332321776</v>
      </c>
      <c r="AA224" s="1952">
        <v>4.6784964748267512</v>
      </c>
      <c r="AB224" s="1952">
        <v>20.444724372269292</v>
      </c>
      <c r="AC224" s="1952">
        <v>3.5671339350965829</v>
      </c>
      <c r="AD224" s="2231">
        <v>5.5662208052349715</v>
      </c>
      <c r="AE224" s="312"/>
      <c r="AF224" s="312"/>
      <c r="AG224" s="312"/>
      <c r="AH224" s="312"/>
      <c r="AI224" s="312"/>
      <c r="AJ224" s="312"/>
      <c r="AK224" s="312"/>
      <c r="AL224" s="312"/>
      <c r="AM224" s="312"/>
      <c r="AN224" s="312"/>
      <c r="AO224" s="312"/>
      <c r="AP224" s="312"/>
      <c r="AQ224" s="312"/>
      <c r="AR224" s="312"/>
      <c r="AS224" s="312"/>
      <c r="AT224" s="312"/>
      <c r="AU224" s="312"/>
      <c r="AV224" s="312"/>
      <c r="AW224" s="312"/>
      <c r="AX224" s="312"/>
      <c r="AY224" s="312"/>
      <c r="AZ224" s="707"/>
      <c r="BA224" s="2515"/>
      <c r="BB224" s="161" t="s">
        <v>20</v>
      </c>
      <c r="BC224" s="371">
        <v>6784.8193765604874</v>
      </c>
      <c r="BD224" s="375">
        <v>3801.6391486109464</v>
      </c>
      <c r="BE224" s="375">
        <v>2111.489716097185</v>
      </c>
      <c r="BF224" s="375">
        <v>951.23895359948472</v>
      </c>
      <c r="BG224" s="379">
        <v>246.26247227612836</v>
      </c>
      <c r="BH224" s="383">
        <v>1457.7482855009102</v>
      </c>
      <c r="BI224" s="375">
        <v>566.91103386486975</v>
      </c>
      <c r="BJ224" s="375">
        <v>230.51871185388433</v>
      </c>
      <c r="BK224" s="375">
        <v>100.06323577396677</v>
      </c>
      <c r="BL224" s="379">
        <v>115.65510369237508</v>
      </c>
      <c r="BM224" s="383">
        <v>4050.0934643049063</v>
      </c>
      <c r="BN224" s="375">
        <v>2952.9445019165232</v>
      </c>
      <c r="BO224" s="375">
        <v>1961.8802233010388</v>
      </c>
      <c r="BP224" s="375">
        <v>1580.660249291107</v>
      </c>
      <c r="BQ224" s="379">
        <v>878.97485764465569</v>
      </c>
      <c r="BR224" s="383">
        <v>32.203201156587753</v>
      </c>
      <c r="BS224" s="375">
        <v>2605.7503751809782</v>
      </c>
      <c r="BT224" s="375">
        <v>855.00272599888831</v>
      </c>
      <c r="BU224" s="375">
        <v>57.692134747884687</v>
      </c>
      <c r="BV224" s="375">
        <v>1858.5852809881594</v>
      </c>
      <c r="BW224" s="375">
        <v>611.53731191827319</v>
      </c>
      <c r="BX224" s="375">
        <v>3249.38267368062</v>
      </c>
      <c r="BY224" s="387">
        <v>3422.4288593222759</v>
      </c>
      <c r="BZ224" s="387">
        <v>2.9055312594789324</v>
      </c>
      <c r="CA224" s="387">
        <v>819.38645954432536</v>
      </c>
      <c r="CB224" s="387">
        <v>78.031546405811312</v>
      </c>
      <c r="CC224" s="387">
        <v>11.518293841194064</v>
      </c>
      <c r="CD224" s="387">
        <v>291.02527309975039</v>
      </c>
      <c r="CE224" s="2134"/>
      <c r="CF224" s="2134"/>
      <c r="CG224" s="2134"/>
      <c r="CH224" s="2134"/>
      <c r="CI224" s="2134"/>
      <c r="CJ224" s="2134"/>
      <c r="CK224" s="2134"/>
      <c r="CL224" s="2134"/>
      <c r="CM224" s="2134"/>
      <c r="CN224" s="2134"/>
      <c r="CO224" s="2134"/>
      <c r="CP224" s="2134"/>
      <c r="CQ224" s="2134"/>
      <c r="CR224" s="2134"/>
      <c r="CS224" s="2134"/>
      <c r="CT224" s="2134"/>
      <c r="CU224" s="2134"/>
      <c r="CV224" s="2134"/>
      <c r="CW224" s="2134"/>
      <c r="CX224" s="2134"/>
      <c r="CY224" s="2134"/>
      <c r="CZ224" s="2135"/>
    </row>
    <row r="225" s="135" customFormat="true" ht="15" customHeight="true" x14ac:dyDescent="0.2">
      <c r="A225" s="2716" t="s">
        <v>447</v>
      </c>
      <c r="B225" s="2010" t="s">
        <v>448</v>
      </c>
      <c r="C225" s="1947">
        <v>14.644561886109491</v>
      </c>
      <c r="D225" s="1952">
        <v>25.221929869981569</v>
      </c>
      <c r="E225" s="1952">
        <v>16.341875717445411</v>
      </c>
      <c r="F225" s="1952">
        <v>19.42164968400494</v>
      </c>
      <c r="G225" s="1953">
        <v>30.32210836597876</v>
      </c>
      <c r="H225" s="1954">
        <v>17.309949261827551</v>
      </c>
      <c r="I225" s="1952">
        <v>19.56935413571227</v>
      </c>
      <c r="J225" s="1952">
        <v>21.567887857138064</v>
      </c>
      <c r="K225" s="1952">
        <v>24.54838948924284</v>
      </c>
      <c r="L225" s="1955">
        <v>35.729205724837406</v>
      </c>
      <c r="M225" s="1956">
        <v>11.448150434019889</v>
      </c>
      <c r="N225" s="1952">
        <v>18.88628893662138</v>
      </c>
      <c r="O225" s="1952">
        <v>29.21795699872219</v>
      </c>
      <c r="P225" s="1952">
        <v>18.183466936839576</v>
      </c>
      <c r="Q225" s="1953">
        <v>16.680595818391186</v>
      </c>
      <c r="R225" s="1954">
        <v>5.3142418969264646</v>
      </c>
      <c r="S225" s="1952">
        <v>13.42995009431657</v>
      </c>
      <c r="T225" s="1952">
        <v>26.388198607096864</v>
      </c>
      <c r="U225" s="1952">
        <v>56.975238842578193</v>
      </c>
      <c r="V225" s="1952">
        <v>18.158427660213704</v>
      </c>
      <c r="W225" s="1952">
        <v>42.685827846200183</v>
      </c>
      <c r="X225" s="1952">
        <v>18.529326808820393</v>
      </c>
      <c r="Y225" s="1952">
        <v>3.3336420995846163</v>
      </c>
      <c r="Z225" s="1952">
        <v>4.9686989893921991</v>
      </c>
      <c r="AA225" s="1952">
        <v>23.022365148854519</v>
      </c>
      <c r="AB225" s="1952">
        <v>7.1400443362128554</v>
      </c>
      <c r="AC225" s="1952">
        <v>17.76885884271822</v>
      </c>
      <c r="AD225" s="2231">
        <v>16.49055597406938</v>
      </c>
      <c r="AE225" s="312"/>
      <c r="AF225" s="312"/>
      <c r="AG225" s="312"/>
      <c r="AH225" s="312"/>
      <c r="AI225" s="312"/>
      <c r="AJ225" s="312"/>
      <c r="AK225" s="312"/>
      <c r="AL225" s="312"/>
      <c r="AM225" s="312"/>
      <c r="AN225" s="312"/>
      <c r="AO225" s="312"/>
      <c r="AP225" s="312"/>
      <c r="AQ225" s="312"/>
      <c r="AR225" s="312"/>
      <c r="AS225" s="312"/>
      <c r="AT225" s="312"/>
      <c r="AU225" s="312"/>
      <c r="AV225" s="312"/>
      <c r="AW225" s="312"/>
      <c r="AX225" s="312"/>
      <c r="AY225" s="312"/>
      <c r="AZ225" s="707"/>
      <c r="BA225" s="2515" t="s">
        <v>69</v>
      </c>
      <c r="BB225" s="161" t="s">
        <v>70</v>
      </c>
      <c r="BC225" s="1151" t="s">
        <v>35</v>
      </c>
      <c r="BD225" s="1170" t="s">
        <v>35</v>
      </c>
      <c r="BE225" s="1170" t="s">
        <v>35</v>
      </c>
      <c r="BF225" s="1170" t="s">
        <v>35</v>
      </c>
      <c r="BG225" s="1190" t="s">
        <v>35</v>
      </c>
      <c r="BH225" s="1210" t="s">
        <v>35</v>
      </c>
      <c r="BI225" s="1170" t="s">
        <v>35</v>
      </c>
      <c r="BJ225" s="1170" t="s">
        <v>35</v>
      </c>
      <c r="BK225" s="1170" t="s">
        <v>35</v>
      </c>
      <c r="BL225" s="1190" t="s">
        <v>35</v>
      </c>
      <c r="BM225" s="1210" t="s">
        <v>35</v>
      </c>
      <c r="BN225" s="1170" t="s">
        <v>35</v>
      </c>
      <c r="BO225" s="1170" t="s">
        <v>35</v>
      </c>
      <c r="BP225" s="1170" t="s">
        <v>35</v>
      </c>
      <c r="BQ225" s="1190" t="s">
        <v>35</v>
      </c>
      <c r="BR225" s="1210" t="s">
        <v>35</v>
      </c>
      <c r="BS225" s="1170" t="s">
        <v>35</v>
      </c>
      <c r="BT225" s="1170" t="s">
        <v>35</v>
      </c>
      <c r="BU225" s="1170" t="s">
        <v>35</v>
      </c>
      <c r="BV225" s="1170" t="s">
        <v>35</v>
      </c>
      <c r="BW225" s="1170" t="s">
        <v>35</v>
      </c>
      <c r="BX225" s="1170" t="s">
        <v>35</v>
      </c>
      <c r="BY225" s="1227" t="s">
        <v>35</v>
      </c>
      <c r="BZ225" s="1227" t="s">
        <v>35</v>
      </c>
      <c r="CA225" s="1227" t="s">
        <v>35</v>
      </c>
      <c r="CB225" s="1227" t="s">
        <v>35</v>
      </c>
      <c r="CC225" s="1227" t="s">
        <v>35</v>
      </c>
      <c r="CD225" s="1227" t="s">
        <v>35</v>
      </c>
      <c r="CE225" s="2135"/>
      <c r="CF225" s="2135"/>
      <c r="CG225" s="2135"/>
      <c r="CH225" s="2135"/>
      <c r="CI225" s="2135"/>
      <c r="CJ225" s="2135"/>
      <c r="CK225" s="2135"/>
      <c r="CL225" s="2135"/>
      <c r="CM225" s="2135"/>
      <c r="CN225" s="2135"/>
      <c r="CO225" s="2135"/>
      <c r="CP225" s="2135"/>
      <c r="CQ225" s="2135"/>
      <c r="CR225" s="2135"/>
      <c r="CS225" s="2135"/>
      <c r="CT225" s="2135"/>
      <c r="CU225" s="2135"/>
      <c r="CV225" s="2135"/>
      <c r="CW225" s="2135"/>
      <c r="CX225" s="2135"/>
      <c r="CY225" s="2135"/>
      <c r="CZ225" s="2135"/>
    </row>
    <row r="226" s="135" customFormat="true" ht="15" customHeight="true" x14ac:dyDescent="0.2">
      <c r="A226" s="2714"/>
      <c r="B226" s="2008" t="s">
        <v>366</v>
      </c>
      <c r="C226" s="1947">
        <v>29.520947739316501</v>
      </c>
      <c r="D226" s="1952">
        <v>15.690914008031934</v>
      </c>
      <c r="E226" s="1952">
        <v>8.5913210267015714</v>
      </c>
      <c r="F226" s="1952">
        <v>3.9015340672325936</v>
      </c>
      <c r="G226" s="1953">
        <v>0.58980202780061275</v>
      </c>
      <c r="H226" s="1954">
        <v>11.790143544044994</v>
      </c>
      <c r="I226" s="1952">
        <v>4.7806054368245734</v>
      </c>
      <c r="J226" s="1952">
        <v>1.676202796636449</v>
      </c>
      <c r="K226" s="1952">
        <v>0.48151735143196139</v>
      </c>
      <c r="L226" s="1955">
        <v>0.46920702400724379</v>
      </c>
      <c r="M226" s="1956">
        <v>32.098223313069134</v>
      </c>
      <c r="N226" s="1952">
        <v>26.202358801682657</v>
      </c>
      <c r="O226" s="1952">
        <v>14.965560234864327</v>
      </c>
      <c r="P226" s="1952">
        <v>12.832976991876299</v>
      </c>
      <c r="Q226" s="1953">
        <v>7.4916151420020727</v>
      </c>
      <c r="R226" s="1954">
        <v>6.3672578114121094</v>
      </c>
      <c r="S226" s="1952">
        <v>15.264185268958164</v>
      </c>
      <c r="T226" s="1952">
        <v>8.0619743394118739</v>
      </c>
      <c r="U226" s="1952">
        <v>1.1390828359206149</v>
      </c>
      <c r="V226" s="1952">
        <v>20.72806964027242</v>
      </c>
      <c r="W226" s="1952">
        <v>10.635825082487372</v>
      </c>
      <c r="X226" s="1952">
        <v>24.83827508846441</v>
      </c>
      <c r="Y226" s="1952">
        <v>24.306425783515117</v>
      </c>
      <c r="Z226" s="1952">
        <v>1.0687237592552963</v>
      </c>
      <c r="AA226" s="1952">
        <v>1.638279494223829</v>
      </c>
      <c r="AB226" s="1952">
        <v>6.1711986633366394</v>
      </c>
      <c r="AC226" s="1952">
        <v>2.2447233349187479</v>
      </c>
      <c r="AD226" s="2231">
        <v>2.0278556361239994</v>
      </c>
      <c r="AE226" s="312"/>
      <c r="AF226" s="312"/>
      <c r="AG226" s="312"/>
      <c r="AH226" s="312"/>
      <c r="AI226" s="312"/>
      <c r="AJ226" s="312"/>
      <c r="AK226" s="312"/>
      <c r="AL226" s="312"/>
      <c r="AM226" s="312"/>
      <c r="AN226" s="312"/>
      <c r="AO226" s="312"/>
      <c r="AP226" s="312"/>
      <c r="AQ226" s="312"/>
      <c r="AR226" s="312"/>
      <c r="AS226" s="312"/>
      <c r="AT226" s="312"/>
      <c r="AU226" s="312"/>
      <c r="AV226" s="312"/>
      <c r="AW226" s="312"/>
      <c r="AX226" s="312"/>
      <c r="AY226" s="312"/>
      <c r="AZ226" s="707"/>
      <c r="BA226" s="2515"/>
      <c r="BB226" s="161" t="s">
        <v>71</v>
      </c>
      <c r="BC226" s="1151" t="s">
        <v>35</v>
      </c>
      <c r="BD226" s="1170" t="s">
        <v>35</v>
      </c>
      <c r="BE226" s="1170" t="s">
        <v>35</v>
      </c>
      <c r="BF226" s="1170" t="s">
        <v>35</v>
      </c>
      <c r="BG226" s="1190" t="s">
        <v>35</v>
      </c>
      <c r="BH226" s="1210" t="s">
        <v>35</v>
      </c>
      <c r="BI226" s="1170" t="s">
        <v>35</v>
      </c>
      <c r="BJ226" s="1170" t="s">
        <v>35</v>
      </c>
      <c r="BK226" s="1170" t="s">
        <v>35</v>
      </c>
      <c r="BL226" s="1190" t="s">
        <v>35</v>
      </c>
      <c r="BM226" s="1210" t="s">
        <v>35</v>
      </c>
      <c r="BN226" s="1170" t="s">
        <v>35</v>
      </c>
      <c r="BO226" s="1170" t="s">
        <v>35</v>
      </c>
      <c r="BP226" s="1170" t="s">
        <v>35</v>
      </c>
      <c r="BQ226" s="1190" t="s">
        <v>35</v>
      </c>
      <c r="BR226" s="1210" t="s">
        <v>35</v>
      </c>
      <c r="BS226" s="1170" t="s">
        <v>35</v>
      </c>
      <c r="BT226" s="1170" t="s">
        <v>35</v>
      </c>
      <c r="BU226" s="1170" t="s">
        <v>35</v>
      </c>
      <c r="BV226" s="1170" t="s">
        <v>35</v>
      </c>
      <c r="BW226" s="1170" t="s">
        <v>35</v>
      </c>
      <c r="BX226" s="1170" t="s">
        <v>35</v>
      </c>
      <c r="BY226" s="1227" t="s">
        <v>35</v>
      </c>
      <c r="BZ226" s="1227" t="s">
        <v>35</v>
      </c>
      <c r="CA226" s="1227" t="s">
        <v>35</v>
      </c>
      <c r="CB226" s="1227" t="s">
        <v>35</v>
      </c>
      <c r="CC226" s="1227" t="s">
        <v>35</v>
      </c>
      <c r="CD226" s="1227" t="s">
        <v>35</v>
      </c>
      <c r="CE226" s="2135"/>
      <c r="CF226" s="2135"/>
      <c r="CG226" s="2135"/>
      <c r="CH226" s="2135"/>
      <c r="CI226" s="2135"/>
      <c r="CJ226" s="2135"/>
      <c r="CK226" s="2135"/>
      <c r="CL226" s="2135"/>
      <c r="CM226" s="2135"/>
      <c r="CN226" s="2135"/>
      <c r="CO226" s="2135"/>
      <c r="CP226" s="2135"/>
      <c r="CQ226" s="2135"/>
      <c r="CR226" s="2135"/>
      <c r="CS226" s="2135"/>
      <c r="CT226" s="2135"/>
      <c r="CU226" s="2135"/>
      <c r="CV226" s="2135"/>
      <c r="CW226" s="2135"/>
      <c r="CX226" s="2135"/>
      <c r="CY226" s="2135"/>
      <c r="CZ226" s="2135"/>
    </row>
    <row r="227" s="135" customFormat="true" ht="15" customHeight="true" x14ac:dyDescent="0.2">
      <c r="A227" s="2714"/>
      <c r="B227" s="2008" t="s">
        <v>367</v>
      </c>
      <c r="C227" s="1947">
        <v>0.49885425702249603</v>
      </c>
      <c r="D227" s="1952">
        <v>0.24411535172300911</v>
      </c>
      <c r="E227" s="1952">
        <v>0.30762632609621288</v>
      </c>
      <c r="F227" s="1952">
        <v>0.61542346769965051</v>
      </c>
      <c r="G227" s="1953">
        <v>1.0154347832830508</v>
      </c>
      <c r="H227" s="1954">
        <v>0.30637819057198884</v>
      </c>
      <c r="I227" s="1952">
        <v>0.37930352238258536</v>
      </c>
      <c r="J227" s="1952">
        <v>0.66110432108383754</v>
      </c>
      <c r="K227" s="1952">
        <v>0.62056239527914236</v>
      </c>
      <c r="L227" s="1955">
        <v>1.3329587821272859</v>
      </c>
      <c r="M227" s="1956">
        <v>0.53972850953596663</v>
      </c>
      <c r="N227" s="1952">
        <v>0.5193006447240065</v>
      </c>
      <c r="O227" s="1952">
        <v>0.22489473304949464</v>
      </c>
      <c r="P227" s="1952">
        <v>0.16383728043775522</v>
      </c>
      <c r="Q227" s="1953">
        <v>0.67543214332422186</v>
      </c>
      <c r="R227" s="1954">
        <v>0.6266171895250795</v>
      </c>
      <c r="S227" s="1952">
        <v>0.70834395891916357</v>
      </c>
      <c r="T227" s="1952">
        <v>0.7089910724663715</v>
      </c>
      <c r="U227" s="1952">
        <v>1.5286063707503188</v>
      </c>
      <c r="V227" s="1952">
        <v>0.2140511482832663</v>
      </c>
      <c r="W227" s="1952">
        <v>7.8579227582309619E-2</v>
      </c>
      <c r="X227" s="1952">
        <v>0.45941923758990461</v>
      </c>
      <c r="Y227" s="1952">
        <v>0.31464606161437225</v>
      </c>
      <c r="Z227" s="1952">
        <v>0</v>
      </c>
      <c r="AA227" s="1952">
        <v>0.76440381233034016</v>
      </c>
      <c r="AB227" s="1952">
        <v>0.18532816040055772</v>
      </c>
      <c r="AC227" s="1952">
        <v>1.3083358093824371</v>
      </c>
      <c r="AD227" s="2231">
        <v>0.15207085454816835</v>
      </c>
      <c r="AE227" s="312"/>
      <c r="AF227" s="312"/>
      <c r="AG227" s="312"/>
      <c r="AH227" s="312"/>
      <c r="AI227" s="312"/>
      <c r="AJ227" s="312"/>
      <c r="AK227" s="312"/>
      <c r="AL227" s="312"/>
      <c r="AM227" s="312"/>
      <c r="AN227" s="312"/>
      <c r="AO227" s="312"/>
      <c r="AP227" s="312"/>
      <c r="AQ227" s="312"/>
      <c r="AR227" s="312"/>
      <c r="AS227" s="312"/>
      <c r="AT227" s="312"/>
      <c r="AU227" s="312"/>
      <c r="AV227" s="312"/>
      <c r="AW227" s="312"/>
      <c r="AX227" s="312"/>
      <c r="AY227" s="312"/>
      <c r="AZ227" s="707"/>
      <c r="BA227" s="2515" t="s">
        <v>93</v>
      </c>
      <c r="BB227" s="161" t="s">
        <v>61</v>
      </c>
      <c r="BC227" s="1151" t="s">
        <v>35</v>
      </c>
      <c r="BD227" s="1170" t="s">
        <v>35</v>
      </c>
      <c r="BE227" s="1170" t="s">
        <v>35</v>
      </c>
      <c r="BF227" s="1170" t="s">
        <v>35</v>
      </c>
      <c r="BG227" s="1190" t="s">
        <v>35</v>
      </c>
      <c r="BH227" s="1210" t="s">
        <v>35</v>
      </c>
      <c r="BI227" s="1170" t="s">
        <v>35</v>
      </c>
      <c r="BJ227" s="1170" t="s">
        <v>35</v>
      </c>
      <c r="BK227" s="1170" t="s">
        <v>35</v>
      </c>
      <c r="BL227" s="1190" t="s">
        <v>35</v>
      </c>
      <c r="BM227" s="1210" t="s">
        <v>35</v>
      </c>
      <c r="BN227" s="1170" t="s">
        <v>35</v>
      </c>
      <c r="BO227" s="1170" t="s">
        <v>35</v>
      </c>
      <c r="BP227" s="1170" t="s">
        <v>35</v>
      </c>
      <c r="BQ227" s="1190" t="s">
        <v>35</v>
      </c>
      <c r="BR227" s="1210" t="s">
        <v>35</v>
      </c>
      <c r="BS227" s="1170" t="s">
        <v>35</v>
      </c>
      <c r="BT227" s="1170" t="s">
        <v>35</v>
      </c>
      <c r="BU227" s="1170" t="s">
        <v>35</v>
      </c>
      <c r="BV227" s="1170" t="s">
        <v>35</v>
      </c>
      <c r="BW227" s="1170" t="s">
        <v>35</v>
      </c>
      <c r="BX227" s="1170" t="s">
        <v>35</v>
      </c>
      <c r="BY227" s="1227" t="s">
        <v>35</v>
      </c>
      <c r="BZ227" s="1227" t="s">
        <v>35</v>
      </c>
      <c r="CA227" s="1227" t="s">
        <v>35</v>
      </c>
      <c r="CB227" s="1227" t="s">
        <v>35</v>
      </c>
      <c r="CC227" s="1227" t="s">
        <v>35</v>
      </c>
      <c r="CD227" s="1227" t="s">
        <v>35</v>
      </c>
      <c r="CE227" s="2135"/>
      <c r="CF227" s="2135"/>
      <c r="CG227" s="2135"/>
      <c r="CH227" s="2135"/>
      <c r="CI227" s="2135"/>
      <c r="CJ227" s="2135"/>
      <c r="CK227" s="2135"/>
      <c r="CL227" s="2135"/>
      <c r="CM227" s="2135"/>
      <c r="CN227" s="2135"/>
      <c r="CO227" s="2135"/>
      <c r="CP227" s="2135"/>
      <c r="CQ227" s="2135"/>
      <c r="CR227" s="2135"/>
      <c r="CS227" s="2135"/>
      <c r="CT227" s="2135"/>
      <c r="CU227" s="2135"/>
      <c r="CV227" s="2135"/>
      <c r="CW227" s="2135"/>
      <c r="CX227" s="2135"/>
      <c r="CY227" s="2135"/>
      <c r="CZ227" s="2135"/>
    </row>
    <row r="228" s="135" customFormat="true" ht="15" customHeight="true" x14ac:dyDescent="0.2">
      <c r="A228" s="2714"/>
      <c r="B228" s="2008" t="s">
        <v>449</v>
      </c>
      <c r="C228" s="1947">
        <v>34.221635872913801</v>
      </c>
      <c r="D228" s="1952">
        <v>45.886730126263537</v>
      </c>
      <c r="E228" s="1952">
        <v>67.008761336640035</v>
      </c>
      <c r="F228" s="1952">
        <v>72.86744431682277</v>
      </c>
      <c r="G228" s="1953">
        <v>66.775773251185186</v>
      </c>
      <c r="H228" s="1954">
        <v>59.195173081925702</v>
      </c>
      <c r="I228" s="1952">
        <v>71.061259589657098</v>
      </c>
      <c r="J228" s="1952">
        <v>74.193465687035243</v>
      </c>
      <c r="K228" s="1952">
        <v>73.25282322053522</v>
      </c>
      <c r="L228" s="1955">
        <v>61.135523610283293</v>
      </c>
      <c r="M228" s="1956">
        <v>30.319036291472344</v>
      </c>
      <c r="N228" s="1952">
        <v>38.876045984212645</v>
      </c>
      <c r="O228" s="1952">
        <v>42.194582868282069</v>
      </c>
      <c r="P228" s="1952">
        <v>58.468759289201387</v>
      </c>
      <c r="Q228" s="1953">
        <v>69.896167649359128</v>
      </c>
      <c r="R228" s="1954">
        <v>84.101062074070157</v>
      </c>
      <c r="S228" s="1952">
        <v>50.976491048294918</v>
      </c>
      <c r="T228" s="1952">
        <v>56.966001925635865</v>
      </c>
      <c r="U228" s="1952">
        <v>38.966547636445824</v>
      </c>
      <c r="V228" s="1952">
        <v>54.832000387543545</v>
      </c>
      <c r="W228" s="1952">
        <v>45.550048105000634</v>
      </c>
      <c r="X228" s="1952">
        <v>41.902656256040757</v>
      </c>
      <c r="Y228" s="1952">
        <v>45.743081338375163</v>
      </c>
      <c r="Z228" s="1952">
        <v>91.953662877375649</v>
      </c>
      <c r="AA228" s="1952">
        <v>71.565475508035064</v>
      </c>
      <c r="AB228" s="1952">
        <v>71.122146040310298</v>
      </c>
      <c r="AC228" s="1952">
        <v>77.285375041610848</v>
      </c>
      <c r="AD228" s="2231">
        <v>77.799616965691925</v>
      </c>
      <c r="AE228" s="312"/>
      <c r="AF228" s="312"/>
      <c r="AG228" s="312"/>
      <c r="AH228" s="312"/>
      <c r="AI228" s="312"/>
      <c r="AJ228" s="312"/>
      <c r="AK228" s="312"/>
      <c r="AL228" s="312"/>
      <c r="AM228" s="312"/>
      <c r="AN228" s="312"/>
      <c r="AO228" s="312"/>
      <c r="AP228" s="312"/>
      <c r="AQ228" s="312"/>
      <c r="AR228" s="312"/>
      <c r="AS228" s="312"/>
      <c r="AT228" s="312"/>
      <c r="AU228" s="312"/>
      <c r="AV228" s="312"/>
      <c r="AW228" s="312"/>
      <c r="AX228" s="312"/>
      <c r="AY228" s="312"/>
      <c r="AZ228" s="707"/>
      <c r="BA228" s="2515"/>
      <c r="BB228" s="161" t="s">
        <v>90</v>
      </c>
      <c r="BC228" s="1151" t="s">
        <v>35</v>
      </c>
      <c r="BD228" s="1170" t="s">
        <v>35</v>
      </c>
      <c r="BE228" s="1170" t="s">
        <v>35</v>
      </c>
      <c r="BF228" s="1170" t="s">
        <v>35</v>
      </c>
      <c r="BG228" s="1190" t="s">
        <v>35</v>
      </c>
      <c r="BH228" s="1210" t="s">
        <v>35</v>
      </c>
      <c r="BI228" s="1170" t="s">
        <v>35</v>
      </c>
      <c r="BJ228" s="1170" t="s">
        <v>35</v>
      </c>
      <c r="BK228" s="1170" t="s">
        <v>35</v>
      </c>
      <c r="BL228" s="1190" t="s">
        <v>35</v>
      </c>
      <c r="BM228" s="1210" t="s">
        <v>35</v>
      </c>
      <c r="BN228" s="1170" t="s">
        <v>35</v>
      </c>
      <c r="BO228" s="1170" t="s">
        <v>35</v>
      </c>
      <c r="BP228" s="1170" t="s">
        <v>35</v>
      </c>
      <c r="BQ228" s="1190" t="s">
        <v>35</v>
      </c>
      <c r="BR228" s="1210" t="s">
        <v>35</v>
      </c>
      <c r="BS228" s="1170" t="s">
        <v>35</v>
      </c>
      <c r="BT228" s="1170" t="s">
        <v>35</v>
      </c>
      <c r="BU228" s="1170" t="s">
        <v>35</v>
      </c>
      <c r="BV228" s="1170" t="s">
        <v>35</v>
      </c>
      <c r="BW228" s="1170" t="s">
        <v>35</v>
      </c>
      <c r="BX228" s="1170" t="s">
        <v>35</v>
      </c>
      <c r="BY228" s="1227" t="s">
        <v>35</v>
      </c>
      <c r="BZ228" s="1227" t="s">
        <v>35</v>
      </c>
      <c r="CA228" s="1227" t="s">
        <v>35</v>
      </c>
      <c r="CB228" s="1227" t="s">
        <v>35</v>
      </c>
      <c r="CC228" s="1227" t="s">
        <v>35</v>
      </c>
      <c r="CD228" s="1227" t="s">
        <v>35</v>
      </c>
      <c r="CE228" s="2135"/>
      <c r="CF228" s="2135"/>
      <c r="CG228" s="2135"/>
      <c r="CH228" s="2135"/>
      <c r="CI228" s="2135"/>
      <c r="CJ228" s="2135"/>
      <c r="CK228" s="2135"/>
      <c r="CL228" s="2135"/>
      <c r="CM228" s="2135"/>
      <c r="CN228" s="2135"/>
      <c r="CO228" s="2135"/>
      <c r="CP228" s="2135"/>
      <c r="CQ228" s="2135"/>
      <c r="CR228" s="2135"/>
      <c r="CS228" s="2135"/>
      <c r="CT228" s="2135"/>
      <c r="CU228" s="2135"/>
      <c r="CV228" s="2135"/>
      <c r="CW228" s="2135"/>
      <c r="CX228" s="2135"/>
      <c r="CY228" s="2135"/>
      <c r="CZ228" s="2135"/>
    </row>
    <row r="229" s="135" customFormat="true" ht="15" customHeight="true" x14ac:dyDescent="0.2">
      <c r="A229" s="2714"/>
      <c r="B229" s="2008" t="s">
        <v>446</v>
      </c>
      <c r="C229" s="1947">
        <v>20.435691891000634</v>
      </c>
      <c r="D229" s="1952">
        <v>12.307165000283778</v>
      </c>
      <c r="E229" s="1952">
        <v>6.9644352820264306</v>
      </c>
      <c r="F229" s="1952">
        <v>3.0997373054742199</v>
      </c>
      <c r="G229" s="1953">
        <v>1.2250619499168831</v>
      </c>
      <c r="H229" s="1954">
        <v>10.861277402245801</v>
      </c>
      <c r="I229" s="1952">
        <v>4.0109743171261432</v>
      </c>
      <c r="J229" s="1952">
        <v>1.9013393381065176</v>
      </c>
      <c r="K229" s="1952">
        <v>1.0726728210757053</v>
      </c>
      <c r="L229" s="1955">
        <v>1.3269341607271863</v>
      </c>
      <c r="M229" s="1956">
        <v>24.61135652704769</v>
      </c>
      <c r="N229" s="1952">
        <v>15.209112141283059</v>
      </c>
      <c r="O229" s="1952">
        <v>12.517031448831585</v>
      </c>
      <c r="P229" s="1952">
        <v>9.2985349281438978</v>
      </c>
      <c r="Q229" s="1953">
        <v>4.8343477508698074</v>
      </c>
      <c r="R229" s="1954">
        <v>3.5908210280661623</v>
      </c>
      <c r="S229" s="1952">
        <v>19.094005331969786</v>
      </c>
      <c r="T229" s="1952">
        <v>5.2885619972093023</v>
      </c>
      <c r="U229" s="1952">
        <v>1.3244472475164275</v>
      </c>
      <c r="V229" s="1952">
        <v>5.2895975635490773</v>
      </c>
      <c r="W229" s="1952">
        <v>1.0497197387294157</v>
      </c>
      <c r="X229" s="1952">
        <v>14.007660447822815</v>
      </c>
      <c r="Y229" s="1952">
        <v>26.038923038149797</v>
      </c>
      <c r="Z229" s="1952">
        <v>2.0089143739768818</v>
      </c>
      <c r="AA229" s="1952">
        <v>3.0042079058817057</v>
      </c>
      <c r="AB229" s="1952">
        <v>13.941218752012633</v>
      </c>
      <c r="AC229" s="1952">
        <v>1.2714138203866721</v>
      </c>
      <c r="AD229" s="2231">
        <v>3.529900569566411</v>
      </c>
      <c r="AE229" s="312"/>
      <c r="AF229" s="312"/>
      <c r="AG229" s="312"/>
      <c r="AH229" s="312"/>
      <c r="AI229" s="312"/>
      <c r="AJ229" s="312"/>
      <c r="AK229" s="312"/>
      <c r="AL229" s="312"/>
      <c r="AM229" s="312"/>
      <c r="AN229" s="312"/>
      <c r="AO229" s="312"/>
      <c r="AP229" s="312"/>
      <c r="AQ229" s="312"/>
      <c r="AR229" s="312"/>
      <c r="AS229" s="312"/>
      <c r="AT229" s="312"/>
      <c r="AU229" s="312"/>
      <c r="AV229" s="312"/>
      <c r="AW229" s="312"/>
      <c r="AX229" s="312"/>
      <c r="AY229" s="312"/>
      <c r="AZ229" s="707"/>
      <c r="BA229" s="2515"/>
      <c r="BB229" s="161" t="s">
        <v>91</v>
      </c>
      <c r="BC229" s="1151" t="s">
        <v>35</v>
      </c>
      <c r="BD229" s="1170" t="s">
        <v>35</v>
      </c>
      <c r="BE229" s="1170" t="s">
        <v>35</v>
      </c>
      <c r="BF229" s="1170" t="s">
        <v>35</v>
      </c>
      <c r="BG229" s="1190" t="s">
        <v>35</v>
      </c>
      <c r="BH229" s="1210" t="s">
        <v>35</v>
      </c>
      <c r="BI229" s="1170" t="s">
        <v>35</v>
      </c>
      <c r="BJ229" s="1170" t="s">
        <v>35</v>
      </c>
      <c r="BK229" s="1170" t="s">
        <v>35</v>
      </c>
      <c r="BL229" s="1190" t="s">
        <v>35</v>
      </c>
      <c r="BM229" s="1210" t="s">
        <v>35</v>
      </c>
      <c r="BN229" s="1170" t="s">
        <v>35</v>
      </c>
      <c r="BO229" s="1170" t="s">
        <v>35</v>
      </c>
      <c r="BP229" s="1170" t="s">
        <v>35</v>
      </c>
      <c r="BQ229" s="1190" t="s">
        <v>35</v>
      </c>
      <c r="BR229" s="1210" t="s">
        <v>35</v>
      </c>
      <c r="BS229" s="1170" t="s">
        <v>35</v>
      </c>
      <c r="BT229" s="1170" t="s">
        <v>35</v>
      </c>
      <c r="BU229" s="1170" t="s">
        <v>35</v>
      </c>
      <c r="BV229" s="1170" t="s">
        <v>35</v>
      </c>
      <c r="BW229" s="1170" t="s">
        <v>35</v>
      </c>
      <c r="BX229" s="1170" t="s">
        <v>35</v>
      </c>
      <c r="BY229" s="1227" t="s">
        <v>35</v>
      </c>
      <c r="BZ229" s="1227" t="s">
        <v>35</v>
      </c>
      <c r="CA229" s="1227" t="s">
        <v>35</v>
      </c>
      <c r="CB229" s="1227" t="s">
        <v>35</v>
      </c>
      <c r="CC229" s="1227" t="s">
        <v>35</v>
      </c>
      <c r="CD229" s="1227" t="s">
        <v>35</v>
      </c>
      <c r="CE229" s="2135"/>
      <c r="CF229" s="2135"/>
      <c r="CG229" s="2135"/>
      <c r="CH229" s="2135"/>
      <c r="CI229" s="2135"/>
      <c r="CJ229" s="2135"/>
      <c r="CK229" s="2135"/>
      <c r="CL229" s="2135"/>
      <c r="CM229" s="2135"/>
      <c r="CN229" s="2135"/>
      <c r="CO229" s="2135"/>
      <c r="CP229" s="2135"/>
      <c r="CQ229" s="2135"/>
      <c r="CR229" s="2135"/>
      <c r="CS229" s="2135"/>
      <c r="CT229" s="2135"/>
      <c r="CU229" s="2135"/>
      <c r="CV229" s="2135"/>
      <c r="CW229" s="2135"/>
      <c r="CX229" s="2135"/>
      <c r="CY229" s="2135"/>
      <c r="CZ229" s="2135"/>
    </row>
    <row r="230" s="135" customFormat="true" ht="15" customHeight="true" x14ac:dyDescent="0.2">
      <c r="A230" s="2717"/>
      <c r="B230" s="2011" t="s">
        <v>275</v>
      </c>
      <c r="C230" s="1957">
        <v>0.67830835363714281</v>
      </c>
      <c r="D230" s="1958">
        <v>0.64914564371611794</v>
      </c>
      <c r="E230" s="1958">
        <v>0.78598031109034538</v>
      </c>
      <c r="F230" s="1958">
        <v>9.4211158765904288E-2</v>
      </c>
      <c r="G230" s="1959">
        <v>7.18196218356357E-2</v>
      </c>
      <c r="H230" s="1960">
        <v>0.53707851938415718</v>
      </c>
      <c r="I230" s="1958">
        <v>0.19850299829732646</v>
      </c>
      <c r="J230" s="1958">
        <v>0</v>
      </c>
      <c r="K230" s="1958">
        <v>2.4034722435204287E-2</v>
      </c>
      <c r="L230" s="1961">
        <v>6.1706980176130695E-3</v>
      </c>
      <c r="M230" s="1962">
        <v>0.9835049248547808</v>
      </c>
      <c r="N230" s="1958">
        <v>0.30689349147615802</v>
      </c>
      <c r="O230" s="1958">
        <v>0.87997371625006049</v>
      </c>
      <c r="P230" s="1958">
        <v>1.0524245735012454</v>
      </c>
      <c r="Q230" s="1959">
        <v>0.42184149605354559</v>
      </c>
      <c r="R230" s="1960">
        <v>0</v>
      </c>
      <c r="S230" s="1958">
        <v>0.52702429754140956</v>
      </c>
      <c r="T230" s="1958">
        <v>2.5862720581795768</v>
      </c>
      <c r="U230" s="1958">
        <v>6.6077066788717304E-2</v>
      </c>
      <c r="V230" s="1958">
        <v>0.77785360013780691</v>
      </c>
      <c r="W230" s="1958">
        <v>0</v>
      </c>
      <c r="X230" s="1958">
        <v>0.26266216126174796</v>
      </c>
      <c r="Y230" s="1958">
        <v>0.26328167876098757</v>
      </c>
      <c r="Z230" s="1958">
        <v>0</v>
      </c>
      <c r="AA230" s="1958">
        <v>5.2681306746748396E-3</v>
      </c>
      <c r="AB230" s="1958">
        <v>1.4400640477268789</v>
      </c>
      <c r="AC230" s="1958">
        <v>0.12129315098297921</v>
      </c>
      <c r="AD230" s="2232">
        <v>0</v>
      </c>
      <c r="AE230" s="312"/>
      <c r="AF230" s="312"/>
      <c r="AG230" s="312"/>
      <c r="AH230" s="312"/>
      <c r="AI230" s="312"/>
      <c r="AJ230" s="312"/>
      <c r="AK230" s="312"/>
      <c r="AL230" s="312"/>
      <c r="AM230" s="312"/>
      <c r="AN230" s="312"/>
      <c r="AO230" s="312"/>
      <c r="AP230" s="312"/>
      <c r="AQ230" s="312"/>
      <c r="AR230" s="312"/>
      <c r="AS230" s="312"/>
      <c r="AT230" s="312"/>
      <c r="AU230" s="312"/>
      <c r="AV230" s="312"/>
      <c r="AW230" s="312"/>
      <c r="AX230" s="312"/>
      <c r="AY230" s="312"/>
      <c r="AZ230" s="707"/>
      <c r="BA230" s="2515"/>
      <c r="BB230" s="161" t="s">
        <v>92</v>
      </c>
      <c r="BC230" s="1151" t="s">
        <v>35</v>
      </c>
      <c r="BD230" s="1170" t="s">
        <v>35</v>
      </c>
      <c r="BE230" s="1170" t="s">
        <v>35</v>
      </c>
      <c r="BF230" s="1170" t="s">
        <v>35</v>
      </c>
      <c r="BG230" s="1190" t="s">
        <v>35</v>
      </c>
      <c r="BH230" s="1210" t="s">
        <v>35</v>
      </c>
      <c r="BI230" s="1170" t="s">
        <v>35</v>
      </c>
      <c r="BJ230" s="1170" t="s">
        <v>35</v>
      </c>
      <c r="BK230" s="1170" t="s">
        <v>35</v>
      </c>
      <c r="BL230" s="1190" t="s">
        <v>35</v>
      </c>
      <c r="BM230" s="1210" t="s">
        <v>35</v>
      </c>
      <c r="BN230" s="1170" t="s">
        <v>35</v>
      </c>
      <c r="BO230" s="1170" t="s">
        <v>35</v>
      </c>
      <c r="BP230" s="1170" t="s">
        <v>35</v>
      </c>
      <c r="BQ230" s="1190" t="s">
        <v>35</v>
      </c>
      <c r="BR230" s="1210" t="s">
        <v>35</v>
      </c>
      <c r="BS230" s="1170" t="s">
        <v>35</v>
      </c>
      <c r="BT230" s="1170" t="s">
        <v>35</v>
      </c>
      <c r="BU230" s="1170" t="s">
        <v>35</v>
      </c>
      <c r="BV230" s="1170" t="s">
        <v>35</v>
      </c>
      <c r="BW230" s="1170" t="s">
        <v>35</v>
      </c>
      <c r="BX230" s="1170" t="s">
        <v>35</v>
      </c>
      <c r="BY230" s="1227" t="s">
        <v>35</v>
      </c>
      <c r="BZ230" s="1227" t="s">
        <v>35</v>
      </c>
      <c r="CA230" s="1227" t="s">
        <v>35</v>
      </c>
      <c r="CB230" s="1227" t="s">
        <v>35</v>
      </c>
      <c r="CC230" s="1227" t="s">
        <v>35</v>
      </c>
      <c r="CD230" s="1227" t="s">
        <v>35</v>
      </c>
      <c r="CE230" s="2135"/>
      <c r="CF230" s="2135"/>
      <c r="CG230" s="2135"/>
      <c r="CH230" s="2135"/>
      <c r="CI230" s="2135"/>
      <c r="CJ230" s="2135"/>
      <c r="CK230" s="2135"/>
      <c r="CL230" s="2135"/>
      <c r="CM230" s="2135"/>
      <c r="CN230" s="2135"/>
      <c r="CO230" s="2135"/>
      <c r="CP230" s="2135"/>
      <c r="CQ230" s="2135"/>
      <c r="CR230" s="2135"/>
      <c r="CS230" s="2135"/>
      <c r="CT230" s="2135"/>
      <c r="CU230" s="2135"/>
      <c r="CV230" s="2135"/>
      <c r="CW230" s="2135"/>
      <c r="CX230" s="2135"/>
      <c r="CY230" s="2135"/>
      <c r="CZ230" s="2135"/>
    </row>
    <row r="231" s="135" customFormat="true" ht="15" customHeight="true" x14ac:dyDescent="0.2">
      <c r="A231" s="779"/>
      <c r="B231" s="862"/>
      <c r="C231" s="1004"/>
      <c r="D231" s="782"/>
      <c r="E231" s="782"/>
      <c r="F231" s="782"/>
      <c r="G231" s="831"/>
      <c r="H231" s="880"/>
      <c r="I231" s="782"/>
      <c r="J231" s="782"/>
      <c r="K231" s="782"/>
      <c r="L231" s="798"/>
      <c r="M231" s="1004"/>
      <c r="N231" s="782"/>
      <c r="O231" s="782"/>
      <c r="P231" s="782"/>
      <c r="Q231" s="831"/>
      <c r="R231" s="880"/>
      <c r="S231" s="782"/>
      <c r="T231" s="782"/>
      <c r="U231" s="782"/>
      <c r="V231" s="782"/>
      <c r="W231" s="782"/>
      <c r="X231" s="782"/>
      <c r="Y231" s="782"/>
      <c r="Z231" s="782"/>
      <c r="AA231" s="782"/>
      <c r="AB231" s="782"/>
      <c r="AC231" s="782"/>
      <c r="AD231" s="798"/>
      <c r="AE231" s="312"/>
      <c r="AF231" s="312"/>
      <c r="AG231" s="312"/>
      <c r="AH231" s="312"/>
      <c r="AI231" s="312"/>
      <c r="AJ231" s="312"/>
      <c r="AK231" s="312"/>
      <c r="AL231" s="312"/>
      <c r="AM231" s="312"/>
      <c r="AN231" s="312"/>
      <c r="AO231" s="312"/>
      <c r="AP231" s="312"/>
      <c r="AQ231" s="312"/>
      <c r="AR231" s="312"/>
      <c r="AS231" s="312"/>
      <c r="AT231" s="312"/>
      <c r="AU231" s="312"/>
      <c r="AV231" s="312"/>
      <c r="AW231" s="312"/>
      <c r="AX231" s="312"/>
      <c r="AY231" s="312"/>
      <c r="AZ231" s="707"/>
      <c r="BA231" s="2756" t="s">
        <v>447</v>
      </c>
      <c r="BB231" s="161" t="s">
        <v>448</v>
      </c>
      <c r="BC231" s="345">
        <v>1988.9389675004472</v>
      </c>
      <c r="BD231" s="309">
        <v>3424.6876712064081</v>
      </c>
      <c r="BE231" s="309">
        <v>2218.1951063198308</v>
      </c>
      <c r="BF231" s="309">
        <v>2638.7535547627276</v>
      </c>
      <c r="BG231" s="346">
        <v>4114.4666831846489</v>
      </c>
      <c r="BH231" s="354">
        <v>1113.9940809174227</v>
      </c>
      <c r="BI231" s="309">
        <v>1261.8986684570546</v>
      </c>
      <c r="BJ231" s="309">
        <v>1389.7255542997839</v>
      </c>
      <c r="BK231" s="309">
        <v>1580.4959578208611</v>
      </c>
      <c r="BL231" s="346">
        <v>2300.6348432254508</v>
      </c>
      <c r="BM231" s="354">
        <v>817.60576223496435</v>
      </c>
      <c r="BN231" s="309">
        <v>1346.7322412626424</v>
      </c>
      <c r="BO231" s="309">
        <v>2085.7615126254514</v>
      </c>
      <c r="BP231" s="309">
        <v>1298.6859408986645</v>
      </c>
      <c r="BQ231" s="346">
        <v>1189.5074212317622</v>
      </c>
      <c r="BR231" s="354">
        <v>17.185604127076342</v>
      </c>
      <c r="BS231" s="309">
        <v>1018.5372653466251</v>
      </c>
      <c r="BT231" s="309">
        <v>1689.9681911189778</v>
      </c>
      <c r="BU231" s="309">
        <v>1334.273601405743</v>
      </c>
      <c r="BV231" s="309">
        <v>1297.156509489228</v>
      </c>
      <c r="BW231" s="309">
        <v>2233.8690080308374</v>
      </c>
      <c r="BX231" s="309">
        <v>1549.9401071523637</v>
      </c>
      <c r="BY231" s="310">
        <v>226.61781466017857</v>
      </c>
      <c r="BZ231" s="310">
        <v>4.6908407056481281</v>
      </c>
      <c r="CA231" s="310">
        <v>4063.385130399653</v>
      </c>
      <c r="CB231" s="310">
        <v>27.70172721930194</v>
      </c>
      <c r="CC231" s="310">
        <v>58.207893586946859</v>
      </c>
      <c r="CD231" s="310">
        <v>863.50828973148271</v>
      </c>
      <c r="CE231" s="2136"/>
      <c r="CF231" s="2136"/>
      <c r="CG231" s="2136"/>
      <c r="CH231" s="2136"/>
      <c r="CI231" s="2136"/>
      <c r="CJ231" s="2136"/>
      <c r="CK231" s="2136"/>
      <c r="CL231" s="2136"/>
      <c r="CM231" s="2136"/>
      <c r="CN231" s="2136"/>
      <c r="CO231" s="2136"/>
      <c r="CP231" s="2136"/>
      <c r="CQ231" s="2136"/>
      <c r="CR231" s="2136"/>
      <c r="CS231" s="2136"/>
      <c r="CT231" s="2136"/>
      <c r="CU231" s="2136"/>
      <c r="CV231" s="2136"/>
      <c r="CW231" s="2136"/>
      <c r="CX231" s="2136"/>
      <c r="CY231" s="2136"/>
      <c r="CZ231" s="2136"/>
    </row>
    <row r="232" s="135" customFormat="true" ht="15" customHeight="true" x14ac:dyDescent="0.2">
      <c r="A232" s="1828"/>
      <c r="B232" s="2012"/>
      <c r="C232" s="1783"/>
      <c r="D232" s="1784"/>
      <c r="E232" s="1784"/>
      <c r="F232" s="1784"/>
      <c r="G232" s="1818"/>
      <c r="H232" s="1809"/>
      <c r="I232" s="1784"/>
      <c r="J232" s="1784"/>
      <c r="K232" s="1784"/>
      <c r="L232" s="1789"/>
      <c r="M232" s="1799"/>
      <c r="N232" s="1784"/>
      <c r="O232" s="1784"/>
      <c r="P232" s="1784"/>
      <c r="Q232" s="1818"/>
      <c r="R232" s="1809"/>
      <c r="S232" s="1784"/>
      <c r="T232" s="1784"/>
      <c r="U232" s="1784"/>
      <c r="V232" s="1784"/>
      <c r="W232" s="1784"/>
      <c r="X232" s="1784"/>
      <c r="Y232" s="1784"/>
      <c r="Z232" s="1784"/>
      <c r="AA232" s="1784"/>
      <c r="AB232" s="1784"/>
      <c r="AC232" s="1784"/>
      <c r="AD232" s="2233"/>
      <c r="AE232" s="312"/>
      <c r="AF232" s="312"/>
      <c r="AG232" s="312"/>
      <c r="AH232" s="312"/>
      <c r="AI232" s="312"/>
      <c r="AJ232" s="312"/>
      <c r="AK232" s="312"/>
      <c r="AL232" s="312"/>
      <c r="AM232" s="312"/>
      <c r="AN232" s="312"/>
      <c r="AO232" s="312"/>
      <c r="AP232" s="312"/>
      <c r="AQ232" s="312"/>
      <c r="AR232" s="312"/>
      <c r="AS232" s="312"/>
      <c r="AT232" s="312"/>
      <c r="AU232" s="312"/>
      <c r="AV232" s="312"/>
      <c r="AW232" s="312"/>
      <c r="AX232" s="312"/>
      <c r="AY232" s="312"/>
      <c r="AZ232" s="707"/>
      <c r="BA232" s="2756"/>
      <c r="BB232" s="161" t="s">
        <v>366</v>
      </c>
      <c r="BC232" s="345">
        <v>4009.3629138856591</v>
      </c>
      <c r="BD232" s="309">
        <v>2130.5459189791241</v>
      </c>
      <c r="BE232" s="309">
        <v>1166.1590497783536</v>
      </c>
      <c r="BF232" s="309">
        <v>530.0881777008201</v>
      </c>
      <c r="BG232" s="346">
        <v>80.031400315920465</v>
      </c>
      <c r="BH232" s="354">
        <v>758.76306293957396</v>
      </c>
      <c r="BI232" s="309">
        <v>308.26973610429337</v>
      </c>
      <c r="BJ232" s="309">
        <v>108.00602618598478</v>
      </c>
      <c r="BK232" s="309">
        <v>31.00147273988421</v>
      </c>
      <c r="BL232" s="346">
        <v>30.212651141214202</v>
      </c>
      <c r="BM232" s="354">
        <v>2292.395831931326</v>
      </c>
      <c r="BN232" s="309">
        <v>1868.422193146363</v>
      </c>
      <c r="BO232" s="309">
        <v>1068.3358030174065</v>
      </c>
      <c r="BP232" s="309">
        <v>916.54726005306338</v>
      </c>
      <c r="BQ232" s="346">
        <v>534.2334234007709</v>
      </c>
      <c r="BR232" s="354">
        <v>20.590927971353729</v>
      </c>
      <c r="BS232" s="309">
        <v>1157.6470063107897</v>
      </c>
      <c r="BT232" s="309">
        <v>516.30959710752381</v>
      </c>
      <c r="BU232" s="309">
        <v>26.675590812047069</v>
      </c>
      <c r="BV232" s="309">
        <v>1480.7201904346475</v>
      </c>
      <c r="BW232" s="309">
        <v>556.60253590983257</v>
      </c>
      <c r="BX232" s="309">
        <v>2077.6706649573766</v>
      </c>
      <c r="BY232" s="310">
        <v>1652.3276730715529</v>
      </c>
      <c r="BZ232" s="310">
        <v>1.008958869054227</v>
      </c>
      <c r="CA232" s="310">
        <v>289.15189613344262</v>
      </c>
      <c r="CB232" s="310">
        <v>23.942829195168173</v>
      </c>
      <c r="CC232" s="310">
        <v>7.3533488091517158</v>
      </c>
      <c r="CD232" s="310">
        <v>106.18624107793924</v>
      </c>
      <c r="CE232" s="2136"/>
      <c r="CF232" s="2136"/>
      <c r="CG232" s="2136"/>
      <c r="CH232" s="2136"/>
      <c r="CI232" s="2136"/>
      <c r="CJ232" s="2136"/>
      <c r="CK232" s="2136"/>
      <c r="CL232" s="2136"/>
      <c r="CM232" s="2136"/>
      <c r="CN232" s="2136"/>
      <c r="CO232" s="2136"/>
      <c r="CP232" s="2136"/>
      <c r="CQ232" s="2136"/>
      <c r="CR232" s="2136"/>
      <c r="CS232" s="2136"/>
      <c r="CT232" s="2136"/>
      <c r="CU232" s="2136"/>
      <c r="CV232" s="2136"/>
      <c r="CW232" s="2136"/>
      <c r="CX232" s="2136"/>
      <c r="CY232" s="2136"/>
      <c r="CZ232" s="2136"/>
    </row>
    <row r="233" s="135" customFormat="true" ht="15" customHeight="true" x14ac:dyDescent="0.2">
      <c r="A233" s="1829"/>
      <c r="B233" s="2013"/>
      <c r="C233" s="1785"/>
      <c r="D233" s="1786"/>
      <c r="E233" s="1786"/>
      <c r="F233" s="1786"/>
      <c r="G233" s="1819"/>
      <c r="H233" s="1810"/>
      <c r="I233" s="1786"/>
      <c r="J233" s="1786"/>
      <c r="K233" s="1786"/>
      <c r="L233" s="1790"/>
      <c r="M233" s="1800"/>
      <c r="N233" s="1786"/>
      <c r="O233" s="1786"/>
      <c r="P233" s="1786"/>
      <c r="Q233" s="1819"/>
      <c r="R233" s="1810"/>
      <c r="S233" s="1786"/>
      <c r="T233" s="1786"/>
      <c r="U233" s="1786"/>
      <c r="V233" s="1786"/>
      <c r="W233" s="1786"/>
      <c r="X233" s="1786"/>
      <c r="Y233" s="1786"/>
      <c r="Z233" s="1786"/>
      <c r="AA233" s="1786"/>
      <c r="AB233" s="1786"/>
      <c r="AC233" s="1786"/>
      <c r="AD233" s="2234"/>
      <c r="AE233" s="312"/>
      <c r="AF233" s="312"/>
      <c r="AG233" s="312"/>
      <c r="AH233" s="312"/>
      <c r="AI233" s="312"/>
      <c r="AJ233" s="312"/>
      <c r="AK233" s="312"/>
      <c r="AL233" s="312"/>
      <c r="AM233" s="312"/>
      <c r="AN233" s="312"/>
      <c r="AO233" s="312"/>
      <c r="AP233" s="312"/>
      <c r="AQ233" s="312"/>
      <c r="AR233" s="312"/>
      <c r="AS233" s="312"/>
      <c r="AT233" s="312"/>
      <c r="AU233" s="312"/>
      <c r="AV233" s="312"/>
      <c r="AW233" s="312"/>
      <c r="AX233" s="312"/>
      <c r="AY233" s="312"/>
      <c r="AZ233" s="707"/>
      <c r="BA233" s="2756"/>
      <c r="BB233" s="161" t="s">
        <v>367</v>
      </c>
      <c r="BC233" s="345">
        <v>67.751475162710634</v>
      </c>
      <c r="BD233" s="309">
        <v>33.146505430300614</v>
      </c>
      <c r="BE233" s="309">
        <v>41.756235509324867</v>
      </c>
      <c r="BF233" s="309">
        <v>83.615495568035712</v>
      </c>
      <c r="BG233" s="346">
        <v>137.78634830856942</v>
      </c>
      <c r="BH233" s="354">
        <v>19.717186090893922</v>
      </c>
      <c r="BI233" s="309">
        <v>24.458784204951165</v>
      </c>
      <c r="BJ233" s="309">
        <v>42.598217088009832</v>
      </c>
      <c r="BK233" s="309">
        <v>39.953592790439593</v>
      </c>
      <c r="BL233" s="346">
        <v>85.830383198627686</v>
      </c>
      <c r="BM233" s="354">
        <v>38.546413412576285</v>
      </c>
      <c r="BN233" s="309">
        <v>37.029981035724155</v>
      </c>
      <c r="BO233" s="309">
        <v>16.054400333579981</v>
      </c>
      <c r="BP233" s="309">
        <v>11.701463391918267</v>
      </c>
      <c r="BQ233" s="346">
        <v>48.165638432220383</v>
      </c>
      <c r="BR233" s="354">
        <v>2.0264028561867695</v>
      </c>
      <c r="BS233" s="309">
        <v>53.721325379135131</v>
      </c>
      <c r="BT233" s="309">
        <v>45.405614005544905</v>
      </c>
      <c r="BU233" s="309">
        <v>35.797640674541441</v>
      </c>
      <c r="BV233" s="309">
        <v>15.290852575724342</v>
      </c>
      <c r="BW233" s="309">
        <v>4.1122712157203551</v>
      </c>
      <c r="BX233" s="309">
        <v>38.429475052433681</v>
      </c>
      <c r="BY233" s="310">
        <v>21.389339570485305</v>
      </c>
      <c r="BZ233" s="310">
        <v>0</v>
      </c>
      <c r="CA233" s="310">
        <v>134.91520374041389</v>
      </c>
      <c r="CB233" s="310">
        <v>0.71903056952085509</v>
      </c>
      <c r="CC233" s="310">
        <v>4.2858954670425469</v>
      </c>
      <c r="CD233" s="310">
        <v>7.9630088721920389</v>
      </c>
      <c r="CE233" s="2136"/>
      <c r="CF233" s="2136"/>
      <c r="CG233" s="2136"/>
      <c r="CH233" s="2136"/>
      <c r="CI233" s="2136"/>
      <c r="CJ233" s="2136"/>
      <c r="CK233" s="2136"/>
      <c r="CL233" s="2136"/>
      <c r="CM233" s="2136"/>
      <c r="CN233" s="2136"/>
      <c r="CO233" s="2136"/>
      <c r="CP233" s="2136"/>
      <c r="CQ233" s="2136"/>
      <c r="CR233" s="2136"/>
      <c r="CS233" s="2136"/>
      <c r="CT233" s="2136"/>
      <c r="CU233" s="2136"/>
      <c r="CV233" s="2136"/>
      <c r="CW233" s="2136"/>
      <c r="CX233" s="2136"/>
      <c r="CY233" s="2136"/>
      <c r="CZ233" s="2136"/>
    </row>
    <row r="234" s="135" customFormat="true" ht="15" customHeight="true" x14ac:dyDescent="0.2">
      <c r="A234" s="1830"/>
      <c r="B234" s="2014"/>
      <c r="C234" s="1963"/>
      <c r="D234" s="1964"/>
      <c r="E234" s="1964"/>
      <c r="F234" s="1964"/>
      <c r="G234" s="1965"/>
      <c r="H234" s="1966"/>
      <c r="I234" s="1964"/>
      <c r="J234" s="1964"/>
      <c r="K234" s="1964"/>
      <c r="L234" s="1967"/>
      <c r="M234" s="1968"/>
      <c r="N234" s="1964"/>
      <c r="O234" s="1964"/>
      <c r="P234" s="1964"/>
      <c r="Q234" s="1965"/>
      <c r="R234" s="1966"/>
      <c r="S234" s="1964"/>
      <c r="T234" s="1964"/>
      <c r="U234" s="1964"/>
      <c r="V234" s="1964"/>
      <c r="W234" s="1964"/>
      <c r="X234" s="1964"/>
      <c r="Y234" s="1964"/>
      <c r="Z234" s="1964"/>
      <c r="AA234" s="1964"/>
      <c r="AB234" s="1964"/>
      <c r="AC234" s="1964"/>
      <c r="AD234" s="2235"/>
      <c r="AE234" s="312"/>
      <c r="AF234" s="312"/>
      <c r="AG234" s="312"/>
      <c r="AH234" s="312"/>
      <c r="AI234" s="312"/>
      <c r="AJ234" s="312"/>
      <c r="AK234" s="312"/>
      <c r="AL234" s="312"/>
      <c r="AM234" s="312"/>
      <c r="AN234" s="312"/>
      <c r="AO234" s="312"/>
      <c r="AP234" s="312"/>
      <c r="AQ234" s="312"/>
      <c r="AR234" s="312"/>
      <c r="AS234" s="312"/>
      <c r="AT234" s="312"/>
      <c r="AU234" s="312"/>
      <c r="AV234" s="312"/>
      <c r="AW234" s="312"/>
      <c r="AX234" s="312"/>
      <c r="AY234" s="312"/>
      <c r="AZ234" s="707"/>
      <c r="BA234" s="2756"/>
      <c r="BB234" s="161" t="s">
        <v>449</v>
      </c>
      <c r="BC234" s="345">
        <v>4647.7829551056429</v>
      </c>
      <c r="BD234" s="309">
        <v>6230.5985206319683</v>
      </c>
      <c r="BE234" s="309">
        <v>9095.55971710228</v>
      </c>
      <c r="BF234" s="309">
        <v>9900.2520818736793</v>
      </c>
      <c r="BG234" s="346">
        <v>9060.9363626626437</v>
      </c>
      <c r="BH234" s="354">
        <v>3809.5474131496926</v>
      </c>
      <c r="BI234" s="309">
        <v>4582.2722729221823</v>
      </c>
      <c r="BJ234" s="309">
        <v>4780.6514903225652</v>
      </c>
      <c r="BK234" s="309">
        <v>4716.2275574027053</v>
      </c>
      <c r="BL234" s="346">
        <v>3936.5698991420841</v>
      </c>
      <c r="BM234" s="354">
        <v>2165.3295805455632</v>
      </c>
      <c r="BN234" s="309">
        <v>2772.1499292657909</v>
      </c>
      <c r="BO234" s="309">
        <v>3012.114672897796</v>
      </c>
      <c r="BP234" s="309">
        <v>4175.9118838242675</v>
      </c>
      <c r="BQ234" s="346">
        <v>4984.3549379035912</v>
      </c>
      <c r="BR234" s="354">
        <v>271.9724821535807</v>
      </c>
      <c r="BS234" s="309">
        <v>3866.0944697977466</v>
      </c>
      <c r="BT234" s="309">
        <v>3648.2494566209584</v>
      </c>
      <c r="BU234" s="309">
        <v>912.53739177614159</v>
      </c>
      <c r="BV234" s="309">
        <v>3916.9518177424015</v>
      </c>
      <c r="BW234" s="309">
        <v>2383.7616818091665</v>
      </c>
      <c r="BX234" s="309">
        <v>3505.0710798915998</v>
      </c>
      <c r="BY234" s="310">
        <v>3109.5710994341721</v>
      </c>
      <c r="BZ234" s="310">
        <v>86.811454221621688</v>
      </c>
      <c r="CA234" s="310">
        <v>12631.112709277784</v>
      </c>
      <c r="CB234" s="310">
        <v>275.9375426938941</v>
      </c>
      <c r="CC234" s="310">
        <v>253.1743274044255</v>
      </c>
      <c r="CD234" s="310">
        <v>4073.8841245527078</v>
      </c>
      <c r="CE234" s="2136"/>
      <c r="CF234" s="2136"/>
      <c r="CG234" s="2136"/>
      <c r="CH234" s="2136"/>
      <c r="CI234" s="2136"/>
      <c r="CJ234" s="2136"/>
      <c r="CK234" s="2136"/>
      <c r="CL234" s="2136"/>
      <c r="CM234" s="2136"/>
      <c r="CN234" s="2136"/>
      <c r="CO234" s="2136"/>
      <c r="CP234" s="2136"/>
      <c r="CQ234" s="2136"/>
      <c r="CR234" s="2136"/>
      <c r="CS234" s="2136"/>
      <c r="CT234" s="2136"/>
      <c r="CU234" s="2136"/>
      <c r="CV234" s="2136"/>
      <c r="CW234" s="2136"/>
      <c r="CX234" s="2136"/>
      <c r="CY234" s="2136"/>
      <c r="CZ234" s="2136"/>
    </row>
    <row r="235" s="135" customFormat="true" ht="15" customHeight="true" x14ac:dyDescent="0.2">
      <c r="A235" s="1831"/>
      <c r="B235" s="2015"/>
      <c r="C235" s="1969"/>
      <c r="D235" s="1970"/>
      <c r="E235" s="1970"/>
      <c r="F235" s="1970"/>
      <c r="G235" s="1971"/>
      <c r="H235" s="1972"/>
      <c r="I235" s="1970"/>
      <c r="J235" s="1970"/>
      <c r="K235" s="1970"/>
      <c r="L235" s="1973"/>
      <c r="M235" s="1974"/>
      <c r="N235" s="1970"/>
      <c r="O235" s="1970"/>
      <c r="P235" s="1970"/>
      <c r="Q235" s="1971"/>
      <c r="R235" s="1972"/>
      <c r="S235" s="1970"/>
      <c r="T235" s="1970"/>
      <c r="U235" s="1970"/>
      <c r="V235" s="1970"/>
      <c r="W235" s="1970"/>
      <c r="X235" s="1970"/>
      <c r="Y235" s="1970"/>
      <c r="Z235" s="1970"/>
      <c r="AA235" s="1970"/>
      <c r="AB235" s="1970"/>
      <c r="AC235" s="1970"/>
      <c r="AD235" s="2236"/>
      <c r="AE235" s="312"/>
      <c r="AF235" s="312"/>
      <c r="AG235" s="312"/>
      <c r="AH235" s="312"/>
      <c r="AI235" s="312"/>
      <c r="AJ235" s="312"/>
      <c r="AK235" s="312"/>
      <c r="AL235" s="312"/>
      <c r="AM235" s="312"/>
      <c r="AN235" s="312"/>
      <c r="AO235" s="312"/>
      <c r="AP235" s="312"/>
      <c r="AQ235" s="312"/>
      <c r="AR235" s="312"/>
      <c r="AS235" s="312"/>
      <c r="AT235" s="312"/>
      <c r="AU235" s="312"/>
      <c r="AV235" s="312"/>
      <c r="AW235" s="312"/>
      <c r="AX235" s="312"/>
      <c r="AY235" s="312"/>
      <c r="AZ235" s="707"/>
      <c r="BA235" s="2756"/>
      <c r="BB235" s="161" t="s">
        <v>446</v>
      </c>
      <c r="BC235" s="345">
        <v>2775.4564626748283</v>
      </c>
      <c r="BD235" s="309">
        <v>1671.093229631824</v>
      </c>
      <c r="BE235" s="309">
        <v>945.33066631883116</v>
      </c>
      <c r="BF235" s="309">
        <v>421.15077589866468</v>
      </c>
      <c r="BG235" s="346">
        <v>166.23107196020786</v>
      </c>
      <c r="BH235" s="354">
        <v>698.98522256133708</v>
      </c>
      <c r="BI235" s="309">
        <v>258.64129776057632</v>
      </c>
      <c r="BJ235" s="309">
        <v>122.5126856678996</v>
      </c>
      <c r="BK235" s="309">
        <v>69.06176303408256</v>
      </c>
      <c r="BL235" s="346">
        <v>85.442452551160883</v>
      </c>
      <c r="BM235" s="354">
        <v>1757.6976323735767</v>
      </c>
      <c r="BN235" s="309">
        <v>1084.5223087701629</v>
      </c>
      <c r="BO235" s="309">
        <v>893.54442028363201</v>
      </c>
      <c r="BP235" s="309">
        <v>664.11298923804304</v>
      </c>
      <c r="BQ235" s="346">
        <v>344.74143424388416</v>
      </c>
      <c r="BR235" s="354">
        <v>11.61227318523402</v>
      </c>
      <c r="BS235" s="309">
        <v>1448.1033688701923</v>
      </c>
      <c r="BT235" s="309">
        <v>338.69312889136415</v>
      </c>
      <c r="BU235" s="309">
        <v>31.0165439358376</v>
      </c>
      <c r="BV235" s="309">
        <v>377.86509055351183</v>
      </c>
      <c r="BW235" s="309">
        <v>54.93477600844075</v>
      </c>
      <c r="BX235" s="309">
        <v>1171.7120087232452</v>
      </c>
      <c r="BY235" s="310">
        <v>1770.1011862507246</v>
      </c>
      <c r="BZ235" s="310">
        <v>1.8965723904247058</v>
      </c>
      <c r="CA235" s="310">
        <v>530.23456341088297</v>
      </c>
      <c r="CB235" s="310">
        <v>54.088717210643082</v>
      </c>
      <c r="CC235" s="310">
        <v>4.1649450320423469</v>
      </c>
      <c r="CD235" s="310">
        <v>184.83903202181105</v>
      </c>
      <c r="CE235" s="2136"/>
      <c r="CF235" s="2136"/>
      <c r="CG235" s="2136"/>
      <c r="CH235" s="2136"/>
      <c r="CI235" s="2136"/>
      <c r="CJ235" s="2136"/>
      <c r="CK235" s="2136"/>
      <c r="CL235" s="2136"/>
      <c r="CM235" s="2136"/>
      <c r="CN235" s="2136"/>
      <c r="CO235" s="2136"/>
      <c r="CP235" s="2136"/>
      <c r="CQ235" s="2136"/>
      <c r="CR235" s="2136"/>
      <c r="CS235" s="2136"/>
      <c r="CT235" s="2136"/>
      <c r="CU235" s="2136"/>
      <c r="CV235" s="2136"/>
      <c r="CW235" s="2136"/>
      <c r="CX235" s="2136"/>
      <c r="CY235" s="2136"/>
      <c r="CZ235" s="2136"/>
    </row>
    <row r="236" s="135" customFormat="true" ht="15" customHeight="true" x14ac:dyDescent="0.2">
      <c r="A236" s="1831"/>
      <c r="B236" s="2015"/>
      <c r="C236" s="1969"/>
      <c r="D236" s="1970"/>
      <c r="E236" s="1970"/>
      <c r="F236" s="1970"/>
      <c r="G236" s="1971"/>
      <c r="H236" s="1972"/>
      <c r="I236" s="1970"/>
      <c r="J236" s="1970"/>
      <c r="K236" s="1970"/>
      <c r="L236" s="1973"/>
      <c r="M236" s="1974"/>
      <c r="N236" s="1970"/>
      <c r="O236" s="1970"/>
      <c r="P236" s="1970"/>
      <c r="Q236" s="1971"/>
      <c r="R236" s="1972"/>
      <c r="S236" s="1970"/>
      <c r="T236" s="1970"/>
      <c r="U236" s="1970"/>
      <c r="V236" s="1970"/>
      <c r="W236" s="1970"/>
      <c r="X236" s="1970"/>
      <c r="Y236" s="1970"/>
      <c r="Z236" s="1970"/>
      <c r="AA236" s="1970"/>
      <c r="AB236" s="1970"/>
      <c r="AC236" s="1970"/>
      <c r="AD236" s="2236"/>
      <c r="AE236" s="312"/>
      <c r="AF236" s="312"/>
      <c r="AG236" s="312"/>
      <c r="AH236" s="312"/>
      <c r="AI236" s="312"/>
      <c r="AJ236" s="312"/>
      <c r="AK236" s="312"/>
      <c r="AL236" s="312"/>
      <c r="AM236" s="312"/>
      <c r="AN236" s="312"/>
      <c r="AO236" s="312"/>
      <c r="AP236" s="312"/>
      <c r="AQ236" s="312"/>
      <c r="AR236" s="312"/>
      <c r="AS236" s="312"/>
      <c r="AT236" s="312"/>
      <c r="AU236" s="312"/>
      <c r="AV236" s="312"/>
      <c r="AW236" s="312"/>
      <c r="AX236" s="312"/>
      <c r="AY236" s="312"/>
      <c r="AZ236" s="707"/>
      <c r="BA236" s="2756"/>
      <c r="BB236" s="161" t="s">
        <v>275</v>
      </c>
      <c r="BC236" s="345">
        <v>92.123883733909082</v>
      </c>
      <c r="BD236" s="309">
        <v>88.142386181869171</v>
      </c>
      <c r="BE236" s="309">
        <v>106.68650954572811</v>
      </c>
      <c r="BF236" s="309">
        <v>12.800150045780343</v>
      </c>
      <c r="BG236" s="346">
        <v>9.7453461241894566</v>
      </c>
      <c r="BH236" s="354">
        <v>34.564069630246664</v>
      </c>
      <c r="BI236" s="309">
        <v>12.800150045780343</v>
      </c>
      <c r="BJ236" s="309">
        <v>0</v>
      </c>
      <c r="BK236" s="309">
        <v>1.5474245947104852</v>
      </c>
      <c r="BL236" s="346">
        <v>0.39733664878181252</v>
      </c>
      <c r="BM236" s="354">
        <v>70.240105454779297</v>
      </c>
      <c r="BN236" s="309">
        <v>21.883778279129778</v>
      </c>
      <c r="BO236" s="309">
        <v>62.818057729246277</v>
      </c>
      <c r="BP236" s="309">
        <v>75.165478740100781</v>
      </c>
      <c r="BQ236" s="346">
        <v>30.081874508700722</v>
      </c>
      <c r="BR236" s="354">
        <v>0</v>
      </c>
      <c r="BS236" s="309">
        <v>39.969909271384374</v>
      </c>
      <c r="BT236" s="309">
        <v>165.63152252188337</v>
      </c>
      <c r="BU236" s="309">
        <v>1.5474245947104852</v>
      </c>
      <c r="BV236" s="309">
        <v>55.566367293968256</v>
      </c>
      <c r="BW236" s="309">
        <v>0</v>
      </c>
      <c r="BX236" s="309">
        <v>21.971149981396564</v>
      </c>
      <c r="BY236" s="310">
        <v>17.89763774830914</v>
      </c>
      <c r="BZ236" s="310">
        <v>0</v>
      </c>
      <c r="CA236" s="310">
        <v>0.92981080397559046</v>
      </c>
      <c r="CB236" s="310">
        <v>5.5871167670666075</v>
      </c>
      <c r="CC236" s="310">
        <v>0.39733664878181252</v>
      </c>
      <c r="CD236" s="310">
        <v>0</v>
      </c>
      <c r="CE236" s="2136"/>
      <c r="CF236" s="2136"/>
      <c r="CG236" s="2136"/>
      <c r="CH236" s="2136"/>
      <c r="CI236" s="2136"/>
      <c r="CJ236" s="2136"/>
      <c r="CK236" s="2136"/>
      <c r="CL236" s="2136"/>
      <c r="CM236" s="2136"/>
      <c r="CN236" s="2136"/>
      <c r="CO236" s="2136"/>
      <c r="CP236" s="2136"/>
      <c r="CQ236" s="2136"/>
      <c r="CR236" s="2136"/>
      <c r="CS236" s="2136"/>
      <c r="CT236" s="2136"/>
      <c r="CU236" s="2136"/>
      <c r="CV236" s="2136"/>
      <c r="CW236" s="2136"/>
      <c r="CX236" s="2136"/>
      <c r="CY236" s="2136"/>
      <c r="CZ236" s="2136"/>
    </row>
    <row r="237" s="135" customFormat="true" ht="15" customHeight="true" x14ac:dyDescent="0.2">
      <c r="A237" s="1831"/>
      <c r="B237" s="2015"/>
      <c r="C237" s="1969"/>
      <c r="D237" s="1970"/>
      <c r="E237" s="1970"/>
      <c r="F237" s="1970"/>
      <c r="G237" s="1971"/>
      <c r="H237" s="1972"/>
      <c r="I237" s="1970"/>
      <c r="J237" s="1970"/>
      <c r="K237" s="1970"/>
      <c r="L237" s="1973"/>
      <c r="M237" s="1974"/>
      <c r="N237" s="1970"/>
      <c r="O237" s="1970"/>
      <c r="P237" s="1970"/>
      <c r="Q237" s="1971"/>
      <c r="R237" s="1972"/>
      <c r="S237" s="1970"/>
      <c r="T237" s="1970"/>
      <c r="U237" s="1970"/>
      <c r="V237" s="1970"/>
      <c r="W237" s="1970"/>
      <c r="X237" s="1970"/>
      <c r="Y237" s="1970"/>
      <c r="Z237" s="1970"/>
      <c r="AA237" s="1970"/>
      <c r="AB237" s="1970"/>
      <c r="AC237" s="1970"/>
      <c r="AD237" s="2236"/>
      <c r="AE237" s="312"/>
      <c r="AF237" s="312"/>
      <c r="AG237" s="312"/>
      <c r="AH237" s="312"/>
      <c r="AI237" s="312"/>
      <c r="AJ237" s="312"/>
      <c r="AK237" s="312"/>
      <c r="AL237" s="312"/>
      <c r="AM237" s="312"/>
      <c r="AN237" s="312"/>
      <c r="AO237" s="312"/>
      <c r="AP237" s="312"/>
      <c r="AQ237" s="312"/>
      <c r="AR237" s="312"/>
      <c r="AS237" s="312"/>
      <c r="AT237" s="312"/>
      <c r="AU237" s="312"/>
      <c r="AV237" s="312"/>
      <c r="AW237" s="312"/>
      <c r="AX237" s="312"/>
      <c r="AY237" s="312"/>
      <c r="AZ237" s="707"/>
      <c r="BA237" s="2757"/>
      <c r="BB237" s="161" t="s">
        <v>167</v>
      </c>
      <c r="BC237" s="345">
        <v>13581.416658063188</v>
      </c>
      <c r="BD237" s="309">
        <v>13578.214232061502</v>
      </c>
      <c r="BE237" s="309">
        <v>13573.687284574347</v>
      </c>
      <c r="BF237" s="309">
        <v>13586.660235849697</v>
      </c>
      <c r="BG237" s="346">
        <v>13569.197212556162</v>
      </c>
      <c r="BH237" s="354">
        <v>6435.5710352891547</v>
      </c>
      <c r="BI237" s="309">
        <v>6448.3409094948383</v>
      </c>
      <c r="BJ237" s="309">
        <v>6443.4939735642365</v>
      </c>
      <c r="BK237" s="309">
        <v>6438.2877683826791</v>
      </c>
      <c r="BL237" s="346">
        <v>6439.0875659073181</v>
      </c>
      <c r="BM237" s="354">
        <v>7141.8153259527999</v>
      </c>
      <c r="BN237" s="309">
        <v>7130.7404317598202</v>
      </c>
      <c r="BO237" s="309">
        <v>7138.6288668871321</v>
      </c>
      <c r="BP237" s="309">
        <v>7142.1250161460457</v>
      </c>
      <c r="BQ237" s="346">
        <v>7131.084729720932</v>
      </c>
      <c r="BR237" s="354">
        <v>323.38769029343166</v>
      </c>
      <c r="BS237" s="309">
        <v>7584.0733449758727</v>
      </c>
      <c r="BT237" s="309">
        <v>6404.2575102662613</v>
      </c>
      <c r="BU237" s="309">
        <v>2341.8481931990191</v>
      </c>
      <c r="BV237" s="309">
        <v>7143.5508280894946</v>
      </c>
      <c r="BW237" s="309">
        <v>5233.2802729740024</v>
      </c>
      <c r="BX237" s="309">
        <v>8364.7944857584134</v>
      </c>
      <c r="BY237" s="310">
        <v>6797.9047507354189</v>
      </c>
      <c r="BZ237" s="310">
        <v>94.407826186748721</v>
      </c>
      <c r="CA237" s="310">
        <v>17649.729313766129</v>
      </c>
      <c r="CB237" s="310">
        <v>387.97696365559528</v>
      </c>
      <c r="CC237" s="310">
        <v>327.58374694839108</v>
      </c>
      <c r="CD237" s="310">
        <v>5236.3806962561393</v>
      </c>
      <c r="CE237" s="2136"/>
      <c r="CF237" s="2136"/>
      <c r="CG237" s="2136"/>
      <c r="CH237" s="2136"/>
      <c r="CI237" s="2136"/>
      <c r="CJ237" s="2136"/>
      <c r="CK237" s="2136"/>
      <c r="CL237" s="2136"/>
      <c r="CM237" s="2136"/>
      <c r="CN237" s="2136"/>
      <c r="CO237" s="2136"/>
      <c r="CP237" s="2136"/>
      <c r="CQ237" s="2136"/>
      <c r="CR237" s="2136"/>
      <c r="CS237" s="2136"/>
      <c r="CT237" s="2136"/>
      <c r="CU237" s="2136"/>
      <c r="CV237" s="2136"/>
      <c r="CW237" s="2136"/>
      <c r="CX237" s="2136"/>
      <c r="CY237" s="2136"/>
      <c r="CZ237" s="2136"/>
    </row>
    <row r="238" s="135" customFormat="true" ht="15" customHeight="true" x14ac:dyDescent="0.2">
      <c r="A238" s="1831"/>
      <c r="B238" s="2015"/>
      <c r="C238" s="1969"/>
      <c r="D238" s="1970"/>
      <c r="E238" s="1970"/>
      <c r="F238" s="1970"/>
      <c r="G238" s="1971"/>
      <c r="H238" s="1972"/>
      <c r="I238" s="1970"/>
      <c r="J238" s="1970"/>
      <c r="K238" s="1970"/>
      <c r="L238" s="1973"/>
      <c r="M238" s="1974"/>
      <c r="N238" s="1970"/>
      <c r="O238" s="1970"/>
      <c r="P238" s="1970"/>
      <c r="Q238" s="1971"/>
      <c r="R238" s="1972"/>
      <c r="S238" s="1970"/>
      <c r="T238" s="1970"/>
      <c r="U238" s="1970"/>
      <c r="V238" s="1970"/>
      <c r="W238" s="1970"/>
      <c r="X238" s="1970"/>
      <c r="Y238" s="1970"/>
      <c r="Z238" s="1970"/>
      <c r="AA238" s="1970"/>
      <c r="AB238" s="1970"/>
      <c r="AC238" s="1970"/>
      <c r="AD238" s="2236"/>
      <c r="AE238" s="312"/>
      <c r="AF238" s="312"/>
      <c r="AG238" s="312"/>
      <c r="AH238" s="312"/>
      <c r="AI238" s="312"/>
      <c r="AJ238" s="312"/>
      <c r="AK238" s="312"/>
      <c r="AL238" s="312"/>
      <c r="AM238" s="312"/>
      <c r="AN238" s="312"/>
      <c r="AO238" s="312"/>
      <c r="AP238" s="312"/>
      <c r="AQ238" s="312"/>
      <c r="AR238" s="312"/>
      <c r="AS238" s="312"/>
      <c r="AT238" s="312"/>
      <c r="AU238" s="312"/>
      <c r="AV238" s="312"/>
      <c r="AW238" s="312"/>
      <c r="AX238" s="312"/>
      <c r="AY238" s="312"/>
      <c r="AZ238" s="707"/>
      <c r="BA238" s="396"/>
      <c r="BB238" s="161"/>
      <c r="BC238" s="345"/>
      <c r="BD238" s="309"/>
      <c r="BE238" s="309"/>
      <c r="BF238" s="309"/>
      <c r="BG238" s="346"/>
      <c r="BH238" s="354"/>
      <c r="BI238" s="309"/>
      <c r="BJ238" s="309"/>
      <c r="BK238" s="309"/>
      <c r="BL238" s="346"/>
      <c r="BM238" s="354"/>
      <c r="BN238" s="309"/>
      <c r="BO238" s="309"/>
      <c r="BP238" s="309"/>
      <c r="BQ238" s="346"/>
      <c r="BR238" s="354"/>
      <c r="BS238" s="309"/>
      <c r="BT238" s="309"/>
      <c r="BU238" s="309"/>
      <c r="BV238" s="309"/>
      <c r="BW238" s="309"/>
      <c r="BX238" s="309"/>
      <c r="BY238" s="310"/>
      <c r="BZ238" s="310"/>
      <c r="CA238" s="310"/>
      <c r="CB238" s="310"/>
      <c r="CC238" s="310"/>
      <c r="CD238" s="310"/>
      <c r="CE238" s="2136"/>
      <c r="CF238" s="2136"/>
      <c r="CG238" s="2136"/>
      <c r="CH238" s="2136"/>
      <c r="CI238" s="2136"/>
      <c r="CJ238" s="2136"/>
      <c r="CK238" s="2136"/>
      <c r="CL238" s="2136"/>
      <c r="CM238" s="2136"/>
      <c r="CN238" s="2136"/>
      <c r="CO238" s="2136"/>
      <c r="CP238" s="2136"/>
      <c r="CQ238" s="2136"/>
      <c r="CR238" s="2136"/>
      <c r="CS238" s="2136"/>
      <c r="CT238" s="2136"/>
      <c r="CU238" s="2136"/>
      <c r="CV238" s="2136"/>
      <c r="CW238" s="2136"/>
      <c r="CX238" s="2136"/>
      <c r="CY238" s="2136"/>
      <c r="CZ238" s="2136"/>
    </row>
    <row r="239" s="135" customFormat="true" ht="15" customHeight="true" x14ac:dyDescent="0.2">
      <c r="A239" s="1831"/>
      <c r="B239" s="2015"/>
      <c r="C239" s="1969"/>
      <c r="D239" s="1970"/>
      <c r="E239" s="1970"/>
      <c r="F239" s="1970"/>
      <c r="G239" s="1971"/>
      <c r="H239" s="1972"/>
      <c r="I239" s="1970"/>
      <c r="J239" s="1970"/>
      <c r="K239" s="1970"/>
      <c r="L239" s="1973"/>
      <c r="M239" s="1974"/>
      <c r="N239" s="1970"/>
      <c r="O239" s="1970"/>
      <c r="P239" s="1970"/>
      <c r="Q239" s="1971"/>
      <c r="R239" s="1972"/>
      <c r="S239" s="1970"/>
      <c r="T239" s="1970"/>
      <c r="U239" s="1970"/>
      <c r="V239" s="1970"/>
      <c r="W239" s="1970"/>
      <c r="X239" s="1970"/>
      <c r="Y239" s="1970"/>
      <c r="Z239" s="1970"/>
      <c r="AA239" s="1970"/>
      <c r="AB239" s="1970"/>
      <c r="AC239" s="1970"/>
      <c r="AD239" s="2236"/>
      <c r="AE239" s="312"/>
      <c r="AF239" s="312"/>
      <c r="AG239" s="312"/>
      <c r="AH239" s="312"/>
      <c r="AI239" s="312"/>
      <c r="AJ239" s="312"/>
      <c r="AK239" s="312"/>
      <c r="AL239" s="312"/>
      <c r="AM239" s="312"/>
      <c r="AN239" s="312"/>
      <c r="AO239" s="312"/>
      <c r="AP239" s="312"/>
      <c r="AQ239" s="312"/>
      <c r="AR239" s="312"/>
      <c r="AS239" s="312"/>
      <c r="AT239" s="312"/>
      <c r="AU239" s="312"/>
      <c r="AV239" s="312"/>
      <c r="AW239" s="312"/>
      <c r="AX239" s="312"/>
      <c r="AY239" s="312"/>
      <c r="AZ239" s="707"/>
      <c r="BA239" s="396"/>
      <c r="BB239" s="161"/>
      <c r="BC239" s="345">
        <v>48.12587581780997</v>
      </c>
      <c r="BD239" s="309">
        <v>48.968151506217303</v>
      </c>
      <c r="BE239" s="309">
        <v>59.774110346197403</v>
      </c>
      <c r="BF239" s="309">
        <v>72.377667449666475</v>
      </c>
      <c r="BG239" s="346">
        <v>78.124016228592694</v>
      </c>
      <c r="BH239" s="354">
        <v>55.072816426471363</v>
      </c>
      <c r="BI239" s="309">
        <v>68.171139081861895</v>
      </c>
      <c r="BJ239" s="309">
        <v>75.258313591125287</v>
      </c>
      <c r="BK239" s="309">
        <v>73.903348255069005</v>
      </c>
      <c r="BL239" s="346">
        <v>79.137403766965349</v>
      </c>
      <c r="BM239" s="354">
        <v>51.637212424785581</v>
      </c>
      <c r="BN239" s="309">
        <v>46.404207435539853</v>
      </c>
      <c r="BO239" s="309">
        <v>47.276448612551874</v>
      </c>
      <c r="BP239" s="309">
        <v>53.807555004707829</v>
      </c>
      <c r="BQ239" s="346">
        <v>70.955649333334208</v>
      </c>
      <c r="BR239" s="354">
        <v>62.143029742277669</v>
      </c>
      <c r="BS239" s="309">
        <v>40.471144398342787</v>
      </c>
      <c r="BT239" s="309">
        <v>88.301081130402196</v>
      </c>
      <c r="BU239" s="309">
        <v>69.235622286353092</v>
      </c>
      <c r="BV239" s="309">
        <v>60.897532135859777</v>
      </c>
      <c r="BW239" s="309">
        <v>54.270889201322412</v>
      </c>
      <c r="BX239" s="309">
        <v>19.870745044032144</v>
      </c>
      <c r="BY239" s="310">
        <v>50.550877671600524</v>
      </c>
      <c r="BZ239" s="310">
        <v>51.505811076181075</v>
      </c>
      <c r="CA239" s="310">
        <v>72.558751611474904</v>
      </c>
      <c r="CB239" s="310">
        <v>70.729917698809501</v>
      </c>
      <c r="CC239" s="310">
        <v>86.878752028127721</v>
      </c>
      <c r="CD239" s="310">
        <v>92.607747097067886</v>
      </c>
      <c r="CE239" s="2136"/>
      <c r="CF239" s="2136"/>
      <c r="CG239" s="2136"/>
      <c r="CH239" s="2136"/>
      <c r="CI239" s="2136"/>
      <c r="CJ239" s="2136"/>
      <c r="CK239" s="2136"/>
      <c r="CL239" s="2136"/>
      <c r="CM239" s="2136"/>
      <c r="CN239" s="2136"/>
      <c r="CO239" s="2136"/>
      <c r="CP239" s="2136"/>
      <c r="CQ239" s="2136"/>
      <c r="CR239" s="2136"/>
      <c r="CS239" s="2136"/>
      <c r="CT239" s="2136"/>
      <c r="CU239" s="2136"/>
      <c r="CV239" s="2136"/>
      <c r="CW239" s="2136"/>
      <c r="CX239" s="2136"/>
      <c r="CY239" s="2136"/>
      <c r="CZ239" s="2136"/>
    </row>
    <row r="240" s="135" customFormat="true" ht="15" customHeight="true" x14ac:dyDescent="0.2">
      <c r="A240" s="1831"/>
      <c r="B240" s="2015"/>
      <c r="C240" s="1969"/>
      <c r="D240" s="1970"/>
      <c r="E240" s="1970"/>
      <c r="F240" s="1970"/>
      <c r="G240" s="1971"/>
      <c r="H240" s="1972"/>
      <c r="I240" s="1970"/>
      <c r="J240" s="1970"/>
      <c r="K240" s="1970"/>
      <c r="L240" s="1973"/>
      <c r="M240" s="1974"/>
      <c r="N240" s="1970"/>
      <c r="O240" s="1970"/>
      <c r="P240" s="1970"/>
      <c r="Q240" s="1971"/>
      <c r="R240" s="1972"/>
      <c r="S240" s="1970"/>
      <c r="T240" s="1970"/>
      <c r="U240" s="1970"/>
      <c r="V240" s="1970"/>
      <c r="W240" s="1970"/>
      <c r="X240" s="1970"/>
      <c r="Y240" s="1970"/>
      <c r="Z240" s="1970"/>
      <c r="AA240" s="1970"/>
      <c r="AB240" s="1970"/>
      <c r="AC240" s="1970"/>
      <c r="AD240" s="2236"/>
      <c r="AE240" s="312"/>
      <c r="AF240" s="312"/>
      <c r="AG240" s="312"/>
      <c r="AH240" s="312"/>
      <c r="AI240" s="312"/>
      <c r="AJ240" s="312"/>
      <c r="AK240" s="312"/>
      <c r="AL240" s="312"/>
      <c r="AM240" s="312"/>
      <c r="AN240" s="312"/>
      <c r="AO240" s="312"/>
      <c r="AP240" s="312"/>
      <c r="AQ240" s="312"/>
      <c r="AR240" s="312"/>
      <c r="AS240" s="312"/>
      <c r="AT240" s="312"/>
      <c r="AU240" s="312"/>
      <c r="AV240" s="312"/>
      <c r="AW240" s="312"/>
      <c r="AX240" s="312"/>
      <c r="AY240" s="312"/>
      <c r="AZ240" s="707"/>
      <c r="BA240" s="396"/>
      <c r="BB240" s="161"/>
      <c r="BC240" s="345">
        <v>30.001456872659183</v>
      </c>
      <c r="BD240" s="309">
        <v>40.116091306261978</v>
      </c>
      <c r="BE240" s="309">
        <v>54.188645540037506</v>
      </c>
      <c r="BF240" s="309">
        <v>69.441997510367429</v>
      </c>
      <c r="BG240" s="346">
        <v>77.652332373757872</v>
      </c>
      <c r="BH240" s="354">
        <v>47.718895414805232</v>
      </c>
      <c r="BI240" s="309">
        <v>64.755405366361813</v>
      </c>
      <c r="BJ240" s="309">
        <v>73.963656782714082</v>
      </c>
      <c r="BK240" s="309">
        <v>73.541273000427964</v>
      </c>
      <c r="BL240" s="346">
        <v>78.755914770443596</v>
      </c>
      <c r="BM240" s="354">
        <v>29.198255207735212</v>
      </c>
      <c r="BN240" s="309">
        <v>31.923124503802043</v>
      </c>
      <c r="BO240" s="309">
        <v>39.085500460564006</v>
      </c>
      <c r="BP240" s="309">
        <v>46.091071267357734</v>
      </c>
      <c r="BQ240" s="346">
        <v>65.304734277580408</v>
      </c>
      <c r="BR240" s="354">
        <v>58.011999164392215</v>
      </c>
      <c r="BS240" s="309">
        <v>32.717232147775213</v>
      </c>
      <c r="BT240" s="309">
        <v>80.513826290530773</v>
      </c>
      <c r="BU240" s="309">
        <v>68.423257197977023</v>
      </c>
      <c r="BV240" s="309">
        <v>47.428597846764085</v>
      </c>
      <c r="BW240" s="309">
        <v>48.432861954075499</v>
      </c>
      <c r="BX240" s="309">
        <v>14.08261865265963</v>
      </c>
      <c r="BY240" s="310">
        <v>33.807099713693852</v>
      </c>
      <c r="BZ240" s="310">
        <v>50.944071366031253</v>
      </c>
      <c r="CA240" s="310">
        <v>71.323416395788399</v>
      </c>
      <c r="CB240" s="310">
        <v>65.560299630360859</v>
      </c>
      <c r="CC240" s="310">
        <v>84.874426724345454</v>
      </c>
      <c r="CD240" s="310">
        <v>90.658006797393995</v>
      </c>
      <c r="CE240" s="2136"/>
      <c r="CF240" s="2136"/>
      <c r="CG240" s="2136"/>
      <c r="CH240" s="2136"/>
      <c r="CI240" s="2136"/>
      <c r="CJ240" s="2136"/>
      <c r="CK240" s="2136"/>
      <c r="CL240" s="2136"/>
      <c r="CM240" s="2136"/>
      <c r="CN240" s="2136"/>
      <c r="CO240" s="2136"/>
      <c r="CP240" s="2136"/>
      <c r="CQ240" s="2136"/>
      <c r="CR240" s="2136"/>
      <c r="CS240" s="2136"/>
      <c r="CT240" s="2136"/>
      <c r="CU240" s="2136"/>
      <c r="CV240" s="2136"/>
      <c r="CW240" s="2136"/>
      <c r="CX240" s="2136"/>
      <c r="CY240" s="2136"/>
      <c r="CZ240" s="2136"/>
    </row>
    <row r="241" s="135" customFormat="true" ht="15" customHeight="true" x14ac:dyDescent="0.2">
      <c r="A241" s="1831"/>
      <c r="B241" s="2015"/>
      <c r="C241" s="1969"/>
      <c r="D241" s="1970"/>
      <c r="E241" s="1970"/>
      <c r="F241" s="1970"/>
      <c r="G241" s="1971"/>
      <c r="H241" s="1972"/>
      <c r="I241" s="1970"/>
      <c r="J241" s="1970"/>
      <c r="K241" s="1970"/>
      <c r="L241" s="1973"/>
      <c r="M241" s="1974"/>
      <c r="N241" s="1970"/>
      <c r="O241" s="1970"/>
      <c r="P241" s="1970"/>
      <c r="Q241" s="1971"/>
      <c r="R241" s="1972"/>
      <c r="S241" s="1970"/>
      <c r="T241" s="1970"/>
      <c r="U241" s="1970"/>
      <c r="V241" s="1970"/>
      <c r="W241" s="1970"/>
      <c r="X241" s="1970"/>
      <c r="Y241" s="1970"/>
      <c r="Z241" s="1970"/>
      <c r="AA241" s="1970"/>
      <c r="AB241" s="1970"/>
      <c r="AC241" s="1970"/>
      <c r="AD241" s="2236"/>
      <c r="AE241" s="312"/>
      <c r="AF241" s="312"/>
      <c r="AG241" s="312"/>
      <c r="AH241" s="312"/>
      <c r="AI241" s="312"/>
      <c r="AJ241" s="312"/>
      <c r="AK241" s="312"/>
      <c r="AL241" s="312"/>
      <c r="AM241" s="312"/>
      <c r="AN241" s="312"/>
      <c r="AO241" s="312"/>
      <c r="AP241" s="312"/>
      <c r="AQ241" s="312"/>
      <c r="AR241" s="312"/>
      <c r="AS241" s="312"/>
      <c r="AT241" s="312"/>
      <c r="AU241" s="312"/>
      <c r="AV241" s="312"/>
      <c r="AW241" s="312"/>
      <c r="AX241" s="312"/>
      <c r="AY241" s="312"/>
      <c r="AZ241" s="707"/>
      <c r="BA241" s="396"/>
      <c r="BB241" s="161"/>
      <c r="BC241" s="345"/>
      <c r="BD241" s="309"/>
      <c r="BE241" s="309"/>
      <c r="BF241" s="309"/>
      <c r="BG241" s="346"/>
      <c r="BH241" s="354"/>
      <c r="BI241" s="309"/>
      <c r="BJ241" s="309"/>
      <c r="BK241" s="309"/>
      <c r="BL241" s="346"/>
      <c r="BM241" s="354"/>
      <c r="BN241" s="309"/>
      <c r="BO241" s="309"/>
      <c r="BP241" s="309"/>
      <c r="BQ241" s="346"/>
      <c r="BR241" s="354"/>
      <c r="BS241" s="309"/>
      <c r="BT241" s="309"/>
      <c r="BU241" s="309"/>
      <c r="BV241" s="309"/>
      <c r="BW241" s="309"/>
      <c r="BX241" s="309"/>
      <c r="BY241" s="310"/>
      <c r="BZ241" s="310"/>
      <c r="CA241" s="310"/>
      <c r="CB241" s="310"/>
      <c r="CC241" s="310"/>
      <c r="CD241" s="310"/>
      <c r="CE241" s="2136"/>
      <c r="CF241" s="2136"/>
      <c r="CG241" s="2136"/>
      <c r="CH241" s="2136"/>
      <c r="CI241" s="2136"/>
      <c r="CJ241" s="2136"/>
      <c r="CK241" s="2136"/>
      <c r="CL241" s="2136"/>
      <c r="CM241" s="2136"/>
      <c r="CN241" s="2136"/>
      <c r="CO241" s="2136"/>
      <c r="CP241" s="2136"/>
      <c r="CQ241" s="2136"/>
      <c r="CR241" s="2136"/>
      <c r="CS241" s="2136"/>
      <c r="CT241" s="2136"/>
      <c r="CU241" s="2136"/>
      <c r="CV241" s="2136"/>
      <c r="CW241" s="2136"/>
      <c r="CX241" s="2136"/>
      <c r="CY241" s="2136"/>
      <c r="CZ241" s="2136"/>
    </row>
    <row r="242" s="135" customFormat="true" ht="15" customHeight="true" x14ac:dyDescent="0.2">
      <c r="A242" s="1831"/>
      <c r="B242" s="2015"/>
      <c r="C242" s="1969"/>
      <c r="D242" s="1970"/>
      <c r="E242" s="1970"/>
      <c r="F242" s="1970"/>
      <c r="G242" s="1971"/>
      <c r="H242" s="1972"/>
      <c r="I242" s="1970"/>
      <c r="J242" s="1970"/>
      <c r="K242" s="1970"/>
      <c r="L242" s="1973"/>
      <c r="M242" s="1974"/>
      <c r="N242" s="1970"/>
      <c r="O242" s="1970"/>
      <c r="P242" s="1970"/>
      <c r="Q242" s="1971"/>
      <c r="R242" s="1972"/>
      <c r="S242" s="1970"/>
      <c r="T242" s="1970"/>
      <c r="U242" s="1970"/>
      <c r="V242" s="1970"/>
      <c r="W242" s="1970"/>
      <c r="X242" s="1970"/>
      <c r="Y242" s="1970"/>
      <c r="Z242" s="1970"/>
      <c r="AA242" s="1970"/>
      <c r="AB242" s="1970"/>
      <c r="AC242" s="1970"/>
      <c r="AD242" s="2236"/>
      <c r="AE242" s="312"/>
      <c r="AF242" s="312"/>
      <c r="AG242" s="312"/>
      <c r="AH242" s="312"/>
      <c r="AI242" s="312"/>
      <c r="AJ242" s="312"/>
      <c r="AK242" s="312"/>
      <c r="AL242" s="312"/>
      <c r="AM242" s="312"/>
      <c r="AN242" s="312"/>
      <c r="AO242" s="312"/>
      <c r="AP242" s="312"/>
      <c r="AQ242" s="312"/>
      <c r="AR242" s="312"/>
      <c r="AS242" s="312"/>
      <c r="AT242" s="312"/>
      <c r="AU242" s="312"/>
      <c r="AV242" s="312"/>
      <c r="AW242" s="312"/>
      <c r="AX242" s="312"/>
      <c r="AY242" s="312"/>
      <c r="AZ242" s="707"/>
      <c r="BA242" s="396"/>
      <c r="BB242" s="161"/>
      <c r="BC242" s="345"/>
      <c r="BD242" s="309"/>
      <c r="BE242" s="309"/>
      <c r="BF242" s="309"/>
      <c r="BG242" s="346"/>
      <c r="BH242" s="354"/>
      <c r="BI242" s="309"/>
      <c r="BJ242" s="309"/>
      <c r="BK242" s="309"/>
      <c r="BL242" s="346"/>
      <c r="BM242" s="354"/>
      <c r="BN242" s="309"/>
      <c r="BO242" s="309"/>
      <c r="BP242" s="309"/>
      <c r="BQ242" s="346"/>
      <c r="BR242" s="354"/>
      <c r="BS242" s="309"/>
      <c r="BT242" s="309"/>
      <c r="BU242" s="309"/>
      <c r="BV242" s="309"/>
      <c r="BW242" s="309"/>
      <c r="BX242" s="309"/>
      <c r="BY242" s="310"/>
      <c r="BZ242" s="310"/>
      <c r="CA242" s="310"/>
      <c r="CB242" s="310"/>
      <c r="CC242" s="310"/>
      <c r="CD242" s="310"/>
      <c r="CE242" s="2136"/>
      <c r="CF242" s="2136"/>
      <c r="CG242" s="2136"/>
      <c r="CH242" s="2136"/>
      <c r="CI242" s="2136"/>
      <c r="CJ242" s="2136"/>
      <c r="CK242" s="2136"/>
      <c r="CL242" s="2136"/>
      <c r="CM242" s="2136"/>
      <c r="CN242" s="2136"/>
      <c r="CO242" s="2136"/>
      <c r="CP242" s="2136"/>
      <c r="CQ242" s="2136"/>
      <c r="CR242" s="2136"/>
      <c r="CS242" s="2136"/>
      <c r="CT242" s="2136"/>
      <c r="CU242" s="2136"/>
      <c r="CV242" s="2136"/>
      <c r="CW242" s="2136"/>
      <c r="CX242" s="2136"/>
      <c r="CY242" s="2136"/>
      <c r="CZ242" s="2136"/>
    </row>
    <row r="243" s="135" customFormat="true" ht="15" customHeight="true" x14ac:dyDescent="0.2">
      <c r="A243" s="1832"/>
      <c r="B243" s="2016"/>
      <c r="C243" s="1975"/>
      <c r="D243" s="1976"/>
      <c r="E243" s="1976"/>
      <c r="F243" s="1976"/>
      <c r="G243" s="1977"/>
      <c r="H243" s="1978"/>
      <c r="I243" s="1976"/>
      <c r="J243" s="1976"/>
      <c r="K243" s="1976"/>
      <c r="L243" s="1979"/>
      <c r="M243" s="1980"/>
      <c r="N243" s="1976"/>
      <c r="O243" s="1976"/>
      <c r="P243" s="1976"/>
      <c r="Q243" s="1977"/>
      <c r="R243" s="1978"/>
      <c r="S243" s="1976"/>
      <c r="T243" s="1976"/>
      <c r="U243" s="1976"/>
      <c r="V243" s="1976"/>
      <c r="W243" s="1976"/>
      <c r="X243" s="1976"/>
      <c r="Y243" s="1976"/>
      <c r="Z243" s="1976"/>
      <c r="AA243" s="1976"/>
      <c r="AB243" s="1976"/>
      <c r="AC243" s="1976"/>
      <c r="AD243" s="2237"/>
      <c r="AE243" s="312"/>
      <c r="AF243" s="312"/>
      <c r="AG243" s="312"/>
      <c r="AH243" s="312"/>
      <c r="AI243" s="312"/>
      <c r="AJ243" s="312"/>
      <c r="AK243" s="312"/>
      <c r="AL243" s="312"/>
      <c r="AM243" s="312"/>
      <c r="AN243" s="312"/>
      <c r="AO243" s="312"/>
      <c r="AP243" s="312"/>
      <c r="AQ243" s="312"/>
      <c r="AR243" s="312"/>
      <c r="AS243" s="312"/>
      <c r="AT243" s="312"/>
      <c r="AU243" s="312"/>
      <c r="AV243" s="312"/>
      <c r="AW243" s="312"/>
      <c r="AX243" s="312"/>
      <c r="AY243" s="312"/>
      <c r="AZ243" s="707"/>
      <c r="BA243" s="396"/>
      <c r="BB243" s="161"/>
      <c r="BC243" s="345"/>
      <c r="BD243" s="309"/>
      <c r="BE243" s="309"/>
      <c r="BF243" s="309"/>
      <c r="BG243" s="346"/>
      <c r="BH243" s="354"/>
      <c r="BI243" s="309"/>
      <c r="BJ243" s="309"/>
      <c r="BK243" s="309"/>
      <c r="BL243" s="346"/>
      <c r="BM243" s="354"/>
      <c r="BN243" s="309"/>
      <c r="BO243" s="309"/>
      <c r="BP243" s="309"/>
      <c r="BQ243" s="346"/>
      <c r="BR243" s="354"/>
      <c r="BS243" s="309"/>
      <c r="BT243" s="309"/>
      <c r="BU243" s="309"/>
      <c r="BV243" s="309"/>
      <c r="BW243" s="309"/>
      <c r="BX243" s="309"/>
      <c r="BY243" s="310"/>
      <c r="BZ243" s="310"/>
      <c r="CA243" s="310"/>
      <c r="CB243" s="310"/>
      <c r="CC243" s="310"/>
      <c r="CD243" s="310"/>
      <c r="CE243" s="2136"/>
      <c r="CF243" s="2136"/>
      <c r="CG243" s="2136"/>
      <c r="CH243" s="2136"/>
      <c r="CI243" s="2136"/>
      <c r="CJ243" s="2136"/>
      <c r="CK243" s="2136"/>
      <c r="CL243" s="2136"/>
      <c r="CM243" s="2136"/>
      <c r="CN243" s="2136"/>
      <c r="CO243" s="2136"/>
      <c r="CP243" s="2136"/>
      <c r="CQ243" s="2136"/>
      <c r="CR243" s="2136"/>
      <c r="CS243" s="2136"/>
      <c r="CT243" s="2136"/>
      <c r="CU243" s="2136"/>
      <c r="CV243" s="2136"/>
      <c r="CW243" s="2136"/>
      <c r="CX243" s="2136"/>
      <c r="CY243" s="2136"/>
      <c r="CZ243" s="2136"/>
    </row>
    <row r="244" s="135" customFormat="true" ht="15" customHeight="true" x14ac:dyDescent="0.2">
      <c r="A244" s="779"/>
      <c r="B244" s="862"/>
      <c r="C244" s="1004"/>
      <c r="D244" s="782"/>
      <c r="E244" s="782"/>
      <c r="F244" s="782"/>
      <c r="G244" s="831"/>
      <c r="H244" s="880"/>
      <c r="I244" s="782"/>
      <c r="J244" s="782"/>
      <c r="K244" s="782"/>
      <c r="L244" s="798"/>
      <c r="M244" s="1004"/>
      <c r="N244" s="782"/>
      <c r="O244" s="782"/>
      <c r="P244" s="782"/>
      <c r="Q244" s="831"/>
      <c r="R244" s="880"/>
      <c r="S244" s="782"/>
      <c r="T244" s="782"/>
      <c r="U244" s="782"/>
      <c r="V244" s="782"/>
      <c r="W244" s="782"/>
      <c r="X244" s="782"/>
      <c r="Y244" s="782"/>
      <c r="Z244" s="782"/>
      <c r="AA244" s="782"/>
      <c r="AB244" s="782"/>
      <c r="AC244" s="782"/>
      <c r="AD244" s="798"/>
      <c r="AE244" s="312"/>
      <c r="AF244" s="312"/>
      <c r="AG244" s="312"/>
      <c r="AH244" s="312"/>
      <c r="AI244" s="312"/>
      <c r="AJ244" s="312"/>
      <c r="AK244" s="312"/>
      <c r="AL244" s="312"/>
      <c r="AM244" s="312"/>
      <c r="AN244" s="312"/>
      <c r="AO244" s="312"/>
      <c r="AP244" s="312"/>
      <c r="AQ244" s="312"/>
      <c r="AR244" s="312"/>
      <c r="AS244" s="312"/>
      <c r="AT244" s="312"/>
      <c r="AU244" s="312"/>
      <c r="AV244" s="312"/>
      <c r="AW244" s="312"/>
      <c r="AX244" s="312"/>
      <c r="AY244" s="312"/>
      <c r="AZ244" s="707"/>
      <c r="BA244" s="396"/>
      <c r="BB244" s="161"/>
      <c r="BC244" s="345"/>
      <c r="BD244" s="309"/>
      <c r="BE244" s="309"/>
      <c r="BF244" s="309"/>
      <c r="BG244" s="346"/>
      <c r="BH244" s="354"/>
      <c r="BI244" s="309"/>
      <c r="BJ244" s="309"/>
      <c r="BK244" s="309"/>
      <c r="BL244" s="346"/>
      <c r="BM244" s="354"/>
      <c r="BN244" s="309"/>
      <c r="BO244" s="309"/>
      <c r="BP244" s="309"/>
      <c r="BQ244" s="346"/>
      <c r="BR244" s="354"/>
      <c r="BS244" s="309"/>
      <c r="BT244" s="309"/>
      <c r="BU244" s="309"/>
      <c r="BV244" s="309"/>
      <c r="BW244" s="309"/>
      <c r="BX244" s="309"/>
      <c r="BY244" s="310"/>
      <c r="BZ244" s="310"/>
      <c r="CA244" s="310"/>
      <c r="CB244" s="310"/>
      <c r="CC244" s="310"/>
      <c r="CD244" s="310"/>
      <c r="CE244" s="2136"/>
      <c r="CF244" s="2136"/>
      <c r="CG244" s="2136"/>
      <c r="CH244" s="2136"/>
      <c r="CI244" s="2136"/>
      <c r="CJ244" s="2136"/>
      <c r="CK244" s="2136"/>
      <c r="CL244" s="2136"/>
      <c r="CM244" s="2136"/>
      <c r="CN244" s="2136"/>
      <c r="CO244" s="2136"/>
      <c r="CP244" s="2136"/>
      <c r="CQ244" s="2136"/>
      <c r="CR244" s="2136"/>
      <c r="CS244" s="2136"/>
      <c r="CT244" s="2136"/>
      <c r="CU244" s="2136"/>
      <c r="CV244" s="2136"/>
      <c r="CW244" s="2136"/>
      <c r="CX244" s="2136"/>
      <c r="CY244" s="2136"/>
      <c r="CZ244" s="2136"/>
    </row>
    <row r="245" s="135" customFormat="true" ht="15" customHeight="true" x14ac:dyDescent="0.2">
      <c r="A245" s="779"/>
      <c r="B245" s="862"/>
      <c r="C245" s="1981"/>
      <c r="D245" s="1982"/>
      <c r="E245" s="1982"/>
      <c r="F245" s="1982"/>
      <c r="G245" s="1983"/>
      <c r="H245" s="1984"/>
      <c r="I245" s="1982"/>
      <c r="J245" s="1982"/>
      <c r="K245" s="1982"/>
      <c r="L245" s="1985"/>
      <c r="M245" s="1981"/>
      <c r="N245" s="1982"/>
      <c r="O245" s="1982"/>
      <c r="P245" s="1982"/>
      <c r="Q245" s="1983"/>
      <c r="R245" s="1984"/>
      <c r="S245" s="1982"/>
      <c r="T245" s="1982"/>
      <c r="U245" s="1982"/>
      <c r="V245" s="1982"/>
      <c r="W245" s="1982"/>
      <c r="X245" s="1982"/>
      <c r="Y245" s="1982"/>
      <c r="Z245" s="1982"/>
      <c r="AA245" s="1982"/>
      <c r="AB245" s="1982"/>
      <c r="AC245" s="1982"/>
      <c r="AD245" s="1985"/>
      <c r="AE245" s="312"/>
      <c r="AF245" s="312"/>
      <c r="AG245" s="312"/>
      <c r="AH245" s="312"/>
      <c r="AI245" s="312"/>
      <c r="AJ245" s="312"/>
      <c r="AK245" s="312"/>
      <c r="AL245" s="312"/>
      <c r="AM245" s="312"/>
      <c r="AN245" s="312"/>
      <c r="AO245" s="312"/>
      <c r="AP245" s="312"/>
      <c r="AQ245" s="312"/>
      <c r="AR245" s="312"/>
      <c r="AS245" s="312"/>
      <c r="AT245" s="312"/>
      <c r="AU245" s="312"/>
      <c r="AV245" s="312"/>
      <c r="AW245" s="312"/>
      <c r="AX245" s="312"/>
      <c r="AY245" s="312"/>
      <c r="AZ245" s="707"/>
      <c r="BA245" s="396"/>
      <c r="BB245" s="161"/>
      <c r="BC245" s="345"/>
      <c r="BD245" s="309"/>
      <c r="BE245" s="309"/>
      <c r="BF245" s="309"/>
      <c r="BG245" s="346"/>
      <c r="BH245" s="354"/>
      <c r="BI245" s="309"/>
      <c r="BJ245" s="309"/>
      <c r="BK245" s="309"/>
      <c r="BL245" s="346"/>
      <c r="BM245" s="354"/>
      <c r="BN245" s="309"/>
      <c r="BO245" s="309"/>
      <c r="BP245" s="309"/>
      <c r="BQ245" s="346"/>
      <c r="BR245" s="354"/>
      <c r="BS245" s="309"/>
      <c r="BT245" s="309"/>
      <c r="BU245" s="309"/>
      <c r="BV245" s="309"/>
      <c r="BW245" s="309"/>
      <c r="BX245" s="309"/>
      <c r="BY245" s="310"/>
      <c r="BZ245" s="310"/>
      <c r="CA245" s="310"/>
      <c r="CB245" s="310"/>
      <c r="CC245" s="310"/>
      <c r="CD245" s="310"/>
      <c r="CE245" s="2136"/>
      <c r="CF245" s="2136"/>
      <c r="CG245" s="2136"/>
      <c r="CH245" s="2136"/>
      <c r="CI245" s="2136"/>
      <c r="CJ245" s="2136"/>
      <c r="CK245" s="2136"/>
      <c r="CL245" s="2136"/>
      <c r="CM245" s="2136"/>
      <c r="CN245" s="2136"/>
      <c r="CO245" s="2136"/>
      <c r="CP245" s="2136"/>
      <c r="CQ245" s="2136"/>
      <c r="CR245" s="2136"/>
      <c r="CS245" s="2136"/>
      <c r="CT245" s="2136"/>
      <c r="CU245" s="2136"/>
      <c r="CV245" s="2136"/>
      <c r="CW245" s="2136"/>
      <c r="CX245" s="2136"/>
      <c r="CY245" s="2136"/>
      <c r="CZ245" s="2136"/>
    </row>
    <row r="246" s="135" customFormat="true" ht="15" customHeight="true" x14ac:dyDescent="0.2">
      <c r="A246" s="779"/>
      <c r="B246" s="862"/>
      <c r="C246" s="1981"/>
      <c r="D246" s="1982"/>
      <c r="E246" s="1982"/>
      <c r="F246" s="1982"/>
      <c r="G246" s="1983"/>
      <c r="H246" s="1984"/>
      <c r="I246" s="1982"/>
      <c r="J246" s="1982"/>
      <c r="K246" s="1982"/>
      <c r="L246" s="1985"/>
      <c r="M246" s="1981"/>
      <c r="N246" s="1982"/>
      <c r="O246" s="1982"/>
      <c r="P246" s="1982"/>
      <c r="Q246" s="1983"/>
      <c r="R246" s="1984"/>
      <c r="S246" s="1982"/>
      <c r="T246" s="1982"/>
      <c r="U246" s="1982"/>
      <c r="V246" s="1982"/>
      <c r="W246" s="1982"/>
      <c r="X246" s="1982"/>
      <c r="Y246" s="1982"/>
      <c r="Z246" s="1982"/>
      <c r="AA246" s="1982"/>
      <c r="AB246" s="1982"/>
      <c r="AC246" s="1982"/>
      <c r="AD246" s="1985"/>
      <c r="AE246" s="312"/>
      <c r="AF246" s="312"/>
      <c r="AG246" s="312"/>
      <c r="AH246" s="312"/>
      <c r="AI246" s="312"/>
      <c r="AJ246" s="312"/>
      <c r="AK246" s="312"/>
      <c r="AL246" s="312"/>
      <c r="AM246" s="312"/>
      <c r="AN246" s="312"/>
      <c r="AO246" s="312"/>
      <c r="AP246" s="312"/>
      <c r="AQ246" s="312"/>
      <c r="AR246" s="312"/>
      <c r="AS246" s="312"/>
      <c r="AT246" s="312"/>
      <c r="AU246" s="312"/>
      <c r="AV246" s="312"/>
      <c r="AW246" s="312"/>
      <c r="AX246" s="312"/>
      <c r="AY246" s="312"/>
      <c r="AZ246" s="707"/>
      <c r="BA246" s="396"/>
      <c r="BB246" s="161"/>
      <c r="BC246" s="345"/>
      <c r="BD246" s="309"/>
      <c r="BE246" s="309"/>
      <c r="BF246" s="309"/>
      <c r="BG246" s="346"/>
      <c r="BH246" s="354"/>
      <c r="BI246" s="309"/>
      <c r="BJ246" s="309"/>
      <c r="BK246" s="309"/>
      <c r="BL246" s="346"/>
      <c r="BM246" s="354"/>
      <c r="BN246" s="309"/>
      <c r="BO246" s="309"/>
      <c r="BP246" s="309"/>
      <c r="BQ246" s="346"/>
      <c r="BR246" s="354"/>
      <c r="BS246" s="309"/>
      <c r="BT246" s="309"/>
      <c r="BU246" s="309"/>
      <c r="BV246" s="309"/>
      <c r="BW246" s="309"/>
      <c r="BX246" s="309"/>
      <c r="BY246" s="310"/>
      <c r="BZ246" s="310"/>
      <c r="CA246" s="310"/>
      <c r="CB246" s="310"/>
      <c r="CC246" s="310"/>
      <c r="CD246" s="310"/>
      <c r="CE246" s="2136"/>
      <c r="CF246" s="2136"/>
      <c r="CG246" s="2136"/>
      <c r="CH246" s="2136"/>
      <c r="CI246" s="2136"/>
      <c r="CJ246" s="2136"/>
      <c r="CK246" s="2136"/>
      <c r="CL246" s="2136"/>
      <c r="CM246" s="2136"/>
      <c r="CN246" s="2136"/>
      <c r="CO246" s="2136"/>
      <c r="CP246" s="2136"/>
      <c r="CQ246" s="2136"/>
      <c r="CR246" s="2136"/>
      <c r="CS246" s="2136"/>
      <c r="CT246" s="2136"/>
      <c r="CU246" s="2136"/>
      <c r="CV246" s="2136"/>
      <c r="CW246" s="2136"/>
      <c r="CX246" s="2136"/>
      <c r="CY246" s="2136"/>
      <c r="CZ246" s="2136"/>
    </row>
    <row r="247" s="135" customFormat="true" ht="15" customHeight="true" x14ac:dyDescent="0.2">
      <c r="A247" s="779"/>
      <c r="B247" s="862"/>
      <c r="C247" s="1004"/>
      <c r="D247" s="782"/>
      <c r="E247" s="782"/>
      <c r="F247" s="782"/>
      <c r="G247" s="831"/>
      <c r="H247" s="880"/>
      <c r="I247" s="782"/>
      <c r="J247" s="782"/>
      <c r="K247" s="782"/>
      <c r="L247" s="798"/>
      <c r="M247" s="1004"/>
      <c r="N247" s="782"/>
      <c r="O247" s="782"/>
      <c r="P247" s="782"/>
      <c r="Q247" s="831"/>
      <c r="R247" s="880"/>
      <c r="S247" s="782"/>
      <c r="T247" s="782"/>
      <c r="U247" s="782"/>
      <c r="V247" s="782"/>
      <c r="W247" s="782"/>
      <c r="X247" s="782"/>
      <c r="Y247" s="782"/>
      <c r="Z247" s="782"/>
      <c r="AA247" s="782"/>
      <c r="AB247" s="782"/>
      <c r="AC247" s="782"/>
      <c r="AD247" s="798"/>
      <c r="AE247" s="312"/>
      <c r="AF247" s="312"/>
      <c r="AG247" s="312"/>
      <c r="AH247" s="312"/>
      <c r="AI247" s="312"/>
      <c r="AJ247" s="312"/>
      <c r="AK247" s="312"/>
      <c r="AL247" s="312"/>
      <c r="AM247" s="312"/>
      <c r="AN247" s="312"/>
      <c r="AO247" s="312"/>
      <c r="AP247" s="312"/>
      <c r="AQ247" s="312"/>
      <c r="AR247" s="312"/>
      <c r="AS247" s="312"/>
      <c r="AT247" s="312"/>
      <c r="AU247" s="312"/>
      <c r="AV247" s="312"/>
      <c r="AW247" s="312"/>
      <c r="AX247" s="312"/>
      <c r="AY247" s="312"/>
      <c r="AZ247" s="707"/>
      <c r="BA247" s="396"/>
      <c r="BB247" s="161"/>
      <c r="BC247" s="345"/>
      <c r="BD247" s="309"/>
      <c r="BE247" s="309"/>
      <c r="BF247" s="309"/>
      <c r="BG247" s="346"/>
      <c r="BH247" s="354"/>
      <c r="BI247" s="309"/>
      <c r="BJ247" s="309"/>
      <c r="BK247" s="309"/>
      <c r="BL247" s="346"/>
      <c r="BM247" s="354"/>
      <c r="BN247" s="309"/>
      <c r="BO247" s="309"/>
      <c r="BP247" s="309"/>
      <c r="BQ247" s="346"/>
      <c r="BR247" s="354"/>
      <c r="BS247" s="309"/>
      <c r="BT247" s="309"/>
      <c r="BU247" s="309"/>
      <c r="BV247" s="309"/>
      <c r="BW247" s="309"/>
      <c r="BX247" s="309"/>
      <c r="BY247" s="310"/>
      <c r="BZ247" s="310"/>
      <c r="CA247" s="310"/>
      <c r="CB247" s="310"/>
      <c r="CC247" s="310"/>
      <c r="CD247" s="310"/>
      <c r="CE247" s="2136"/>
      <c r="CF247" s="2136"/>
      <c r="CG247" s="2136"/>
      <c r="CH247" s="2136"/>
      <c r="CI247" s="2136"/>
      <c r="CJ247" s="2136"/>
      <c r="CK247" s="2136"/>
      <c r="CL247" s="2136"/>
      <c r="CM247" s="2136"/>
      <c r="CN247" s="2136"/>
      <c r="CO247" s="2136"/>
      <c r="CP247" s="2136"/>
      <c r="CQ247" s="2136"/>
      <c r="CR247" s="2136"/>
      <c r="CS247" s="2136"/>
      <c r="CT247" s="2136"/>
      <c r="CU247" s="2136"/>
      <c r="CV247" s="2136"/>
      <c r="CW247" s="2136"/>
      <c r="CX247" s="2136"/>
      <c r="CY247" s="2136"/>
      <c r="CZ247" s="2136"/>
    </row>
    <row r="248" s="135" customFormat="true" ht="15" customHeight="true" x14ac:dyDescent="0.2">
      <c r="A248" s="1062"/>
      <c r="B248" s="869"/>
      <c r="C248" s="1059"/>
      <c r="D248" s="898"/>
      <c r="E248" s="898"/>
      <c r="F248" s="898"/>
      <c r="G248" s="899"/>
      <c r="H248" s="897"/>
      <c r="I248" s="898"/>
      <c r="J248" s="898"/>
      <c r="K248" s="898"/>
      <c r="L248" s="1060"/>
      <c r="M248" s="1059"/>
      <c r="N248" s="898"/>
      <c r="O248" s="898"/>
      <c r="P248" s="898"/>
      <c r="Q248" s="899"/>
      <c r="R248" s="897"/>
      <c r="S248" s="898"/>
      <c r="T248" s="898"/>
      <c r="U248" s="898"/>
      <c r="V248" s="898"/>
      <c r="W248" s="898"/>
      <c r="X248" s="898"/>
      <c r="Y248" s="898"/>
      <c r="Z248" s="898"/>
      <c r="AA248" s="898"/>
      <c r="AB248" s="898"/>
      <c r="AC248" s="898"/>
      <c r="AD248" s="1060"/>
      <c r="AE248" s="312"/>
      <c r="AF248" s="312"/>
      <c r="AG248" s="312"/>
      <c r="AH248" s="312"/>
      <c r="AI248" s="312"/>
      <c r="AJ248" s="312"/>
      <c r="AK248" s="312"/>
      <c r="AL248" s="312"/>
      <c r="AM248" s="312"/>
      <c r="AN248" s="312"/>
      <c r="AO248" s="312"/>
      <c r="AP248" s="312"/>
      <c r="AQ248" s="312"/>
      <c r="AR248" s="312"/>
      <c r="AS248" s="312"/>
      <c r="AT248" s="312"/>
      <c r="AU248" s="312"/>
      <c r="AV248" s="312"/>
      <c r="AW248" s="312"/>
      <c r="AX248" s="312"/>
      <c r="AY248" s="312"/>
      <c r="AZ248" s="707"/>
      <c r="BA248" s="396"/>
      <c r="BB248" s="161"/>
      <c r="BC248" s="347"/>
      <c r="BD248" s="348"/>
      <c r="BE248" s="348"/>
      <c r="BF248" s="348"/>
      <c r="BG248" s="349"/>
      <c r="BH248" s="355"/>
      <c r="BI248" s="348"/>
      <c r="BJ248" s="348"/>
      <c r="BK248" s="348"/>
      <c r="BL248" s="349"/>
      <c r="BM248" s="355"/>
      <c r="BN248" s="348"/>
      <c r="BO248" s="348"/>
      <c r="BP248" s="348"/>
      <c r="BQ248" s="349"/>
      <c r="BR248" s="355"/>
      <c r="BS248" s="348"/>
      <c r="BT248" s="348"/>
      <c r="BU248" s="348"/>
      <c r="BV248" s="348"/>
      <c r="BW248" s="348"/>
      <c r="BX248" s="348"/>
      <c r="BY248" s="361"/>
      <c r="BZ248" s="361"/>
      <c r="CA248" s="361"/>
      <c r="CB248" s="361"/>
      <c r="CC248" s="361"/>
      <c r="CD248" s="361"/>
      <c r="CE248" s="2136"/>
      <c r="CF248" s="2136"/>
      <c r="CG248" s="2136"/>
      <c r="CH248" s="2136"/>
      <c r="CI248" s="2136"/>
      <c r="CJ248" s="2136"/>
      <c r="CK248" s="2136"/>
      <c r="CL248" s="2136"/>
      <c r="CM248" s="2136"/>
      <c r="CN248" s="2136"/>
      <c r="CO248" s="2136"/>
      <c r="CP248" s="2136"/>
      <c r="CQ248" s="2136"/>
      <c r="CR248" s="2136"/>
      <c r="CS248" s="2136"/>
      <c r="CT248" s="2136"/>
      <c r="CU248" s="2136"/>
      <c r="CV248" s="2136"/>
      <c r="CW248" s="2136"/>
      <c r="CX248" s="2136"/>
      <c r="CY248" s="2136"/>
      <c r="CZ248" s="2136"/>
    </row>
    <row r="249" s="135" customFormat="true" ht="250.15" customHeight="true" x14ac:dyDescent="0.2">
      <c r="AE249" s="707"/>
      <c r="AF249" s="707"/>
      <c r="AG249" s="707"/>
      <c r="AH249" s="707"/>
      <c r="AI249" s="707"/>
      <c r="AJ249" s="707"/>
      <c r="AK249" s="707"/>
      <c r="AL249" s="707"/>
      <c r="AM249" s="707"/>
      <c r="AN249" s="707"/>
      <c r="AO249" s="707"/>
      <c r="AP249" s="707"/>
      <c r="AQ249" s="707"/>
      <c r="AR249" s="707"/>
      <c r="AS249" s="707"/>
      <c r="AT249" s="707"/>
      <c r="AU249" s="707"/>
      <c r="AV249" s="707"/>
      <c r="AW249" s="707"/>
      <c r="AX249" s="707"/>
      <c r="AY249" s="707"/>
      <c r="AZ249" s="707"/>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397" customFormat="true" ht="19.15" customHeight="true" x14ac:dyDescent="0.2">
      <c r="AE250" s="650"/>
      <c r="AF250" s="650"/>
      <c r="AG250" s="650"/>
      <c r="AH250" s="650"/>
      <c r="AI250" s="650"/>
      <c r="AJ250" s="650"/>
      <c r="AK250" s="650"/>
      <c r="AL250" s="650"/>
      <c r="AM250" s="650"/>
      <c r="AN250" s="650"/>
      <c r="AO250" s="650"/>
      <c r="AP250" s="650"/>
      <c r="AQ250" s="650"/>
      <c r="AR250" s="650"/>
      <c r="AS250" s="650"/>
      <c r="AT250" s="650"/>
      <c r="AU250" s="650"/>
      <c r="AV250" s="650"/>
      <c r="AW250" s="650"/>
      <c r="AX250" s="650"/>
      <c r="AY250" s="650"/>
      <c r="AZ250" s="650"/>
      <c r="BA250" s="392"/>
      <c r="BB250" s="238"/>
      <c r="BC250" s="392"/>
      <c r="BD250" s="392"/>
      <c r="BE250" s="392"/>
      <c r="BF250" s="392"/>
      <c r="BG250" s="392"/>
      <c r="BH250" s="392"/>
      <c r="BI250" s="392"/>
      <c r="BJ250" s="392"/>
      <c r="BK250" s="392"/>
      <c r="BL250" s="392"/>
      <c r="BM250" s="392"/>
      <c r="BN250" s="392"/>
      <c r="BO250" s="392"/>
      <c r="BP250" s="392"/>
      <c r="BQ250" s="392"/>
      <c r="BR250" s="392"/>
      <c r="BS250" s="392"/>
      <c r="BT250" s="392"/>
      <c r="BU250" s="392"/>
      <c r="BV250" s="392"/>
      <c r="BW250" s="392"/>
      <c r="BX250" s="392"/>
      <c r="BY250" s="392"/>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397" customFormat="true" ht="12.75" x14ac:dyDescent="0.2">
      <c r="AE251" s="650"/>
      <c r="AF251" s="650"/>
      <c r="AG251" s="650"/>
      <c r="AH251" s="650"/>
      <c r="AI251" s="650"/>
      <c r="AJ251" s="650"/>
      <c r="AK251" s="650"/>
      <c r="AL251" s="650"/>
      <c r="AM251" s="650"/>
      <c r="AN251" s="650"/>
      <c r="AO251" s="650"/>
      <c r="AP251" s="650"/>
      <c r="AQ251" s="650"/>
      <c r="AR251" s="650"/>
      <c r="AS251" s="650"/>
      <c r="AT251" s="650"/>
      <c r="AU251" s="650"/>
      <c r="AV251" s="650"/>
      <c r="AW251" s="650"/>
      <c r="AX251" s="650"/>
      <c r="AY251" s="650"/>
      <c r="AZ251" s="650"/>
      <c r="BA251" s="392"/>
      <c r="BB251" s="238"/>
      <c r="BC251" s="392"/>
      <c r="BD251" s="392"/>
      <c r="BE251" s="392"/>
      <c r="BF251" s="392"/>
      <c r="BG251" s="392"/>
      <c r="BH251" s="392"/>
      <c r="BI251" s="392"/>
      <c r="BJ251" s="392"/>
      <c r="BK251" s="392"/>
      <c r="BL251" s="392"/>
      <c r="BM251" s="392"/>
      <c r="BN251" s="392"/>
      <c r="BO251" s="392"/>
      <c r="BP251" s="392"/>
      <c r="BQ251" s="392"/>
      <c r="BR251" s="392"/>
      <c r="BS251" s="392"/>
      <c r="BT251" s="392"/>
      <c r="BU251" s="392"/>
      <c r="BV251" s="392"/>
      <c r="BW251" s="392"/>
      <c r="BX251" s="392"/>
      <c r="BY251" s="392"/>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397" customFormat="true" ht="12.75" x14ac:dyDescent="0.2">
      <c r="AE252" s="650"/>
      <c r="AF252" s="650"/>
      <c r="AG252" s="650"/>
      <c r="AH252" s="650"/>
      <c r="AI252" s="650"/>
      <c r="AJ252" s="650"/>
      <c r="AK252" s="650"/>
      <c r="AL252" s="650"/>
      <c r="AM252" s="650"/>
      <c r="AN252" s="650"/>
      <c r="AO252" s="650"/>
      <c r="AP252" s="650"/>
      <c r="AQ252" s="650"/>
      <c r="AR252" s="650"/>
      <c r="AS252" s="650"/>
      <c r="AT252" s="650"/>
      <c r="AU252" s="650"/>
      <c r="AV252" s="650"/>
      <c r="AW252" s="650"/>
      <c r="AX252" s="650"/>
      <c r="AY252" s="650"/>
      <c r="AZ252" s="650"/>
      <c r="BA252" s="392"/>
      <c r="BB252" s="238"/>
      <c r="BC252" s="392"/>
      <c r="BD252" s="392"/>
      <c r="BE252" s="392"/>
      <c r="BF252" s="392"/>
      <c r="BG252" s="392"/>
      <c r="BH252" s="392"/>
      <c r="BI252" s="392"/>
      <c r="BJ252" s="392"/>
      <c r="BK252" s="392"/>
      <c r="BL252" s="392"/>
      <c r="BM252" s="392"/>
      <c r="BN252" s="392"/>
      <c r="BO252" s="392"/>
      <c r="BP252" s="392"/>
      <c r="BQ252" s="392"/>
      <c r="BR252" s="392"/>
      <c r="BS252" s="392"/>
      <c r="BT252" s="392"/>
      <c r="BU252" s="392"/>
      <c r="BV252" s="392"/>
      <c r="BW252" s="392"/>
      <c r="BX252" s="392"/>
      <c r="BY252" s="392"/>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397" customFormat="true" ht="12.75" x14ac:dyDescent="0.2">
      <c r="AE253" s="650"/>
      <c r="AF253" s="650"/>
      <c r="AG253" s="650"/>
      <c r="AH253" s="650"/>
      <c r="AI253" s="650"/>
      <c r="AJ253" s="650"/>
      <c r="AK253" s="650"/>
      <c r="AL253" s="650"/>
      <c r="AM253" s="650"/>
      <c r="AN253" s="650"/>
      <c r="AO253" s="650"/>
      <c r="AP253" s="650"/>
      <c r="AQ253" s="650"/>
      <c r="AR253" s="650"/>
      <c r="AS253" s="650"/>
      <c r="AT253" s="650"/>
      <c r="AU253" s="650"/>
      <c r="AV253" s="650"/>
      <c r="AW253" s="650"/>
      <c r="AX253" s="650"/>
      <c r="AY253" s="650"/>
      <c r="AZ253" s="650"/>
      <c r="BA253" s="392"/>
      <c r="BB253" s="238"/>
      <c r="BC253" s="392"/>
      <c r="BD253" s="392"/>
      <c r="BE253" s="392"/>
      <c r="BF253" s="392"/>
      <c r="BG253" s="392"/>
      <c r="BH253" s="392"/>
      <c r="BI253" s="392"/>
      <c r="BJ253" s="392"/>
      <c r="BK253" s="392"/>
      <c r="BL253" s="392"/>
      <c r="BM253" s="392"/>
      <c r="BN253" s="392"/>
      <c r="BO253" s="392"/>
      <c r="BP253" s="392"/>
      <c r="BQ253" s="392"/>
      <c r="BR253" s="392"/>
      <c r="BS253" s="392"/>
      <c r="BT253" s="392"/>
      <c r="BU253" s="392"/>
      <c r="BV253" s="392"/>
      <c r="BW253" s="392"/>
      <c r="BX253" s="392"/>
      <c r="BY253" s="392"/>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397" customFormat="true" ht="12.75" x14ac:dyDescent="0.2">
      <c r="AE254" s="650"/>
      <c r="AF254" s="650"/>
      <c r="AG254" s="650"/>
      <c r="AH254" s="650"/>
      <c r="AI254" s="650"/>
      <c r="AJ254" s="650"/>
      <c r="AK254" s="650"/>
      <c r="AL254" s="650"/>
      <c r="AM254" s="650"/>
      <c r="AN254" s="650"/>
      <c r="AO254" s="650"/>
      <c r="AP254" s="650"/>
      <c r="AQ254" s="650"/>
      <c r="AR254" s="650"/>
      <c r="AS254" s="650"/>
      <c r="AT254" s="650"/>
      <c r="AU254" s="650"/>
      <c r="AV254" s="650"/>
      <c r="AW254" s="650"/>
      <c r="AX254" s="650"/>
      <c r="AY254" s="650"/>
      <c r="AZ254" s="650"/>
      <c r="BA254" s="392"/>
      <c r="BB254" s="238"/>
      <c r="BC254" s="392"/>
      <c r="BD254" s="392"/>
      <c r="BE254" s="392"/>
      <c r="BF254" s="392"/>
      <c r="BG254" s="392"/>
      <c r="BH254" s="392"/>
      <c r="BI254" s="392"/>
      <c r="BJ254" s="392"/>
      <c r="BK254" s="392"/>
      <c r="BL254" s="392"/>
      <c r="BM254" s="392"/>
      <c r="BN254" s="392"/>
      <c r="BO254" s="392"/>
      <c r="BP254" s="392"/>
      <c r="BQ254" s="392"/>
      <c r="BR254" s="392"/>
      <c r="BS254" s="392"/>
      <c r="BT254" s="392"/>
      <c r="BU254" s="392"/>
      <c r="BV254" s="392"/>
      <c r="BW254" s="392"/>
      <c r="BX254" s="392"/>
      <c r="BY254" s="392"/>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397" customFormat="true" ht="12.75" x14ac:dyDescent="0.2">
      <c r="AE255" s="650"/>
      <c r="AF255" s="650"/>
      <c r="AG255" s="650"/>
      <c r="AH255" s="650"/>
      <c r="AI255" s="650"/>
      <c r="AJ255" s="650"/>
      <c r="AK255" s="650"/>
      <c r="AL255" s="650"/>
      <c r="AM255" s="650"/>
      <c r="AN255" s="650"/>
      <c r="AO255" s="650"/>
      <c r="AP255" s="650"/>
      <c r="AQ255" s="650"/>
      <c r="AR255" s="650"/>
      <c r="AS255" s="650"/>
      <c r="AT255" s="650"/>
      <c r="AU255" s="650"/>
      <c r="AV255" s="650"/>
      <c r="AW255" s="650"/>
      <c r="AX255" s="650"/>
      <c r="AY255" s="650"/>
      <c r="AZ255" s="650"/>
      <c r="BA255" s="392"/>
      <c r="BB255" s="238"/>
      <c r="BC255" s="392"/>
      <c r="BD255" s="392"/>
      <c r="BE255" s="392"/>
      <c r="BF255" s="392"/>
      <c r="BG255" s="392"/>
      <c r="BH255" s="392"/>
      <c r="BI255" s="392"/>
      <c r="BJ255" s="392"/>
      <c r="BK255" s="392"/>
      <c r="BL255" s="392"/>
      <c r="BM255" s="392"/>
      <c r="BN255" s="392"/>
      <c r="BO255" s="392"/>
      <c r="BP255" s="392"/>
      <c r="BQ255" s="392"/>
      <c r="BR255" s="392"/>
      <c r="BS255" s="392"/>
      <c r="BT255" s="392"/>
      <c r="BU255" s="392"/>
      <c r="BV255" s="392"/>
      <c r="BW255" s="392"/>
      <c r="BX255" s="392"/>
      <c r="BY255" s="392"/>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397" customFormat="true" ht="12.75" x14ac:dyDescent="0.2">
      <c r="AE256" s="650"/>
      <c r="AF256" s="650"/>
      <c r="AG256" s="650"/>
      <c r="AH256" s="650"/>
      <c r="AI256" s="650"/>
      <c r="AJ256" s="650"/>
      <c r="AK256" s="650"/>
      <c r="AL256" s="650"/>
      <c r="AM256" s="650"/>
      <c r="AN256" s="650"/>
      <c r="AO256" s="650"/>
      <c r="AP256" s="650"/>
      <c r="AQ256" s="650"/>
      <c r="AR256" s="650"/>
      <c r="AS256" s="650"/>
      <c r="AT256" s="650"/>
      <c r="AU256" s="650"/>
      <c r="AV256" s="650"/>
      <c r="AW256" s="650"/>
      <c r="AX256" s="650"/>
      <c r="AY256" s="650"/>
      <c r="AZ256" s="650"/>
      <c r="BA256" s="392"/>
      <c r="BB256" s="238"/>
      <c r="BC256" s="392"/>
      <c r="BD256" s="392"/>
      <c r="BE256" s="392"/>
      <c r="BF256" s="392"/>
      <c r="BG256" s="392"/>
      <c r="BH256" s="392"/>
      <c r="BI256" s="392"/>
      <c r="BJ256" s="392"/>
      <c r="BK256" s="392"/>
      <c r="BL256" s="392"/>
      <c r="BM256" s="392"/>
      <c r="BN256" s="392"/>
      <c r="BO256" s="392"/>
      <c r="BP256" s="392"/>
      <c r="BQ256" s="392"/>
      <c r="BR256" s="392"/>
      <c r="BS256" s="392"/>
      <c r="BT256" s="392"/>
      <c r="BU256" s="392"/>
      <c r="BV256" s="392"/>
      <c r="BW256" s="392"/>
      <c r="BX256" s="392"/>
      <c r="BY256" s="392"/>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397" customFormat="true" ht="18" customHeight="true" x14ac:dyDescent="0.2">
      <c r="AE257" s="650"/>
      <c r="AF257" s="650"/>
      <c r="AG257" s="650"/>
      <c r="AH257" s="650"/>
      <c r="AI257" s="650"/>
      <c r="AJ257" s="650"/>
      <c r="AK257" s="650"/>
      <c r="AL257" s="650"/>
      <c r="AM257" s="650"/>
      <c r="AN257" s="650"/>
      <c r="AO257" s="650"/>
      <c r="AP257" s="650"/>
      <c r="AQ257" s="650"/>
      <c r="AR257" s="650"/>
      <c r="AS257" s="650"/>
      <c r="AT257" s="650"/>
      <c r="AU257" s="650"/>
      <c r="AV257" s="650"/>
      <c r="AW257" s="650"/>
      <c r="AX257" s="650"/>
      <c r="AY257" s="650"/>
      <c r="AZ257" s="650"/>
      <c r="BA257" s="392"/>
      <c r="BB257" s="238"/>
      <c r="BC257" s="392"/>
      <c r="BD257" s="392"/>
      <c r="BE257" s="392"/>
      <c r="BF257" s="392"/>
      <c r="BG257" s="392"/>
      <c r="BH257" s="392"/>
      <c r="BI257" s="392"/>
      <c r="BJ257" s="392"/>
      <c r="BK257" s="392"/>
      <c r="BL257" s="392"/>
      <c r="BM257" s="392"/>
      <c r="BN257" s="392"/>
      <c r="BO257" s="392"/>
      <c r="BP257" s="392"/>
      <c r="BQ257" s="392"/>
      <c r="BR257" s="392"/>
      <c r="BS257" s="392"/>
      <c r="BT257" s="392"/>
      <c r="BU257" s="392"/>
      <c r="BV257" s="392"/>
      <c r="BW257" s="392"/>
      <c r="BX257" s="392"/>
      <c r="BY257" s="392"/>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397" customFormat="true" ht="18" customHeight="true" x14ac:dyDescent="0.2">
      <c r="AE258" s="650"/>
      <c r="AF258" s="650"/>
      <c r="AG258" s="650"/>
      <c r="AH258" s="650"/>
      <c r="AI258" s="650"/>
      <c r="AJ258" s="650"/>
      <c r="AK258" s="650"/>
      <c r="AL258" s="650"/>
      <c r="AM258" s="650"/>
      <c r="AN258" s="650"/>
      <c r="AO258" s="650"/>
      <c r="AP258" s="650"/>
      <c r="AQ258" s="650"/>
      <c r="AR258" s="650"/>
      <c r="AS258" s="650"/>
      <c r="AT258" s="650"/>
      <c r="AU258" s="650"/>
      <c r="AV258" s="650"/>
      <c r="AW258" s="650"/>
      <c r="AX258" s="650"/>
      <c r="AY258" s="650"/>
      <c r="AZ258" s="650"/>
      <c r="BA258" s="392"/>
      <c r="BB258" s="238"/>
      <c r="BC258" s="392"/>
      <c r="BD258" s="392"/>
      <c r="BE258" s="392"/>
      <c r="BF258" s="392"/>
      <c r="BG258" s="392"/>
      <c r="BH258" s="392"/>
      <c r="BI258" s="392"/>
      <c r="BJ258" s="392"/>
      <c r="BK258" s="392"/>
      <c r="BL258" s="392"/>
      <c r="BM258" s="392"/>
      <c r="BN258" s="392"/>
      <c r="BO258" s="392"/>
      <c r="BP258" s="392"/>
      <c r="BQ258" s="392"/>
      <c r="BR258" s="392"/>
      <c r="BS258" s="392"/>
      <c r="BT258" s="392"/>
      <c r="BU258" s="392"/>
      <c r="BV258" s="392"/>
      <c r="BW258" s="392"/>
      <c r="BX258" s="392"/>
      <c r="BY258" s="392"/>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135" customFormat="true" ht="15" customHeight="true" x14ac:dyDescent="0.2">
      <c r="AE259" s="707"/>
      <c r="AF259" s="707"/>
      <c r="AG259" s="707"/>
      <c r="AH259" s="707"/>
      <c r="AI259" s="707"/>
      <c r="AJ259" s="707"/>
      <c r="AK259" s="707"/>
      <c r="AL259" s="707"/>
      <c r="AM259" s="707"/>
      <c r="AN259" s="707"/>
      <c r="AO259" s="707"/>
      <c r="AP259" s="707"/>
      <c r="AQ259" s="707"/>
      <c r="AR259" s="707"/>
      <c r="AS259" s="707"/>
      <c r="AT259" s="707"/>
      <c r="AU259" s="707"/>
      <c r="AV259" s="707"/>
      <c r="AW259" s="707"/>
      <c r="AX259" s="707"/>
      <c r="AY259" s="707"/>
      <c r="AZ259" s="707"/>
      <c r="BA259" s="217" t="s">
        <v>127</v>
      </c>
      <c r="BB259" s="137" t="s">
        <v>84</v>
      </c>
      <c r="BC259" s="2516" t="s">
        <v>113</v>
      </c>
      <c r="BD259" s="2517"/>
      <c r="BE259" s="2517"/>
      <c r="BF259" s="2517"/>
      <c r="BG259" s="2518"/>
      <c r="BH259" s="2519" t="s">
        <v>38</v>
      </c>
      <c r="BI259" s="2517"/>
      <c r="BJ259" s="2517"/>
      <c r="BK259" s="2517"/>
      <c r="BL259" s="2518"/>
      <c r="BM259" s="2519" t="s">
        <v>37</v>
      </c>
      <c r="BN259" s="2517"/>
      <c r="BO259" s="2517"/>
      <c r="BP259" s="2517"/>
      <c r="BQ259" s="2520"/>
      <c r="BR259" s="2043" t="s">
        <v>136</v>
      </c>
      <c r="BS259" s="2044"/>
      <c r="BT259" s="2044"/>
      <c r="BU259" s="2044"/>
      <c r="BV259" s="2044"/>
      <c r="BW259" s="2044"/>
      <c r="BX259" s="2044"/>
      <c r="BY259" s="2045"/>
      <c r="BZ259" s="313"/>
      <c r="CA259" s="313"/>
      <c r="CB259" s="313"/>
      <c r="CC259" s="313"/>
      <c r="CD259" s="313"/>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135" customFormat="true" ht="24" x14ac:dyDescent="0.2">
      <c r="AE260" s="707"/>
      <c r="AF260" s="707"/>
      <c r="AG260" s="707"/>
      <c r="AH260" s="707"/>
      <c r="AI260" s="707"/>
      <c r="AJ260" s="707"/>
      <c r="AK260" s="707"/>
      <c r="AL260" s="707"/>
      <c r="AM260" s="707"/>
      <c r="AN260" s="707"/>
      <c r="AO260" s="707"/>
      <c r="AP260" s="707"/>
      <c r="AQ260" s="707"/>
      <c r="AR260" s="707"/>
      <c r="AS260" s="707"/>
      <c r="AT260" s="707"/>
      <c r="AU260" s="707"/>
      <c r="AV260" s="707"/>
      <c r="AW260" s="707"/>
      <c r="AX260" s="707"/>
      <c r="AY260" s="707"/>
      <c r="AZ260" s="707"/>
      <c r="BA260" s="204" t="s">
        <v>117</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246</v>
      </c>
      <c r="BS260" s="178" t="s">
        <v>247</v>
      </c>
      <c r="BT260" s="178" t="s">
        <v>248</v>
      </c>
      <c r="BU260" s="178" t="s">
        <v>335</v>
      </c>
      <c r="BV260" s="178" t="s">
        <v>249</v>
      </c>
      <c r="BW260" s="178" t="s">
        <v>250</v>
      </c>
      <c r="BX260" s="178" t="s">
        <v>336</v>
      </c>
      <c r="BY260" s="179" t="s">
        <v>337</v>
      </c>
      <c r="BZ260" s="179" t="s">
        <v>253</v>
      </c>
      <c r="CA260" s="179" t="s">
        <v>255</v>
      </c>
      <c r="CB260" s="179" t="s">
        <v>256</v>
      </c>
      <c r="CC260" s="179" t="s">
        <v>338</v>
      </c>
      <c r="CD260" s="179" t="s">
        <v>258</v>
      </c>
      <c r="CE260" s="2137"/>
      <c r="CF260" s="2137"/>
      <c r="CG260" s="2137"/>
      <c r="CH260" s="2137"/>
      <c r="CI260" s="2137"/>
      <c r="CJ260" s="2137"/>
      <c r="CK260" s="2137"/>
      <c r="CL260" s="2137"/>
      <c r="CM260" s="2137"/>
      <c r="CN260" s="2137"/>
      <c r="CO260" s="2137"/>
      <c r="CP260" s="2137"/>
      <c r="CQ260" s="2137"/>
      <c r="CR260" s="2137"/>
      <c r="CS260" s="2137"/>
      <c r="CT260" s="2137"/>
      <c r="CU260" s="2137"/>
      <c r="CV260" s="2137"/>
      <c r="CW260" s="2137"/>
      <c r="CX260" s="2137"/>
      <c r="CY260" s="2137"/>
      <c r="CZ260" s="2137"/>
    </row>
    <row r="261" s="135" customFormat="true" ht="15" customHeight="true" x14ac:dyDescent="0.2">
      <c r="AE261" s="707"/>
      <c r="AF261" s="707"/>
      <c r="AG261" s="707"/>
      <c r="AH261" s="707"/>
      <c r="AI261" s="707"/>
      <c r="AJ261" s="707"/>
      <c r="AK261" s="707"/>
      <c r="AL261" s="707"/>
      <c r="AM261" s="707"/>
      <c r="AN261" s="707"/>
      <c r="AO261" s="707"/>
      <c r="AP261" s="707"/>
      <c r="AQ261" s="707"/>
      <c r="AR261" s="707"/>
      <c r="AS261" s="707"/>
      <c r="AT261" s="707"/>
      <c r="AU261" s="707"/>
      <c r="AV261" s="707"/>
      <c r="AW261" s="707"/>
      <c r="AX261" s="707"/>
      <c r="AY261" s="707"/>
      <c r="AZ261" s="707"/>
      <c r="BA261" s="2521" t="s">
        <v>72</v>
      </c>
      <c r="BB261" s="294" t="s">
        <v>49</v>
      </c>
      <c r="BC261" s="1152" t="s">
        <v>35</v>
      </c>
      <c r="BD261" s="1171" t="s">
        <v>35</v>
      </c>
      <c r="BE261" s="1171" t="s">
        <v>35</v>
      </c>
      <c r="BF261" s="1171" t="s">
        <v>35</v>
      </c>
      <c r="BG261" s="1191" t="s">
        <v>35</v>
      </c>
      <c r="BH261" s="1211" t="s">
        <v>35</v>
      </c>
      <c r="BI261" s="1171" t="s">
        <v>35</v>
      </c>
      <c r="BJ261" s="1171" t="s">
        <v>35</v>
      </c>
      <c r="BK261" s="1171" t="s">
        <v>35</v>
      </c>
      <c r="BL261" s="1191" t="s">
        <v>35</v>
      </c>
      <c r="BM261" s="1211" t="s">
        <v>35</v>
      </c>
      <c r="BN261" s="1171" t="s">
        <v>35</v>
      </c>
      <c r="BO261" s="1171" t="s">
        <v>35</v>
      </c>
      <c r="BP261" s="1171" t="s">
        <v>35</v>
      </c>
      <c r="BQ261" s="1191" t="s">
        <v>35</v>
      </c>
      <c r="BR261" s="1211" t="s">
        <v>35</v>
      </c>
      <c r="BS261" s="1171" t="s">
        <v>35</v>
      </c>
      <c r="BT261" s="1171" t="s">
        <v>35</v>
      </c>
      <c r="BU261" s="1171" t="s">
        <v>35</v>
      </c>
      <c r="BV261" s="1171" t="s">
        <v>35</v>
      </c>
      <c r="BW261" s="1171" t="s">
        <v>35</v>
      </c>
      <c r="BX261" s="1171" t="s">
        <v>35</v>
      </c>
      <c r="BY261" s="1228" t="s">
        <v>35</v>
      </c>
      <c r="BZ261" s="1228" t="s">
        <v>35</v>
      </c>
      <c r="CA261" s="1228" t="s">
        <v>35</v>
      </c>
      <c r="CB261" s="1228" t="s">
        <v>35</v>
      </c>
      <c r="CC261" s="1228" t="s">
        <v>35</v>
      </c>
      <c r="CD261" s="1228" t="s">
        <v>35</v>
      </c>
      <c r="CE261" s="2138"/>
      <c r="CF261" s="2138"/>
      <c r="CG261" s="2138"/>
      <c r="CH261" s="2138"/>
      <c r="CI261" s="2138"/>
      <c r="CJ261" s="2138"/>
      <c r="CK261" s="2138"/>
      <c r="CL261" s="2138"/>
      <c r="CM261" s="2138"/>
      <c r="CN261" s="2138"/>
      <c r="CO261" s="2138"/>
      <c r="CP261" s="2138"/>
      <c r="CQ261" s="2138"/>
      <c r="CR261" s="2138"/>
      <c r="CS261" s="2138"/>
      <c r="CT261" s="2138"/>
      <c r="CU261" s="2138"/>
      <c r="CV261" s="2138"/>
      <c r="CW261" s="2138"/>
      <c r="CX261" s="2138"/>
      <c r="CY261" s="2138"/>
      <c r="CZ261" s="2138"/>
    </row>
    <row r="262" s="135" customFormat="true" ht="15" customHeight="true" x14ac:dyDescent="0.2">
      <c r="AE262" s="707"/>
      <c r="AF262" s="707"/>
      <c r="AG262" s="707"/>
      <c r="AH262" s="707"/>
      <c r="AI262" s="707"/>
      <c r="AJ262" s="707"/>
      <c r="AK262" s="707"/>
      <c r="AL262" s="707"/>
      <c r="AM262" s="707"/>
      <c r="AN262" s="707"/>
      <c r="AO262" s="707"/>
      <c r="AP262" s="707"/>
      <c r="AQ262" s="707"/>
      <c r="AR262" s="707"/>
      <c r="AS262" s="707"/>
      <c r="AT262" s="707"/>
      <c r="AU262" s="707"/>
      <c r="AV262" s="707"/>
      <c r="AW262" s="707"/>
      <c r="AX262" s="707"/>
      <c r="AY262" s="707"/>
      <c r="AZ262" s="707"/>
      <c r="BA262" s="2493"/>
      <c r="BB262" s="295" t="s">
        <v>48</v>
      </c>
      <c r="BC262" s="1153" t="s">
        <v>35</v>
      </c>
      <c r="BD262" s="1172" t="s">
        <v>35</v>
      </c>
      <c r="BE262" s="1172" t="s">
        <v>35</v>
      </c>
      <c r="BF262" s="1172" t="s">
        <v>35</v>
      </c>
      <c r="BG262" s="1192" t="s">
        <v>35</v>
      </c>
      <c r="BH262" s="1212" t="s">
        <v>35</v>
      </c>
      <c r="BI262" s="1172" t="s">
        <v>35</v>
      </c>
      <c r="BJ262" s="1172" t="s">
        <v>35</v>
      </c>
      <c r="BK262" s="1172" t="s">
        <v>35</v>
      </c>
      <c r="BL262" s="1192" t="s">
        <v>35</v>
      </c>
      <c r="BM262" s="1212" t="s">
        <v>35</v>
      </c>
      <c r="BN262" s="1172" t="s">
        <v>35</v>
      </c>
      <c r="BO262" s="1172" t="s">
        <v>35</v>
      </c>
      <c r="BP262" s="1172" t="s">
        <v>35</v>
      </c>
      <c r="BQ262" s="1192" t="s">
        <v>35</v>
      </c>
      <c r="BR262" s="1212" t="s">
        <v>35</v>
      </c>
      <c r="BS262" s="1172" t="s">
        <v>35</v>
      </c>
      <c r="BT262" s="1172" t="s">
        <v>35</v>
      </c>
      <c r="BU262" s="1172" t="s">
        <v>35</v>
      </c>
      <c r="BV262" s="1172" t="s">
        <v>35</v>
      </c>
      <c r="BW262" s="1172" t="s">
        <v>35</v>
      </c>
      <c r="BX262" s="1172" t="s">
        <v>35</v>
      </c>
      <c r="BY262" s="1229" t="s">
        <v>35</v>
      </c>
      <c r="BZ262" s="1229" t="s">
        <v>35</v>
      </c>
      <c r="CA262" s="1229" t="s">
        <v>35</v>
      </c>
      <c r="CB262" s="1229" t="s">
        <v>35</v>
      </c>
      <c r="CC262" s="1229" t="s">
        <v>35</v>
      </c>
      <c r="CD262" s="1229" t="s">
        <v>35</v>
      </c>
      <c r="CE262" s="2139"/>
      <c r="CF262" s="2139"/>
      <c r="CG262" s="2139"/>
      <c r="CH262" s="2139"/>
      <c r="CI262" s="2139"/>
      <c r="CJ262" s="2139"/>
      <c r="CK262" s="2139"/>
      <c r="CL262" s="2139"/>
      <c r="CM262" s="2139"/>
      <c r="CN262" s="2139"/>
      <c r="CO262" s="2139"/>
      <c r="CP262" s="2139"/>
      <c r="CQ262" s="2139"/>
      <c r="CR262" s="2139"/>
      <c r="CS262" s="2139"/>
      <c r="CT262" s="2139"/>
      <c r="CU262" s="2139"/>
      <c r="CV262" s="2139"/>
      <c r="CW262" s="2139"/>
      <c r="CX262" s="2139"/>
      <c r="CY262" s="2139"/>
      <c r="CZ262" s="2139"/>
    </row>
    <row r="263" s="135" customFormat="true" ht="15" customHeight="true" x14ac:dyDescent="0.2">
      <c r="AE263" s="707"/>
      <c r="AF263" s="707"/>
      <c r="AG263" s="707"/>
      <c r="AH263" s="707"/>
      <c r="AI263" s="707"/>
      <c r="AJ263" s="707"/>
      <c r="AK263" s="707"/>
      <c r="AL263" s="707"/>
      <c r="AM263" s="707"/>
      <c r="AN263" s="707"/>
      <c r="AO263" s="707"/>
      <c r="AP263" s="707"/>
      <c r="AQ263" s="707"/>
      <c r="AR263" s="707"/>
      <c r="AS263" s="707"/>
      <c r="AT263" s="707"/>
      <c r="AU263" s="707"/>
      <c r="AV263" s="707"/>
      <c r="AW263" s="707"/>
      <c r="AX263" s="707"/>
      <c r="AY263" s="707"/>
      <c r="AZ263" s="707"/>
      <c r="BA263" s="2493"/>
      <c r="BB263" s="295" t="s">
        <v>111</v>
      </c>
      <c r="BC263" s="1153" t="s">
        <v>35</v>
      </c>
      <c r="BD263" s="1172" t="s">
        <v>35</v>
      </c>
      <c r="BE263" s="1172" t="s">
        <v>35</v>
      </c>
      <c r="BF263" s="1172" t="s">
        <v>35</v>
      </c>
      <c r="BG263" s="1192" t="s">
        <v>35</v>
      </c>
      <c r="BH263" s="1212" t="s">
        <v>35</v>
      </c>
      <c r="BI263" s="1172" t="s">
        <v>35</v>
      </c>
      <c r="BJ263" s="1172" t="s">
        <v>35</v>
      </c>
      <c r="BK263" s="1172" t="s">
        <v>35</v>
      </c>
      <c r="BL263" s="1192" t="s">
        <v>35</v>
      </c>
      <c r="BM263" s="1212" t="s">
        <v>35</v>
      </c>
      <c r="BN263" s="1172" t="s">
        <v>35</v>
      </c>
      <c r="BO263" s="1172" t="s">
        <v>35</v>
      </c>
      <c r="BP263" s="1172" t="s">
        <v>35</v>
      </c>
      <c r="BQ263" s="1192" t="s">
        <v>35</v>
      </c>
      <c r="BR263" s="1212" t="s">
        <v>35</v>
      </c>
      <c r="BS263" s="1172" t="s">
        <v>35</v>
      </c>
      <c r="BT263" s="1172" t="s">
        <v>35</v>
      </c>
      <c r="BU263" s="1172" t="s">
        <v>35</v>
      </c>
      <c r="BV263" s="1172" t="s">
        <v>35</v>
      </c>
      <c r="BW263" s="1172" t="s">
        <v>35</v>
      </c>
      <c r="BX263" s="1172" t="s">
        <v>35</v>
      </c>
      <c r="BY263" s="1229" t="s">
        <v>35</v>
      </c>
      <c r="BZ263" s="1229" t="s">
        <v>35</v>
      </c>
      <c r="CA263" s="1229" t="s">
        <v>35</v>
      </c>
      <c r="CB263" s="1229" t="s">
        <v>35</v>
      </c>
      <c r="CC263" s="1229" t="s">
        <v>35</v>
      </c>
      <c r="CD263" s="1229" t="s">
        <v>35</v>
      </c>
      <c r="CE263" s="2139"/>
      <c r="CF263" s="2139"/>
      <c r="CG263" s="2139"/>
      <c r="CH263" s="2139"/>
      <c r="CI263" s="2139"/>
      <c r="CJ263" s="2139"/>
      <c r="CK263" s="2139"/>
      <c r="CL263" s="2139"/>
      <c r="CM263" s="2139"/>
      <c r="CN263" s="2139"/>
      <c r="CO263" s="2139"/>
      <c r="CP263" s="2139"/>
      <c r="CQ263" s="2139"/>
      <c r="CR263" s="2139"/>
      <c r="CS263" s="2139"/>
      <c r="CT263" s="2139"/>
      <c r="CU263" s="2139"/>
      <c r="CV263" s="2139"/>
      <c r="CW263" s="2139"/>
      <c r="CX263" s="2139"/>
      <c r="CY263" s="2139"/>
      <c r="CZ263" s="2139"/>
    </row>
    <row r="264" s="135" customFormat="true" ht="15" customHeight="true" x14ac:dyDescent="0.2">
      <c r="AE264" s="707"/>
      <c r="AF264" s="707"/>
      <c r="AG264" s="707"/>
      <c r="AH264" s="707"/>
      <c r="AI264" s="707"/>
      <c r="AJ264" s="707"/>
      <c r="AK264" s="707"/>
      <c r="AL264" s="707"/>
      <c r="AM264" s="707"/>
      <c r="AN264" s="707"/>
      <c r="AO264" s="707"/>
      <c r="AP264" s="707"/>
      <c r="AQ264" s="707"/>
      <c r="AR264" s="707"/>
      <c r="AS264" s="707"/>
      <c r="AT264" s="707"/>
      <c r="AU264" s="707"/>
      <c r="AV264" s="707"/>
      <c r="AW264" s="707"/>
      <c r="AX264" s="707"/>
      <c r="AY264" s="707"/>
      <c r="AZ264" s="707"/>
      <c r="BA264" s="2493" t="s">
        <v>73</v>
      </c>
      <c r="BB264" s="295" t="s">
        <v>87</v>
      </c>
      <c r="BC264" s="1153" t="s">
        <v>35</v>
      </c>
      <c r="BD264" s="1172" t="s">
        <v>35</v>
      </c>
      <c r="BE264" s="1172" t="s">
        <v>35</v>
      </c>
      <c r="BF264" s="1172" t="s">
        <v>35</v>
      </c>
      <c r="BG264" s="1192" t="s">
        <v>35</v>
      </c>
      <c r="BH264" s="1212" t="s">
        <v>35</v>
      </c>
      <c r="BI264" s="1172" t="s">
        <v>35</v>
      </c>
      <c r="BJ264" s="1172" t="s">
        <v>35</v>
      </c>
      <c r="BK264" s="1172" t="s">
        <v>35</v>
      </c>
      <c r="BL264" s="1192" t="s">
        <v>35</v>
      </c>
      <c r="BM264" s="1212" t="s">
        <v>35</v>
      </c>
      <c r="BN264" s="1172" t="s">
        <v>35</v>
      </c>
      <c r="BO264" s="1172" t="s">
        <v>35</v>
      </c>
      <c r="BP264" s="1172" t="s">
        <v>35</v>
      </c>
      <c r="BQ264" s="1192" t="s">
        <v>35</v>
      </c>
      <c r="BR264" s="1212" t="s">
        <v>35</v>
      </c>
      <c r="BS264" s="1172" t="s">
        <v>35</v>
      </c>
      <c r="BT264" s="1172" t="s">
        <v>35</v>
      </c>
      <c r="BU264" s="1172" t="s">
        <v>35</v>
      </c>
      <c r="BV264" s="1172" t="s">
        <v>35</v>
      </c>
      <c r="BW264" s="1172" t="s">
        <v>35</v>
      </c>
      <c r="BX264" s="1172" t="s">
        <v>35</v>
      </c>
      <c r="BY264" s="1229" t="s">
        <v>35</v>
      </c>
      <c r="BZ264" s="1229" t="s">
        <v>35</v>
      </c>
      <c r="CA264" s="1229" t="s">
        <v>35</v>
      </c>
      <c r="CB264" s="1229" t="s">
        <v>35</v>
      </c>
      <c r="CC264" s="1229" t="s">
        <v>35</v>
      </c>
      <c r="CD264" s="1229" t="s">
        <v>35</v>
      </c>
      <c r="CE264" s="2139"/>
      <c r="CF264" s="2139"/>
      <c r="CG264" s="2139"/>
      <c r="CH264" s="2139"/>
      <c r="CI264" s="2139"/>
      <c r="CJ264" s="2139"/>
      <c r="CK264" s="2139"/>
      <c r="CL264" s="2139"/>
      <c r="CM264" s="2139"/>
      <c r="CN264" s="2139"/>
      <c r="CO264" s="2139"/>
      <c r="CP264" s="2139"/>
      <c r="CQ264" s="2139"/>
      <c r="CR264" s="2139"/>
      <c r="CS264" s="2139"/>
      <c r="CT264" s="2139"/>
      <c r="CU264" s="2139"/>
      <c r="CV264" s="2139"/>
      <c r="CW264" s="2139"/>
      <c r="CX264" s="2139"/>
      <c r="CY264" s="2139"/>
      <c r="CZ264" s="2139"/>
    </row>
    <row r="265" s="135" customFormat="true" ht="15" customHeight="true" x14ac:dyDescent="0.2">
      <c r="AE265" s="707"/>
      <c r="AF265" s="707"/>
      <c r="AG265" s="707"/>
      <c r="AH265" s="707"/>
      <c r="AI265" s="707"/>
      <c r="AJ265" s="707"/>
      <c r="AK265" s="707"/>
      <c r="AL265" s="707"/>
      <c r="AM265" s="707"/>
      <c r="AN265" s="707"/>
      <c r="AO265" s="707"/>
      <c r="AP265" s="707"/>
      <c r="AQ265" s="707"/>
      <c r="AR265" s="707"/>
      <c r="AS265" s="707"/>
      <c r="AT265" s="707"/>
      <c r="AU265" s="707"/>
      <c r="AV265" s="707"/>
      <c r="AW265" s="707"/>
      <c r="AX265" s="707"/>
      <c r="AY265" s="707"/>
      <c r="AZ265" s="707"/>
      <c r="BA265" s="2493"/>
      <c r="BB265" s="295" t="s">
        <v>88</v>
      </c>
      <c r="BC265" s="1153" t="s">
        <v>35</v>
      </c>
      <c r="BD265" s="1172" t="s">
        <v>35</v>
      </c>
      <c r="BE265" s="1172" t="s">
        <v>35</v>
      </c>
      <c r="BF265" s="1172" t="s">
        <v>35</v>
      </c>
      <c r="BG265" s="1192" t="s">
        <v>35</v>
      </c>
      <c r="BH265" s="1212" t="s">
        <v>35</v>
      </c>
      <c r="BI265" s="1172" t="s">
        <v>35</v>
      </c>
      <c r="BJ265" s="1172" t="s">
        <v>35</v>
      </c>
      <c r="BK265" s="1172" t="s">
        <v>35</v>
      </c>
      <c r="BL265" s="1192" t="s">
        <v>35</v>
      </c>
      <c r="BM265" s="1212" t="s">
        <v>35</v>
      </c>
      <c r="BN265" s="1172" t="s">
        <v>35</v>
      </c>
      <c r="BO265" s="1172" t="s">
        <v>35</v>
      </c>
      <c r="BP265" s="1172" t="s">
        <v>35</v>
      </c>
      <c r="BQ265" s="1192" t="s">
        <v>35</v>
      </c>
      <c r="BR265" s="1212" t="s">
        <v>35</v>
      </c>
      <c r="BS265" s="1172" t="s">
        <v>35</v>
      </c>
      <c r="BT265" s="1172" t="s">
        <v>35</v>
      </c>
      <c r="BU265" s="1172" t="s">
        <v>35</v>
      </c>
      <c r="BV265" s="1172" t="s">
        <v>35</v>
      </c>
      <c r="BW265" s="1172" t="s">
        <v>35</v>
      </c>
      <c r="BX265" s="1172" t="s">
        <v>35</v>
      </c>
      <c r="BY265" s="1229" t="s">
        <v>35</v>
      </c>
      <c r="BZ265" s="1229" t="s">
        <v>35</v>
      </c>
      <c r="CA265" s="1229" t="s">
        <v>35</v>
      </c>
      <c r="CB265" s="1229" t="s">
        <v>35</v>
      </c>
      <c r="CC265" s="1229" t="s">
        <v>35</v>
      </c>
      <c r="CD265" s="1229" t="s">
        <v>35</v>
      </c>
      <c r="CE265" s="2139"/>
      <c r="CF265" s="2139"/>
      <c r="CG265" s="2139"/>
      <c r="CH265" s="2139"/>
      <c r="CI265" s="2139"/>
      <c r="CJ265" s="2139"/>
      <c r="CK265" s="2139"/>
      <c r="CL265" s="2139"/>
      <c r="CM265" s="2139"/>
      <c r="CN265" s="2139"/>
      <c r="CO265" s="2139"/>
      <c r="CP265" s="2139"/>
      <c r="CQ265" s="2139"/>
      <c r="CR265" s="2139"/>
      <c r="CS265" s="2139"/>
      <c r="CT265" s="2139"/>
      <c r="CU265" s="2139"/>
      <c r="CV265" s="2139"/>
      <c r="CW265" s="2139"/>
      <c r="CX265" s="2139"/>
      <c r="CY265" s="2139"/>
      <c r="CZ265" s="2139"/>
    </row>
    <row r="266" s="135" customFormat="true" ht="15" customHeight="true" x14ac:dyDescent="0.2">
      <c r="AE266" s="707"/>
      <c r="AF266" s="707"/>
      <c r="AG266" s="707"/>
      <c r="AH266" s="707"/>
      <c r="AI266" s="707"/>
      <c r="AJ266" s="707"/>
      <c r="AK266" s="707"/>
      <c r="AL266" s="707"/>
      <c r="AM266" s="707"/>
      <c r="AN266" s="707"/>
      <c r="AO266" s="707"/>
      <c r="AP266" s="707"/>
      <c r="AQ266" s="707"/>
      <c r="AR266" s="707"/>
      <c r="AS266" s="707"/>
      <c r="AT266" s="707"/>
      <c r="AU266" s="707"/>
      <c r="AV266" s="707"/>
      <c r="AW266" s="707"/>
      <c r="AX266" s="707"/>
      <c r="AY266" s="707"/>
      <c r="AZ266" s="707"/>
      <c r="BA266" s="2493"/>
      <c r="BB266" s="295" t="s">
        <v>89</v>
      </c>
      <c r="BC266" s="1153" t="s">
        <v>35</v>
      </c>
      <c r="BD266" s="1172" t="s">
        <v>35</v>
      </c>
      <c r="BE266" s="1172" t="s">
        <v>35</v>
      </c>
      <c r="BF266" s="1172" t="s">
        <v>35</v>
      </c>
      <c r="BG266" s="1192" t="s">
        <v>35</v>
      </c>
      <c r="BH266" s="1212" t="s">
        <v>35</v>
      </c>
      <c r="BI266" s="1172" t="s">
        <v>35</v>
      </c>
      <c r="BJ266" s="1172" t="s">
        <v>35</v>
      </c>
      <c r="BK266" s="1172" t="s">
        <v>35</v>
      </c>
      <c r="BL266" s="1192" t="s">
        <v>35</v>
      </c>
      <c r="BM266" s="1212" t="s">
        <v>35</v>
      </c>
      <c r="BN266" s="1172" t="s">
        <v>35</v>
      </c>
      <c r="BO266" s="1172" t="s">
        <v>35</v>
      </c>
      <c r="BP266" s="1172" t="s">
        <v>35</v>
      </c>
      <c r="BQ266" s="1192" t="s">
        <v>35</v>
      </c>
      <c r="BR266" s="1212" t="s">
        <v>35</v>
      </c>
      <c r="BS266" s="1172" t="s">
        <v>35</v>
      </c>
      <c r="BT266" s="1172" t="s">
        <v>35</v>
      </c>
      <c r="BU266" s="1172" t="s">
        <v>35</v>
      </c>
      <c r="BV266" s="1172" t="s">
        <v>35</v>
      </c>
      <c r="BW266" s="1172" t="s">
        <v>35</v>
      </c>
      <c r="BX266" s="1172" t="s">
        <v>35</v>
      </c>
      <c r="BY266" s="1229" t="s">
        <v>35</v>
      </c>
      <c r="BZ266" s="1229" t="s">
        <v>35</v>
      </c>
      <c r="CA266" s="1229" t="s">
        <v>35</v>
      </c>
      <c r="CB266" s="1229" t="s">
        <v>35</v>
      </c>
      <c r="CC266" s="1229" t="s">
        <v>35</v>
      </c>
      <c r="CD266" s="1229" t="s">
        <v>35</v>
      </c>
      <c r="CE266" s="2139"/>
      <c r="CF266" s="2139"/>
      <c r="CG266" s="2139"/>
      <c r="CH266" s="2139"/>
      <c r="CI266" s="2139"/>
      <c r="CJ266" s="2139"/>
      <c r="CK266" s="2139"/>
      <c r="CL266" s="2139"/>
      <c r="CM266" s="2139"/>
      <c r="CN266" s="2139"/>
      <c r="CO266" s="2139"/>
      <c r="CP266" s="2139"/>
      <c r="CQ266" s="2139"/>
      <c r="CR266" s="2139"/>
      <c r="CS266" s="2139"/>
      <c r="CT266" s="2139"/>
      <c r="CU266" s="2139"/>
      <c r="CV266" s="2139"/>
      <c r="CW266" s="2139"/>
      <c r="CX266" s="2139"/>
      <c r="CY266" s="2139"/>
      <c r="CZ266" s="2139"/>
    </row>
    <row r="267" s="135" customFormat="true" ht="15" customHeight="true" x14ac:dyDescent="0.2">
      <c r="AE267" s="707"/>
      <c r="AF267" s="707"/>
      <c r="AG267" s="707"/>
      <c r="AH267" s="707"/>
      <c r="AI267" s="707"/>
      <c r="AJ267" s="707"/>
      <c r="AK267" s="707"/>
      <c r="AL267" s="707"/>
      <c r="AM267" s="707"/>
      <c r="AN267" s="707"/>
      <c r="AO267" s="707"/>
      <c r="AP267" s="707"/>
      <c r="AQ267" s="707"/>
      <c r="AR267" s="707"/>
      <c r="AS267" s="707"/>
      <c r="AT267" s="707"/>
      <c r="AU267" s="707"/>
      <c r="AV267" s="707"/>
      <c r="AW267" s="707"/>
      <c r="AX267" s="707"/>
      <c r="AY267" s="707"/>
      <c r="AZ267" s="707"/>
      <c r="BA267" s="2493"/>
      <c r="BB267" s="295" t="s">
        <v>111</v>
      </c>
      <c r="BC267" s="1153" t="s">
        <v>35</v>
      </c>
      <c r="BD267" s="1172" t="s">
        <v>35</v>
      </c>
      <c r="BE267" s="1172" t="s">
        <v>35</v>
      </c>
      <c r="BF267" s="1172" t="s">
        <v>35</v>
      </c>
      <c r="BG267" s="1192" t="s">
        <v>35</v>
      </c>
      <c r="BH267" s="1212" t="s">
        <v>35</v>
      </c>
      <c r="BI267" s="1172" t="s">
        <v>35</v>
      </c>
      <c r="BJ267" s="1172" t="s">
        <v>35</v>
      </c>
      <c r="BK267" s="1172" t="s">
        <v>35</v>
      </c>
      <c r="BL267" s="1192" t="s">
        <v>35</v>
      </c>
      <c r="BM267" s="1212" t="s">
        <v>35</v>
      </c>
      <c r="BN267" s="1172" t="s">
        <v>35</v>
      </c>
      <c r="BO267" s="1172" t="s">
        <v>35</v>
      </c>
      <c r="BP267" s="1172" t="s">
        <v>35</v>
      </c>
      <c r="BQ267" s="1192" t="s">
        <v>35</v>
      </c>
      <c r="BR267" s="1212" t="s">
        <v>35</v>
      </c>
      <c r="BS267" s="1172" t="s">
        <v>35</v>
      </c>
      <c r="BT267" s="1172" t="s">
        <v>35</v>
      </c>
      <c r="BU267" s="1172" t="s">
        <v>35</v>
      </c>
      <c r="BV267" s="1172" t="s">
        <v>35</v>
      </c>
      <c r="BW267" s="1172" t="s">
        <v>35</v>
      </c>
      <c r="BX267" s="1172" t="s">
        <v>35</v>
      </c>
      <c r="BY267" s="1229" t="s">
        <v>35</v>
      </c>
      <c r="BZ267" s="1229" t="s">
        <v>35</v>
      </c>
      <c r="CA267" s="1229" t="s">
        <v>35</v>
      </c>
      <c r="CB267" s="1229" t="s">
        <v>35</v>
      </c>
      <c r="CC267" s="1229" t="s">
        <v>35</v>
      </c>
      <c r="CD267" s="1229" t="s">
        <v>35</v>
      </c>
      <c r="CE267" s="2139"/>
      <c r="CF267" s="2139"/>
      <c r="CG267" s="2139"/>
      <c r="CH267" s="2139"/>
      <c r="CI267" s="2139"/>
      <c r="CJ267" s="2139"/>
      <c r="CK267" s="2139"/>
      <c r="CL267" s="2139"/>
      <c r="CM267" s="2139"/>
      <c r="CN267" s="2139"/>
      <c r="CO267" s="2139"/>
      <c r="CP267" s="2139"/>
      <c r="CQ267" s="2139"/>
      <c r="CR267" s="2139"/>
      <c r="CS267" s="2139"/>
      <c r="CT267" s="2139"/>
      <c r="CU267" s="2139"/>
      <c r="CV267" s="2139"/>
      <c r="CW267" s="2139"/>
      <c r="CX267" s="2139"/>
      <c r="CY267" s="2139"/>
      <c r="CZ267" s="2139"/>
    </row>
    <row r="268" s="135" customFormat="true" ht="15" customHeight="true" x14ac:dyDescent="0.2">
      <c r="AE268" s="707"/>
      <c r="AF268" s="707"/>
      <c r="AG268" s="707"/>
      <c r="AH268" s="707"/>
      <c r="AI268" s="707"/>
      <c r="AJ268" s="707"/>
      <c r="AK268" s="707"/>
      <c r="AL268" s="707"/>
      <c r="AM268" s="707"/>
      <c r="AN268" s="707"/>
      <c r="AO268" s="707"/>
      <c r="AP268" s="707"/>
      <c r="AQ268" s="707"/>
      <c r="AR268" s="707"/>
      <c r="AS268" s="707"/>
      <c r="AT268" s="707"/>
      <c r="AU268" s="707"/>
      <c r="AV268" s="707"/>
      <c r="AW268" s="707"/>
      <c r="AX268" s="707"/>
      <c r="AY268" s="707"/>
      <c r="AZ268" s="707"/>
      <c r="BA268" s="2493" t="s">
        <v>114</v>
      </c>
      <c r="BB268" s="295" t="s">
        <v>87</v>
      </c>
      <c r="BC268" s="1153" t="s">
        <v>35</v>
      </c>
      <c r="BD268" s="1172" t="s">
        <v>35</v>
      </c>
      <c r="BE268" s="1172" t="s">
        <v>35</v>
      </c>
      <c r="BF268" s="1172" t="s">
        <v>35</v>
      </c>
      <c r="BG268" s="1192" t="s">
        <v>35</v>
      </c>
      <c r="BH268" s="1212" t="s">
        <v>35</v>
      </c>
      <c r="BI268" s="1172" t="s">
        <v>35</v>
      </c>
      <c r="BJ268" s="1172" t="s">
        <v>35</v>
      </c>
      <c r="BK268" s="1172" t="s">
        <v>35</v>
      </c>
      <c r="BL268" s="1192" t="s">
        <v>35</v>
      </c>
      <c r="BM268" s="1212" t="s">
        <v>35</v>
      </c>
      <c r="BN268" s="1172" t="s">
        <v>35</v>
      </c>
      <c r="BO268" s="1172" t="s">
        <v>35</v>
      </c>
      <c r="BP268" s="1172" t="s">
        <v>35</v>
      </c>
      <c r="BQ268" s="1192" t="s">
        <v>35</v>
      </c>
      <c r="BR268" s="1212" t="s">
        <v>35</v>
      </c>
      <c r="BS268" s="1172" t="s">
        <v>35</v>
      </c>
      <c r="BT268" s="1172" t="s">
        <v>35</v>
      </c>
      <c r="BU268" s="1172" t="s">
        <v>35</v>
      </c>
      <c r="BV268" s="1172" t="s">
        <v>35</v>
      </c>
      <c r="BW268" s="1172" t="s">
        <v>35</v>
      </c>
      <c r="BX268" s="1172" t="s">
        <v>35</v>
      </c>
      <c r="BY268" s="1229" t="s">
        <v>35</v>
      </c>
      <c r="BZ268" s="1229" t="s">
        <v>35</v>
      </c>
      <c r="CA268" s="1229" t="s">
        <v>35</v>
      </c>
      <c r="CB268" s="1229" t="s">
        <v>35</v>
      </c>
      <c r="CC268" s="1229" t="s">
        <v>35</v>
      </c>
      <c r="CD268" s="1229" t="s">
        <v>35</v>
      </c>
      <c r="CE268" s="2139"/>
      <c r="CF268" s="2139"/>
      <c r="CG268" s="2139"/>
      <c r="CH268" s="2139"/>
      <c r="CI268" s="2139"/>
      <c r="CJ268" s="2139"/>
      <c r="CK268" s="2139"/>
      <c r="CL268" s="2139"/>
      <c r="CM268" s="2139"/>
      <c r="CN268" s="2139"/>
      <c r="CO268" s="2139"/>
      <c r="CP268" s="2139"/>
      <c r="CQ268" s="2139"/>
      <c r="CR268" s="2139"/>
      <c r="CS268" s="2139"/>
      <c r="CT268" s="2139"/>
      <c r="CU268" s="2139"/>
      <c r="CV268" s="2139"/>
      <c r="CW268" s="2139"/>
      <c r="CX268" s="2139"/>
      <c r="CY268" s="2139"/>
      <c r="CZ268" s="2139"/>
    </row>
    <row r="269" s="135" customFormat="true" ht="15" customHeight="true" x14ac:dyDescent="0.2">
      <c r="AE269" s="707"/>
      <c r="AF269" s="707"/>
      <c r="AG269" s="707"/>
      <c r="AH269" s="707"/>
      <c r="AI269" s="707"/>
      <c r="AJ269" s="707"/>
      <c r="AK269" s="707"/>
      <c r="AL269" s="707"/>
      <c r="AM269" s="707"/>
      <c r="AN269" s="707"/>
      <c r="AO269" s="707"/>
      <c r="AP269" s="707"/>
      <c r="AQ269" s="707"/>
      <c r="AR269" s="707"/>
      <c r="AS269" s="707"/>
      <c r="AT269" s="707"/>
      <c r="AU269" s="707"/>
      <c r="AV269" s="707"/>
      <c r="AW269" s="707"/>
      <c r="AX269" s="707"/>
      <c r="AY269" s="707"/>
      <c r="AZ269" s="707"/>
      <c r="BA269" s="2493"/>
      <c r="BB269" s="295" t="s">
        <v>88</v>
      </c>
      <c r="BC269" s="1153" t="s">
        <v>35</v>
      </c>
      <c r="BD269" s="1172" t="s">
        <v>35</v>
      </c>
      <c r="BE269" s="1172" t="s">
        <v>35</v>
      </c>
      <c r="BF269" s="1172" t="s">
        <v>35</v>
      </c>
      <c r="BG269" s="1192" t="s">
        <v>35</v>
      </c>
      <c r="BH269" s="1212" t="s">
        <v>35</v>
      </c>
      <c r="BI269" s="1172" t="s">
        <v>35</v>
      </c>
      <c r="BJ269" s="1172" t="s">
        <v>35</v>
      </c>
      <c r="BK269" s="1172" t="s">
        <v>35</v>
      </c>
      <c r="BL269" s="1192" t="s">
        <v>35</v>
      </c>
      <c r="BM269" s="1212" t="s">
        <v>35</v>
      </c>
      <c r="BN269" s="1172" t="s">
        <v>35</v>
      </c>
      <c r="BO269" s="1172" t="s">
        <v>35</v>
      </c>
      <c r="BP269" s="1172" t="s">
        <v>35</v>
      </c>
      <c r="BQ269" s="1192" t="s">
        <v>35</v>
      </c>
      <c r="BR269" s="1212" t="s">
        <v>35</v>
      </c>
      <c r="BS269" s="1172" t="s">
        <v>35</v>
      </c>
      <c r="BT269" s="1172" t="s">
        <v>35</v>
      </c>
      <c r="BU269" s="1172" t="s">
        <v>35</v>
      </c>
      <c r="BV269" s="1172" t="s">
        <v>35</v>
      </c>
      <c r="BW269" s="1172" t="s">
        <v>35</v>
      </c>
      <c r="BX269" s="1172" t="s">
        <v>35</v>
      </c>
      <c r="BY269" s="1229" t="s">
        <v>35</v>
      </c>
      <c r="BZ269" s="1229" t="s">
        <v>35</v>
      </c>
      <c r="CA269" s="1229" t="s">
        <v>35</v>
      </c>
      <c r="CB269" s="1229" t="s">
        <v>35</v>
      </c>
      <c r="CC269" s="1229" t="s">
        <v>35</v>
      </c>
      <c r="CD269" s="1229" t="s">
        <v>35</v>
      </c>
      <c r="CE269" s="2139"/>
      <c r="CF269" s="2139"/>
      <c r="CG269" s="2139"/>
      <c r="CH269" s="2139"/>
      <c r="CI269" s="2139"/>
      <c r="CJ269" s="2139"/>
      <c r="CK269" s="2139"/>
      <c r="CL269" s="2139"/>
      <c r="CM269" s="2139"/>
      <c r="CN269" s="2139"/>
      <c r="CO269" s="2139"/>
      <c r="CP269" s="2139"/>
      <c r="CQ269" s="2139"/>
      <c r="CR269" s="2139"/>
      <c r="CS269" s="2139"/>
      <c r="CT269" s="2139"/>
      <c r="CU269" s="2139"/>
      <c r="CV269" s="2139"/>
      <c r="CW269" s="2139"/>
      <c r="CX269" s="2139"/>
      <c r="CY269" s="2139"/>
      <c r="CZ269" s="2139"/>
    </row>
    <row r="270" s="135" customFormat="true" ht="15" customHeight="true" x14ac:dyDescent="0.2">
      <c r="AE270" s="707"/>
      <c r="AF270" s="707"/>
      <c r="AG270" s="707"/>
      <c r="AH270" s="707"/>
      <c r="AI270" s="707"/>
      <c r="AJ270" s="707"/>
      <c r="AK270" s="707"/>
      <c r="AL270" s="707"/>
      <c r="AM270" s="707"/>
      <c r="AN270" s="707"/>
      <c r="AO270" s="707"/>
      <c r="AP270" s="707"/>
      <c r="AQ270" s="707"/>
      <c r="AR270" s="707"/>
      <c r="AS270" s="707"/>
      <c r="AT270" s="707"/>
      <c r="AU270" s="707"/>
      <c r="AV270" s="707"/>
      <c r="AW270" s="707"/>
      <c r="AX270" s="707"/>
      <c r="AY270" s="707"/>
      <c r="AZ270" s="707"/>
      <c r="BA270" s="2493"/>
      <c r="BB270" s="295" t="s">
        <v>89</v>
      </c>
      <c r="BC270" s="1153" t="s">
        <v>35</v>
      </c>
      <c r="BD270" s="1172" t="s">
        <v>35</v>
      </c>
      <c r="BE270" s="1172" t="s">
        <v>35</v>
      </c>
      <c r="BF270" s="1172" t="s">
        <v>35</v>
      </c>
      <c r="BG270" s="1192" t="s">
        <v>35</v>
      </c>
      <c r="BH270" s="1212" t="s">
        <v>35</v>
      </c>
      <c r="BI270" s="1172" t="s">
        <v>35</v>
      </c>
      <c r="BJ270" s="1172" t="s">
        <v>35</v>
      </c>
      <c r="BK270" s="1172" t="s">
        <v>35</v>
      </c>
      <c r="BL270" s="1192" t="s">
        <v>35</v>
      </c>
      <c r="BM270" s="1212" t="s">
        <v>35</v>
      </c>
      <c r="BN270" s="1172" t="s">
        <v>35</v>
      </c>
      <c r="BO270" s="1172" t="s">
        <v>35</v>
      </c>
      <c r="BP270" s="1172" t="s">
        <v>35</v>
      </c>
      <c r="BQ270" s="1192" t="s">
        <v>35</v>
      </c>
      <c r="BR270" s="1212" t="s">
        <v>35</v>
      </c>
      <c r="BS270" s="1172" t="s">
        <v>35</v>
      </c>
      <c r="BT270" s="1172" t="s">
        <v>35</v>
      </c>
      <c r="BU270" s="1172" t="s">
        <v>35</v>
      </c>
      <c r="BV270" s="1172" t="s">
        <v>35</v>
      </c>
      <c r="BW270" s="1172" t="s">
        <v>35</v>
      </c>
      <c r="BX270" s="1172" t="s">
        <v>35</v>
      </c>
      <c r="BY270" s="1229" t="s">
        <v>35</v>
      </c>
      <c r="BZ270" s="1229" t="s">
        <v>35</v>
      </c>
      <c r="CA270" s="1229" t="s">
        <v>35</v>
      </c>
      <c r="CB270" s="1229" t="s">
        <v>35</v>
      </c>
      <c r="CC270" s="1229" t="s">
        <v>35</v>
      </c>
      <c r="CD270" s="1229" t="s">
        <v>35</v>
      </c>
      <c r="CE270" s="2139"/>
      <c r="CF270" s="2139"/>
      <c r="CG270" s="2139"/>
      <c r="CH270" s="2139"/>
      <c r="CI270" s="2139"/>
      <c r="CJ270" s="2139"/>
      <c r="CK270" s="2139"/>
      <c r="CL270" s="2139"/>
      <c r="CM270" s="2139"/>
      <c r="CN270" s="2139"/>
      <c r="CO270" s="2139"/>
      <c r="CP270" s="2139"/>
      <c r="CQ270" s="2139"/>
      <c r="CR270" s="2139"/>
      <c r="CS270" s="2139"/>
      <c r="CT270" s="2139"/>
      <c r="CU270" s="2139"/>
      <c r="CV270" s="2139"/>
      <c r="CW270" s="2139"/>
      <c r="CX270" s="2139"/>
      <c r="CY270" s="2139"/>
      <c r="CZ270" s="2139"/>
    </row>
    <row r="271" s="135" customFormat="true" ht="15" customHeight="true" x14ac:dyDescent="0.2">
      <c r="AE271" s="707"/>
      <c r="AF271" s="707"/>
      <c r="AG271" s="707"/>
      <c r="AH271" s="707"/>
      <c r="AI271" s="707"/>
      <c r="AJ271" s="707"/>
      <c r="AK271" s="707"/>
      <c r="AL271" s="707"/>
      <c r="AM271" s="707"/>
      <c r="AN271" s="707"/>
      <c r="AO271" s="707"/>
      <c r="AP271" s="707"/>
      <c r="AQ271" s="707"/>
      <c r="AR271" s="707"/>
      <c r="AS271" s="707"/>
      <c r="AT271" s="707"/>
      <c r="AU271" s="707"/>
      <c r="AV271" s="707"/>
      <c r="AW271" s="707"/>
      <c r="AX271" s="707"/>
      <c r="AY271" s="707"/>
      <c r="AZ271" s="707"/>
      <c r="BA271" s="2493" t="s">
        <v>74</v>
      </c>
      <c r="BB271" s="295" t="s">
        <v>49</v>
      </c>
      <c r="BC271" s="1153" t="s">
        <v>35</v>
      </c>
      <c r="BD271" s="1173" t="s">
        <v>35</v>
      </c>
      <c r="BE271" s="1173" t="s">
        <v>35</v>
      </c>
      <c r="BF271" s="1173" t="s">
        <v>35</v>
      </c>
      <c r="BG271" s="1193" t="s">
        <v>35</v>
      </c>
      <c r="BH271" s="1153" t="s">
        <v>35</v>
      </c>
      <c r="BI271" s="1173" t="s">
        <v>35</v>
      </c>
      <c r="BJ271" s="1173" t="s">
        <v>35</v>
      </c>
      <c r="BK271" s="1173" t="s">
        <v>35</v>
      </c>
      <c r="BL271" s="1193" t="s">
        <v>35</v>
      </c>
      <c r="BM271" s="1153" t="s">
        <v>35</v>
      </c>
      <c r="BN271" s="1173" t="s">
        <v>35</v>
      </c>
      <c r="BO271" s="1173" t="s">
        <v>35</v>
      </c>
      <c r="BP271" s="1173" t="s">
        <v>35</v>
      </c>
      <c r="BQ271" s="1193" t="s">
        <v>35</v>
      </c>
      <c r="BR271" s="1153" t="s">
        <v>35</v>
      </c>
      <c r="BS271" s="1173" t="s">
        <v>35</v>
      </c>
      <c r="BT271" s="1173" t="s">
        <v>35</v>
      </c>
      <c r="BU271" s="1173" t="s">
        <v>35</v>
      </c>
      <c r="BV271" s="1173" t="s">
        <v>35</v>
      </c>
      <c r="BW271" s="1173" t="s">
        <v>35</v>
      </c>
      <c r="BX271" s="1173" t="s">
        <v>35</v>
      </c>
      <c r="BY271" s="1230" t="s">
        <v>35</v>
      </c>
      <c r="BZ271" s="1230" t="s">
        <v>35</v>
      </c>
      <c r="CA271" s="1230" t="s">
        <v>35</v>
      </c>
      <c r="CB271" s="1230" t="s">
        <v>35</v>
      </c>
      <c r="CC271" s="1230" t="s">
        <v>35</v>
      </c>
      <c r="CD271" s="1230" t="s">
        <v>35</v>
      </c>
      <c r="CE271" s="2140"/>
      <c r="CF271" s="2140"/>
      <c r="CG271" s="2140"/>
      <c r="CH271" s="2140"/>
      <c r="CI271" s="2140"/>
      <c r="CJ271" s="2140"/>
      <c r="CK271" s="2140"/>
      <c r="CL271" s="2140"/>
      <c r="CM271" s="2140"/>
      <c r="CN271" s="2140"/>
      <c r="CO271" s="2140"/>
      <c r="CP271" s="2140"/>
      <c r="CQ271" s="2140"/>
      <c r="CR271" s="2140"/>
      <c r="CS271" s="2140"/>
      <c r="CT271" s="2140"/>
      <c r="CU271" s="2140"/>
      <c r="CV271" s="2140"/>
      <c r="CW271" s="2140"/>
      <c r="CX271" s="2140"/>
      <c r="CY271" s="2140"/>
      <c r="CZ271" s="2140"/>
    </row>
    <row r="272" s="135" customFormat="true" ht="15" customHeight="true" x14ac:dyDescent="0.2">
      <c r="AE272" s="707"/>
      <c r="AF272" s="707"/>
      <c r="AG272" s="707"/>
      <c r="AH272" s="707"/>
      <c r="AI272" s="707"/>
      <c r="AJ272" s="707"/>
      <c r="AK272" s="707"/>
      <c r="AL272" s="707"/>
      <c r="AM272" s="707"/>
      <c r="AN272" s="707"/>
      <c r="AO272" s="707"/>
      <c r="AP272" s="707"/>
      <c r="AQ272" s="707"/>
      <c r="AR272" s="707"/>
      <c r="AS272" s="707"/>
      <c r="AT272" s="707"/>
      <c r="AU272" s="707"/>
      <c r="AV272" s="707"/>
      <c r="AW272" s="707"/>
      <c r="AX272" s="707"/>
      <c r="AY272" s="707"/>
      <c r="AZ272" s="707"/>
      <c r="BA272" s="2493"/>
      <c r="BB272" s="295" t="s">
        <v>48</v>
      </c>
      <c r="BC272" s="1153" t="s">
        <v>35</v>
      </c>
      <c r="BD272" s="1173" t="s">
        <v>35</v>
      </c>
      <c r="BE272" s="1173" t="s">
        <v>35</v>
      </c>
      <c r="BF272" s="1173" t="s">
        <v>35</v>
      </c>
      <c r="BG272" s="1193" t="s">
        <v>35</v>
      </c>
      <c r="BH272" s="1153" t="s">
        <v>35</v>
      </c>
      <c r="BI272" s="1173" t="s">
        <v>35</v>
      </c>
      <c r="BJ272" s="1173" t="s">
        <v>35</v>
      </c>
      <c r="BK272" s="1173" t="s">
        <v>35</v>
      </c>
      <c r="BL272" s="1193" t="s">
        <v>35</v>
      </c>
      <c r="BM272" s="1153" t="s">
        <v>35</v>
      </c>
      <c r="BN272" s="1173" t="s">
        <v>35</v>
      </c>
      <c r="BO272" s="1173" t="s">
        <v>35</v>
      </c>
      <c r="BP272" s="1173" t="s">
        <v>35</v>
      </c>
      <c r="BQ272" s="1193" t="s">
        <v>35</v>
      </c>
      <c r="BR272" s="1153" t="s">
        <v>35</v>
      </c>
      <c r="BS272" s="1173" t="s">
        <v>35</v>
      </c>
      <c r="BT272" s="1173" t="s">
        <v>35</v>
      </c>
      <c r="BU272" s="1173" t="s">
        <v>35</v>
      </c>
      <c r="BV272" s="1173" t="s">
        <v>35</v>
      </c>
      <c r="BW272" s="1173" t="s">
        <v>35</v>
      </c>
      <c r="BX272" s="1173" t="s">
        <v>35</v>
      </c>
      <c r="BY272" s="1230" t="s">
        <v>35</v>
      </c>
      <c r="BZ272" s="1230" t="s">
        <v>35</v>
      </c>
      <c r="CA272" s="1230" t="s">
        <v>35</v>
      </c>
      <c r="CB272" s="1230" t="s">
        <v>35</v>
      </c>
      <c r="CC272" s="1230" t="s">
        <v>35</v>
      </c>
      <c r="CD272" s="1230" t="s">
        <v>35</v>
      </c>
      <c r="CE272" s="2140"/>
      <c r="CF272" s="2140"/>
      <c r="CG272" s="2140"/>
      <c r="CH272" s="2140"/>
      <c r="CI272" s="2140"/>
      <c r="CJ272" s="2140"/>
      <c r="CK272" s="2140"/>
      <c r="CL272" s="2140"/>
      <c r="CM272" s="2140"/>
      <c r="CN272" s="2140"/>
      <c r="CO272" s="2140"/>
      <c r="CP272" s="2140"/>
      <c r="CQ272" s="2140"/>
      <c r="CR272" s="2140"/>
      <c r="CS272" s="2140"/>
      <c r="CT272" s="2140"/>
      <c r="CU272" s="2140"/>
      <c r="CV272" s="2140"/>
      <c r="CW272" s="2140"/>
      <c r="CX272" s="2140"/>
      <c r="CY272" s="2140"/>
      <c r="CZ272" s="2140"/>
    </row>
    <row r="273" s="135" customFormat="true" ht="15" customHeight="true" x14ac:dyDescent="0.2">
      <c r="AE273" s="707"/>
      <c r="AF273" s="707"/>
      <c r="AG273" s="707"/>
      <c r="AH273" s="707"/>
      <c r="AI273" s="707"/>
      <c r="AJ273" s="707"/>
      <c r="AK273" s="707"/>
      <c r="AL273" s="707"/>
      <c r="AM273" s="707"/>
      <c r="AN273" s="707"/>
      <c r="AO273" s="707"/>
      <c r="AP273" s="707"/>
      <c r="AQ273" s="707"/>
      <c r="AR273" s="707"/>
      <c r="AS273" s="707"/>
      <c r="AT273" s="707"/>
      <c r="AU273" s="707"/>
      <c r="AV273" s="707"/>
      <c r="AW273" s="707"/>
      <c r="AX273" s="707"/>
      <c r="AY273" s="707"/>
      <c r="AZ273" s="707"/>
      <c r="BA273" s="2493"/>
      <c r="BB273" s="295" t="s">
        <v>111</v>
      </c>
      <c r="BC273" s="1153" t="s">
        <v>35</v>
      </c>
      <c r="BD273" s="1173" t="s">
        <v>35</v>
      </c>
      <c r="BE273" s="1173" t="s">
        <v>35</v>
      </c>
      <c r="BF273" s="1173" t="s">
        <v>35</v>
      </c>
      <c r="BG273" s="1193" t="s">
        <v>35</v>
      </c>
      <c r="BH273" s="1153" t="s">
        <v>35</v>
      </c>
      <c r="BI273" s="1173" t="s">
        <v>35</v>
      </c>
      <c r="BJ273" s="1173" t="s">
        <v>35</v>
      </c>
      <c r="BK273" s="1173" t="s">
        <v>35</v>
      </c>
      <c r="BL273" s="1193" t="s">
        <v>35</v>
      </c>
      <c r="BM273" s="1153" t="s">
        <v>35</v>
      </c>
      <c r="BN273" s="1173" t="s">
        <v>35</v>
      </c>
      <c r="BO273" s="1173" t="s">
        <v>35</v>
      </c>
      <c r="BP273" s="1173" t="s">
        <v>35</v>
      </c>
      <c r="BQ273" s="1193" t="s">
        <v>35</v>
      </c>
      <c r="BR273" s="1153" t="s">
        <v>35</v>
      </c>
      <c r="BS273" s="1173" t="s">
        <v>35</v>
      </c>
      <c r="BT273" s="1173" t="s">
        <v>35</v>
      </c>
      <c r="BU273" s="1173" t="s">
        <v>35</v>
      </c>
      <c r="BV273" s="1173" t="s">
        <v>35</v>
      </c>
      <c r="BW273" s="1173" t="s">
        <v>35</v>
      </c>
      <c r="BX273" s="1173" t="s">
        <v>35</v>
      </c>
      <c r="BY273" s="1230" t="s">
        <v>35</v>
      </c>
      <c r="BZ273" s="1230" t="s">
        <v>35</v>
      </c>
      <c r="CA273" s="1230" t="s">
        <v>35</v>
      </c>
      <c r="CB273" s="1230" t="s">
        <v>35</v>
      </c>
      <c r="CC273" s="1230" t="s">
        <v>35</v>
      </c>
      <c r="CD273" s="1230" t="s">
        <v>35</v>
      </c>
      <c r="CE273" s="2140"/>
      <c r="CF273" s="2140"/>
      <c r="CG273" s="2140"/>
      <c r="CH273" s="2140"/>
      <c r="CI273" s="2140"/>
      <c r="CJ273" s="2140"/>
      <c r="CK273" s="2140"/>
      <c r="CL273" s="2140"/>
      <c r="CM273" s="2140"/>
      <c r="CN273" s="2140"/>
      <c r="CO273" s="2140"/>
      <c r="CP273" s="2140"/>
      <c r="CQ273" s="2140"/>
      <c r="CR273" s="2140"/>
      <c r="CS273" s="2140"/>
      <c r="CT273" s="2140"/>
      <c r="CU273" s="2140"/>
      <c r="CV273" s="2140"/>
      <c r="CW273" s="2140"/>
      <c r="CX273" s="2140"/>
      <c r="CY273" s="2140"/>
      <c r="CZ273" s="2140"/>
    </row>
    <row r="274" s="135" customFormat="true" ht="15" customHeight="true" x14ac:dyDescent="0.2">
      <c r="AE274" s="707"/>
      <c r="AF274" s="707"/>
      <c r="AG274" s="707"/>
      <c r="AH274" s="707"/>
      <c r="AI274" s="707"/>
      <c r="AJ274" s="707"/>
      <c r="AK274" s="707"/>
      <c r="AL274" s="707"/>
      <c r="AM274" s="707"/>
      <c r="AN274" s="707"/>
      <c r="AO274" s="707"/>
      <c r="AP274" s="707"/>
      <c r="AQ274" s="707"/>
      <c r="AR274" s="707"/>
      <c r="AS274" s="707"/>
      <c r="AT274" s="707"/>
      <c r="AU274" s="707"/>
      <c r="AV274" s="707"/>
      <c r="AW274" s="707"/>
      <c r="AX274" s="707"/>
      <c r="AY274" s="707"/>
      <c r="AZ274" s="707"/>
      <c r="BA274" s="2493" t="s">
        <v>75</v>
      </c>
      <c r="BB274" s="295" t="s">
        <v>49</v>
      </c>
      <c r="BC274" s="1153" t="s">
        <v>35</v>
      </c>
      <c r="BD274" s="1172" t="s">
        <v>35</v>
      </c>
      <c r="BE274" s="1172" t="s">
        <v>35</v>
      </c>
      <c r="BF274" s="1172" t="s">
        <v>35</v>
      </c>
      <c r="BG274" s="1192" t="s">
        <v>35</v>
      </c>
      <c r="BH274" s="1212" t="s">
        <v>35</v>
      </c>
      <c r="BI274" s="1172" t="s">
        <v>35</v>
      </c>
      <c r="BJ274" s="1172" t="s">
        <v>35</v>
      </c>
      <c r="BK274" s="1172" t="s">
        <v>35</v>
      </c>
      <c r="BL274" s="1192" t="s">
        <v>35</v>
      </c>
      <c r="BM274" s="1212" t="s">
        <v>35</v>
      </c>
      <c r="BN274" s="1172" t="s">
        <v>35</v>
      </c>
      <c r="BO274" s="1172" t="s">
        <v>35</v>
      </c>
      <c r="BP274" s="1172" t="s">
        <v>35</v>
      </c>
      <c r="BQ274" s="1192" t="s">
        <v>35</v>
      </c>
      <c r="BR274" s="1212" t="s">
        <v>35</v>
      </c>
      <c r="BS274" s="1172" t="s">
        <v>35</v>
      </c>
      <c r="BT274" s="1172" t="s">
        <v>35</v>
      </c>
      <c r="BU274" s="1172" t="s">
        <v>35</v>
      </c>
      <c r="BV274" s="1172" t="s">
        <v>35</v>
      </c>
      <c r="BW274" s="1172" t="s">
        <v>35</v>
      </c>
      <c r="BX274" s="1172" t="s">
        <v>35</v>
      </c>
      <c r="BY274" s="1229" t="s">
        <v>35</v>
      </c>
      <c r="BZ274" s="1229" t="s">
        <v>35</v>
      </c>
      <c r="CA274" s="1229" t="s">
        <v>35</v>
      </c>
      <c r="CB274" s="1229" t="s">
        <v>35</v>
      </c>
      <c r="CC274" s="1229" t="s">
        <v>35</v>
      </c>
      <c r="CD274" s="1229" t="s">
        <v>35</v>
      </c>
      <c r="CE274" s="2139"/>
      <c r="CF274" s="2139"/>
      <c r="CG274" s="2139"/>
      <c r="CH274" s="2139"/>
      <c r="CI274" s="2139"/>
      <c r="CJ274" s="2139"/>
      <c r="CK274" s="2139"/>
      <c r="CL274" s="2139"/>
      <c r="CM274" s="2139"/>
      <c r="CN274" s="2139"/>
      <c r="CO274" s="2139"/>
      <c r="CP274" s="2139"/>
      <c r="CQ274" s="2139"/>
      <c r="CR274" s="2139"/>
      <c r="CS274" s="2139"/>
      <c r="CT274" s="2139"/>
      <c r="CU274" s="2139"/>
      <c r="CV274" s="2139"/>
      <c r="CW274" s="2139"/>
      <c r="CX274" s="2139"/>
      <c r="CY274" s="2139"/>
      <c r="CZ274" s="2139"/>
    </row>
    <row r="275" s="135" customFormat="true" ht="15" customHeight="true" x14ac:dyDescent="0.2">
      <c r="AE275" s="707"/>
      <c r="AF275" s="707"/>
      <c r="AG275" s="707"/>
      <c r="AH275" s="707"/>
      <c r="AI275" s="707"/>
      <c r="AJ275" s="707"/>
      <c r="AK275" s="707"/>
      <c r="AL275" s="707"/>
      <c r="AM275" s="707"/>
      <c r="AN275" s="707"/>
      <c r="AO275" s="707"/>
      <c r="AP275" s="707"/>
      <c r="AQ275" s="707"/>
      <c r="AR275" s="707"/>
      <c r="AS275" s="707"/>
      <c r="AT275" s="707"/>
      <c r="AU275" s="707"/>
      <c r="AV275" s="707"/>
      <c r="AW275" s="707"/>
      <c r="AX275" s="707"/>
      <c r="AY275" s="707"/>
      <c r="AZ275" s="707"/>
      <c r="BA275" s="2493"/>
      <c r="BB275" s="295" t="s">
        <v>48</v>
      </c>
      <c r="BC275" s="1153" t="s">
        <v>35</v>
      </c>
      <c r="BD275" s="1172" t="s">
        <v>35</v>
      </c>
      <c r="BE275" s="1172" t="s">
        <v>35</v>
      </c>
      <c r="BF275" s="1172" t="s">
        <v>35</v>
      </c>
      <c r="BG275" s="1192" t="s">
        <v>35</v>
      </c>
      <c r="BH275" s="1212" t="s">
        <v>35</v>
      </c>
      <c r="BI275" s="1172" t="s">
        <v>35</v>
      </c>
      <c r="BJ275" s="1172" t="s">
        <v>35</v>
      </c>
      <c r="BK275" s="1172" t="s">
        <v>35</v>
      </c>
      <c r="BL275" s="1192" t="s">
        <v>35</v>
      </c>
      <c r="BM275" s="1212" t="s">
        <v>35</v>
      </c>
      <c r="BN275" s="1172" t="s">
        <v>35</v>
      </c>
      <c r="BO275" s="1172" t="s">
        <v>35</v>
      </c>
      <c r="BP275" s="1172" t="s">
        <v>35</v>
      </c>
      <c r="BQ275" s="1192" t="s">
        <v>35</v>
      </c>
      <c r="BR275" s="1212" t="s">
        <v>35</v>
      </c>
      <c r="BS275" s="1172" t="s">
        <v>35</v>
      </c>
      <c r="BT275" s="1172" t="s">
        <v>35</v>
      </c>
      <c r="BU275" s="1172" t="s">
        <v>35</v>
      </c>
      <c r="BV275" s="1172" t="s">
        <v>35</v>
      </c>
      <c r="BW275" s="1172" t="s">
        <v>35</v>
      </c>
      <c r="BX275" s="1172" t="s">
        <v>35</v>
      </c>
      <c r="BY275" s="1229" t="s">
        <v>35</v>
      </c>
      <c r="BZ275" s="1229" t="s">
        <v>35</v>
      </c>
      <c r="CA275" s="1229" t="s">
        <v>35</v>
      </c>
      <c r="CB275" s="1229" t="s">
        <v>35</v>
      </c>
      <c r="CC275" s="1229" t="s">
        <v>35</v>
      </c>
      <c r="CD275" s="1229" t="s">
        <v>35</v>
      </c>
      <c r="CE275" s="2139"/>
      <c r="CF275" s="2139"/>
      <c r="CG275" s="2139"/>
      <c r="CH275" s="2139"/>
      <c r="CI275" s="2139"/>
      <c r="CJ275" s="2139"/>
      <c r="CK275" s="2139"/>
      <c r="CL275" s="2139"/>
      <c r="CM275" s="2139"/>
      <c r="CN275" s="2139"/>
      <c r="CO275" s="2139"/>
      <c r="CP275" s="2139"/>
      <c r="CQ275" s="2139"/>
      <c r="CR275" s="2139"/>
      <c r="CS275" s="2139"/>
      <c r="CT275" s="2139"/>
      <c r="CU275" s="2139"/>
      <c r="CV275" s="2139"/>
      <c r="CW275" s="2139"/>
      <c r="CX275" s="2139"/>
      <c r="CY275" s="2139"/>
      <c r="CZ275" s="2139"/>
    </row>
    <row r="276" s="135" customFormat="true" ht="15" customHeight="true" x14ac:dyDescent="0.2">
      <c r="AE276" s="707"/>
      <c r="AF276" s="707"/>
      <c r="AG276" s="707"/>
      <c r="AH276" s="707"/>
      <c r="AI276" s="707"/>
      <c r="AJ276" s="707"/>
      <c r="AK276" s="707"/>
      <c r="AL276" s="707"/>
      <c r="AM276" s="707"/>
      <c r="AN276" s="707"/>
      <c r="AO276" s="707"/>
      <c r="AP276" s="707"/>
      <c r="AQ276" s="707"/>
      <c r="AR276" s="707"/>
      <c r="AS276" s="707"/>
      <c r="AT276" s="707"/>
      <c r="AU276" s="707"/>
      <c r="AV276" s="707"/>
      <c r="AW276" s="707"/>
      <c r="AX276" s="707"/>
      <c r="AY276" s="707"/>
      <c r="AZ276" s="707"/>
      <c r="BA276" s="2493"/>
      <c r="BB276" s="295" t="s">
        <v>112</v>
      </c>
      <c r="BC276" s="1153" t="s">
        <v>35</v>
      </c>
      <c r="BD276" s="1172" t="s">
        <v>35</v>
      </c>
      <c r="BE276" s="1172" t="s">
        <v>35</v>
      </c>
      <c r="BF276" s="1172" t="s">
        <v>35</v>
      </c>
      <c r="BG276" s="1192" t="s">
        <v>35</v>
      </c>
      <c r="BH276" s="1212" t="s">
        <v>35</v>
      </c>
      <c r="BI276" s="1172" t="s">
        <v>35</v>
      </c>
      <c r="BJ276" s="1172" t="s">
        <v>35</v>
      </c>
      <c r="BK276" s="1172" t="s">
        <v>35</v>
      </c>
      <c r="BL276" s="1192" t="s">
        <v>35</v>
      </c>
      <c r="BM276" s="1212" t="s">
        <v>35</v>
      </c>
      <c r="BN276" s="1172" t="s">
        <v>35</v>
      </c>
      <c r="BO276" s="1172" t="s">
        <v>35</v>
      </c>
      <c r="BP276" s="1172" t="s">
        <v>35</v>
      </c>
      <c r="BQ276" s="1192" t="s">
        <v>35</v>
      </c>
      <c r="BR276" s="1212" t="s">
        <v>35</v>
      </c>
      <c r="BS276" s="1172" t="s">
        <v>35</v>
      </c>
      <c r="BT276" s="1172" t="s">
        <v>35</v>
      </c>
      <c r="BU276" s="1172" t="s">
        <v>35</v>
      </c>
      <c r="BV276" s="1172" t="s">
        <v>35</v>
      </c>
      <c r="BW276" s="1172" t="s">
        <v>35</v>
      </c>
      <c r="BX276" s="1172" t="s">
        <v>35</v>
      </c>
      <c r="BY276" s="1229" t="s">
        <v>35</v>
      </c>
      <c r="BZ276" s="1229" t="s">
        <v>35</v>
      </c>
      <c r="CA276" s="1229" t="s">
        <v>35</v>
      </c>
      <c r="CB276" s="1229" t="s">
        <v>35</v>
      </c>
      <c r="CC276" s="1229" t="s">
        <v>35</v>
      </c>
      <c r="CD276" s="1229" t="s">
        <v>35</v>
      </c>
      <c r="CE276" s="2139"/>
      <c r="CF276" s="2139"/>
      <c r="CG276" s="2139"/>
      <c r="CH276" s="2139"/>
      <c r="CI276" s="2139"/>
      <c r="CJ276" s="2139"/>
      <c r="CK276" s="2139"/>
      <c r="CL276" s="2139"/>
      <c r="CM276" s="2139"/>
      <c r="CN276" s="2139"/>
      <c r="CO276" s="2139"/>
      <c r="CP276" s="2139"/>
      <c r="CQ276" s="2139"/>
      <c r="CR276" s="2139"/>
      <c r="CS276" s="2139"/>
      <c r="CT276" s="2139"/>
      <c r="CU276" s="2139"/>
      <c r="CV276" s="2139"/>
      <c r="CW276" s="2139"/>
      <c r="CX276" s="2139"/>
      <c r="CY276" s="2139"/>
      <c r="CZ276" s="2139"/>
    </row>
    <row r="277" s="135" customFormat="true" ht="15" customHeight="true" x14ac:dyDescent="0.2">
      <c r="AE277" s="707"/>
      <c r="AF277" s="707"/>
      <c r="AG277" s="707"/>
      <c r="AH277" s="707"/>
      <c r="AI277" s="707"/>
      <c r="AJ277" s="707"/>
      <c r="AK277" s="707"/>
      <c r="AL277" s="707"/>
      <c r="AM277" s="707"/>
      <c r="AN277" s="707"/>
      <c r="AO277" s="707"/>
      <c r="AP277" s="707"/>
      <c r="AQ277" s="707"/>
      <c r="AR277" s="707"/>
      <c r="AS277" s="707"/>
      <c r="AT277" s="707"/>
      <c r="AU277" s="707"/>
      <c r="AV277" s="707"/>
      <c r="AW277" s="707"/>
      <c r="AX277" s="707"/>
      <c r="AY277" s="707"/>
      <c r="AZ277" s="707"/>
      <c r="BA277" s="2493" t="s">
        <v>76</v>
      </c>
      <c r="BB277" s="295" t="s">
        <v>77</v>
      </c>
      <c r="BC277" s="1153" t="s">
        <v>35</v>
      </c>
      <c r="BD277" s="1172" t="s">
        <v>35</v>
      </c>
      <c r="BE277" s="1172" t="s">
        <v>35</v>
      </c>
      <c r="BF277" s="1172" t="s">
        <v>35</v>
      </c>
      <c r="BG277" s="1192" t="s">
        <v>35</v>
      </c>
      <c r="BH277" s="1212" t="s">
        <v>35</v>
      </c>
      <c r="BI277" s="1172" t="s">
        <v>35</v>
      </c>
      <c r="BJ277" s="1172" t="s">
        <v>35</v>
      </c>
      <c r="BK277" s="1172" t="s">
        <v>35</v>
      </c>
      <c r="BL277" s="1192" t="s">
        <v>35</v>
      </c>
      <c r="BM277" s="1212" t="s">
        <v>35</v>
      </c>
      <c r="BN277" s="1172" t="s">
        <v>35</v>
      </c>
      <c r="BO277" s="1172" t="s">
        <v>35</v>
      </c>
      <c r="BP277" s="1172" t="s">
        <v>35</v>
      </c>
      <c r="BQ277" s="1192" t="s">
        <v>35</v>
      </c>
      <c r="BR277" s="1212" t="s">
        <v>35</v>
      </c>
      <c r="BS277" s="1172" t="s">
        <v>35</v>
      </c>
      <c r="BT277" s="1172" t="s">
        <v>35</v>
      </c>
      <c r="BU277" s="1172" t="s">
        <v>35</v>
      </c>
      <c r="BV277" s="1172" t="s">
        <v>35</v>
      </c>
      <c r="BW277" s="1172" t="s">
        <v>35</v>
      </c>
      <c r="BX277" s="1172" t="s">
        <v>35</v>
      </c>
      <c r="BY277" s="1229" t="s">
        <v>35</v>
      </c>
      <c r="BZ277" s="1229" t="s">
        <v>35</v>
      </c>
      <c r="CA277" s="1229" t="s">
        <v>35</v>
      </c>
      <c r="CB277" s="1229" t="s">
        <v>35</v>
      </c>
      <c r="CC277" s="1229" t="s">
        <v>35</v>
      </c>
      <c r="CD277" s="1229" t="s">
        <v>35</v>
      </c>
      <c r="CE277" s="2139"/>
      <c r="CF277" s="2139"/>
      <c r="CG277" s="2139"/>
      <c r="CH277" s="2139"/>
      <c r="CI277" s="2139"/>
      <c r="CJ277" s="2139"/>
      <c r="CK277" s="2139"/>
      <c r="CL277" s="2139"/>
      <c r="CM277" s="2139"/>
      <c r="CN277" s="2139"/>
      <c r="CO277" s="2139"/>
      <c r="CP277" s="2139"/>
      <c r="CQ277" s="2139"/>
      <c r="CR277" s="2139"/>
      <c r="CS277" s="2139"/>
      <c r="CT277" s="2139"/>
      <c r="CU277" s="2139"/>
      <c r="CV277" s="2139"/>
      <c r="CW277" s="2139"/>
      <c r="CX277" s="2139"/>
      <c r="CY277" s="2139"/>
      <c r="CZ277" s="2139"/>
    </row>
    <row r="278" s="135" customFormat="true" ht="15" customHeight="true" x14ac:dyDescent="0.2">
      <c r="AE278" s="707"/>
      <c r="AF278" s="707"/>
      <c r="AG278" s="707"/>
      <c r="AH278" s="707"/>
      <c r="AI278" s="707"/>
      <c r="AJ278" s="707"/>
      <c r="AK278" s="707"/>
      <c r="AL278" s="707"/>
      <c r="AM278" s="707"/>
      <c r="AN278" s="707"/>
      <c r="AO278" s="707"/>
      <c r="AP278" s="707"/>
      <c r="AQ278" s="707"/>
      <c r="AR278" s="707"/>
      <c r="AS278" s="707"/>
      <c r="AT278" s="707"/>
      <c r="AU278" s="707"/>
      <c r="AV278" s="707"/>
      <c r="AW278" s="707"/>
      <c r="AX278" s="707"/>
      <c r="AY278" s="707"/>
      <c r="AZ278" s="707"/>
      <c r="BA278" s="2493"/>
      <c r="BB278" s="295" t="s">
        <v>78</v>
      </c>
      <c r="BC278" s="1153" t="s">
        <v>35</v>
      </c>
      <c r="BD278" s="1172" t="s">
        <v>35</v>
      </c>
      <c r="BE278" s="1172" t="s">
        <v>35</v>
      </c>
      <c r="BF278" s="1172" t="s">
        <v>35</v>
      </c>
      <c r="BG278" s="1192" t="s">
        <v>35</v>
      </c>
      <c r="BH278" s="1212" t="s">
        <v>35</v>
      </c>
      <c r="BI278" s="1172" t="s">
        <v>35</v>
      </c>
      <c r="BJ278" s="1172" t="s">
        <v>35</v>
      </c>
      <c r="BK278" s="1172" t="s">
        <v>35</v>
      </c>
      <c r="BL278" s="1192" t="s">
        <v>35</v>
      </c>
      <c r="BM278" s="1212" t="s">
        <v>35</v>
      </c>
      <c r="BN278" s="1172" t="s">
        <v>35</v>
      </c>
      <c r="BO278" s="1172" t="s">
        <v>35</v>
      </c>
      <c r="BP278" s="1172" t="s">
        <v>35</v>
      </c>
      <c r="BQ278" s="1192" t="s">
        <v>35</v>
      </c>
      <c r="BR278" s="1212" t="s">
        <v>35</v>
      </c>
      <c r="BS278" s="1172" t="s">
        <v>35</v>
      </c>
      <c r="BT278" s="1172" t="s">
        <v>35</v>
      </c>
      <c r="BU278" s="1172" t="s">
        <v>35</v>
      </c>
      <c r="BV278" s="1172" t="s">
        <v>35</v>
      </c>
      <c r="BW278" s="1172" t="s">
        <v>35</v>
      </c>
      <c r="BX278" s="1172" t="s">
        <v>35</v>
      </c>
      <c r="BY278" s="1229" t="s">
        <v>35</v>
      </c>
      <c r="BZ278" s="1229" t="s">
        <v>35</v>
      </c>
      <c r="CA278" s="1229" t="s">
        <v>35</v>
      </c>
      <c r="CB278" s="1229" t="s">
        <v>35</v>
      </c>
      <c r="CC278" s="1229" t="s">
        <v>35</v>
      </c>
      <c r="CD278" s="1229" t="s">
        <v>35</v>
      </c>
      <c r="CE278" s="2139"/>
      <c r="CF278" s="2139"/>
      <c r="CG278" s="2139"/>
      <c r="CH278" s="2139"/>
      <c r="CI278" s="2139"/>
      <c r="CJ278" s="2139"/>
      <c r="CK278" s="2139"/>
      <c r="CL278" s="2139"/>
      <c r="CM278" s="2139"/>
      <c r="CN278" s="2139"/>
      <c r="CO278" s="2139"/>
      <c r="CP278" s="2139"/>
      <c r="CQ278" s="2139"/>
      <c r="CR278" s="2139"/>
      <c r="CS278" s="2139"/>
      <c r="CT278" s="2139"/>
      <c r="CU278" s="2139"/>
      <c r="CV278" s="2139"/>
      <c r="CW278" s="2139"/>
      <c r="CX278" s="2139"/>
      <c r="CY278" s="2139"/>
      <c r="CZ278" s="2139"/>
    </row>
    <row r="279" s="135" customFormat="true" ht="15" customHeight="true" x14ac:dyDescent="0.2">
      <c r="AE279" s="707"/>
      <c r="AF279" s="707"/>
      <c r="AG279" s="707"/>
      <c r="AH279" s="707"/>
      <c r="AI279" s="707"/>
      <c r="AJ279" s="707"/>
      <c r="AK279" s="707"/>
      <c r="AL279" s="707"/>
      <c r="AM279" s="707"/>
      <c r="AN279" s="707"/>
      <c r="AO279" s="707"/>
      <c r="AP279" s="707"/>
      <c r="AQ279" s="707"/>
      <c r="AR279" s="707"/>
      <c r="AS279" s="707"/>
      <c r="AT279" s="707"/>
      <c r="AU279" s="707"/>
      <c r="AV279" s="707"/>
      <c r="AW279" s="707"/>
      <c r="AX279" s="707"/>
      <c r="AY279" s="707"/>
      <c r="AZ279" s="707"/>
      <c r="BA279" s="2493"/>
      <c r="BB279" s="295" t="s">
        <v>79</v>
      </c>
      <c r="BC279" s="1153" t="s">
        <v>35</v>
      </c>
      <c r="BD279" s="1173" t="s">
        <v>35</v>
      </c>
      <c r="BE279" s="1173" t="s">
        <v>35</v>
      </c>
      <c r="BF279" s="1173" t="s">
        <v>35</v>
      </c>
      <c r="BG279" s="1193" t="s">
        <v>35</v>
      </c>
      <c r="BH279" s="1153" t="s">
        <v>35</v>
      </c>
      <c r="BI279" s="1173" t="s">
        <v>35</v>
      </c>
      <c r="BJ279" s="1173" t="s">
        <v>35</v>
      </c>
      <c r="BK279" s="1173" t="s">
        <v>35</v>
      </c>
      <c r="BL279" s="1193" t="s">
        <v>35</v>
      </c>
      <c r="BM279" s="1153" t="s">
        <v>35</v>
      </c>
      <c r="BN279" s="1173" t="s">
        <v>35</v>
      </c>
      <c r="BO279" s="1173" t="s">
        <v>35</v>
      </c>
      <c r="BP279" s="1173" t="s">
        <v>35</v>
      </c>
      <c r="BQ279" s="1193" t="s">
        <v>35</v>
      </c>
      <c r="BR279" s="1153" t="s">
        <v>35</v>
      </c>
      <c r="BS279" s="1173" t="s">
        <v>35</v>
      </c>
      <c r="BT279" s="1173" t="s">
        <v>35</v>
      </c>
      <c r="BU279" s="1173" t="s">
        <v>35</v>
      </c>
      <c r="BV279" s="1173" t="s">
        <v>35</v>
      </c>
      <c r="BW279" s="1173" t="s">
        <v>35</v>
      </c>
      <c r="BX279" s="1173" t="s">
        <v>35</v>
      </c>
      <c r="BY279" s="1230" t="s">
        <v>35</v>
      </c>
      <c r="BZ279" s="1230" t="s">
        <v>35</v>
      </c>
      <c r="CA279" s="1230" t="s">
        <v>35</v>
      </c>
      <c r="CB279" s="1230" t="s">
        <v>35</v>
      </c>
      <c r="CC279" s="1230" t="s">
        <v>35</v>
      </c>
      <c r="CD279" s="1230" t="s">
        <v>35</v>
      </c>
      <c r="CE279" s="2140"/>
      <c r="CF279" s="2140"/>
      <c r="CG279" s="2140"/>
      <c r="CH279" s="2140"/>
      <c r="CI279" s="2140"/>
      <c r="CJ279" s="2140"/>
      <c r="CK279" s="2140"/>
      <c r="CL279" s="2140"/>
      <c r="CM279" s="2140"/>
      <c r="CN279" s="2140"/>
      <c r="CO279" s="2140"/>
      <c r="CP279" s="2140"/>
      <c r="CQ279" s="2140"/>
      <c r="CR279" s="2140"/>
      <c r="CS279" s="2140"/>
      <c r="CT279" s="2140"/>
      <c r="CU279" s="2140"/>
      <c r="CV279" s="2140"/>
      <c r="CW279" s="2140"/>
      <c r="CX279" s="2140"/>
      <c r="CY279" s="2140"/>
      <c r="CZ279" s="2140"/>
    </row>
    <row r="280" s="439" customFormat="true" ht="15" customHeight="true" x14ac:dyDescent="0.2">
      <c r="B280" s="438"/>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493"/>
      <c r="BB280" s="295" t="s">
        <v>80</v>
      </c>
      <c r="BC280" s="1153" t="s">
        <v>35</v>
      </c>
      <c r="BD280" s="1173" t="s">
        <v>35</v>
      </c>
      <c r="BE280" s="1173" t="s">
        <v>35</v>
      </c>
      <c r="BF280" s="1173" t="s">
        <v>35</v>
      </c>
      <c r="BG280" s="1193" t="s">
        <v>35</v>
      </c>
      <c r="BH280" s="1153" t="s">
        <v>35</v>
      </c>
      <c r="BI280" s="1173" t="s">
        <v>35</v>
      </c>
      <c r="BJ280" s="1173" t="s">
        <v>35</v>
      </c>
      <c r="BK280" s="1173" t="s">
        <v>35</v>
      </c>
      <c r="BL280" s="1193" t="s">
        <v>35</v>
      </c>
      <c r="BM280" s="1153" t="s">
        <v>35</v>
      </c>
      <c r="BN280" s="1173" t="s">
        <v>35</v>
      </c>
      <c r="BO280" s="1173" t="s">
        <v>35</v>
      </c>
      <c r="BP280" s="1173" t="s">
        <v>35</v>
      </c>
      <c r="BQ280" s="1193" t="s">
        <v>35</v>
      </c>
      <c r="BR280" s="1153" t="s">
        <v>35</v>
      </c>
      <c r="BS280" s="1173" t="s">
        <v>35</v>
      </c>
      <c r="BT280" s="1173" t="s">
        <v>35</v>
      </c>
      <c r="BU280" s="1173" t="s">
        <v>35</v>
      </c>
      <c r="BV280" s="1173" t="s">
        <v>35</v>
      </c>
      <c r="BW280" s="1173" t="s">
        <v>35</v>
      </c>
      <c r="BX280" s="1173" t="s">
        <v>35</v>
      </c>
      <c r="BY280" s="1230" t="s">
        <v>35</v>
      </c>
      <c r="BZ280" s="1230" t="s">
        <v>35</v>
      </c>
      <c r="CA280" s="1230" t="s">
        <v>35</v>
      </c>
      <c r="CB280" s="1230" t="s">
        <v>35</v>
      </c>
      <c r="CC280" s="1230" t="s">
        <v>35</v>
      </c>
      <c r="CD280" s="1230" t="s">
        <v>35</v>
      </c>
      <c r="CE280" s="2140"/>
      <c r="CF280" s="2140"/>
      <c r="CG280" s="2140"/>
      <c r="CH280" s="2140"/>
      <c r="CI280" s="2140"/>
      <c r="CJ280" s="2140"/>
      <c r="CK280" s="2140"/>
      <c r="CL280" s="2140"/>
      <c r="CM280" s="2140"/>
      <c r="CN280" s="2140"/>
      <c r="CO280" s="2140"/>
      <c r="CP280" s="2140"/>
      <c r="CQ280" s="2140"/>
      <c r="CR280" s="2140"/>
      <c r="CS280" s="2140"/>
      <c r="CT280" s="2140"/>
      <c r="CU280" s="2140"/>
      <c r="CV280" s="2140"/>
      <c r="CW280" s="2140"/>
      <c r="CX280" s="2140"/>
      <c r="CY280" s="2140"/>
      <c r="CZ280" s="2140"/>
    </row>
    <row r="281" s="439" customFormat="true" ht="15" customHeight="true" x14ac:dyDescent="0.2">
      <c r="B281" s="438"/>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493"/>
      <c r="BB281" s="295" t="s">
        <v>81</v>
      </c>
      <c r="BC281" s="1153" t="s">
        <v>35</v>
      </c>
      <c r="BD281" s="1173" t="s">
        <v>35</v>
      </c>
      <c r="BE281" s="1173" t="s">
        <v>35</v>
      </c>
      <c r="BF281" s="1173" t="s">
        <v>35</v>
      </c>
      <c r="BG281" s="1193" t="s">
        <v>35</v>
      </c>
      <c r="BH281" s="1153" t="s">
        <v>35</v>
      </c>
      <c r="BI281" s="1173" t="s">
        <v>35</v>
      </c>
      <c r="BJ281" s="1173" t="s">
        <v>35</v>
      </c>
      <c r="BK281" s="1173" t="s">
        <v>35</v>
      </c>
      <c r="BL281" s="1193" t="s">
        <v>35</v>
      </c>
      <c r="BM281" s="1153" t="s">
        <v>35</v>
      </c>
      <c r="BN281" s="1173" t="s">
        <v>35</v>
      </c>
      <c r="BO281" s="1173" t="s">
        <v>35</v>
      </c>
      <c r="BP281" s="1173" t="s">
        <v>35</v>
      </c>
      <c r="BQ281" s="1193" t="s">
        <v>35</v>
      </c>
      <c r="BR281" s="1153" t="s">
        <v>35</v>
      </c>
      <c r="BS281" s="1173" t="s">
        <v>35</v>
      </c>
      <c r="BT281" s="1173" t="s">
        <v>35</v>
      </c>
      <c r="BU281" s="1173" t="s">
        <v>35</v>
      </c>
      <c r="BV281" s="1173" t="s">
        <v>35</v>
      </c>
      <c r="BW281" s="1173" t="s">
        <v>35</v>
      </c>
      <c r="BX281" s="1173" t="s">
        <v>35</v>
      </c>
      <c r="BY281" s="1230" t="s">
        <v>35</v>
      </c>
      <c r="BZ281" s="1230" t="s">
        <v>35</v>
      </c>
      <c r="CA281" s="1230" t="s">
        <v>35</v>
      </c>
      <c r="CB281" s="1230" t="s">
        <v>35</v>
      </c>
      <c r="CC281" s="1230" t="s">
        <v>35</v>
      </c>
      <c r="CD281" s="1230" t="s">
        <v>35</v>
      </c>
      <c r="CE281" s="2140"/>
      <c r="CF281" s="2140"/>
      <c r="CG281" s="2140"/>
      <c r="CH281" s="2140"/>
      <c r="CI281" s="2140"/>
      <c r="CJ281" s="2140"/>
      <c r="CK281" s="2140"/>
      <c r="CL281" s="2140"/>
      <c r="CM281" s="2140"/>
      <c r="CN281" s="2140"/>
      <c r="CO281" s="2140"/>
      <c r="CP281" s="2140"/>
      <c r="CQ281" s="2140"/>
      <c r="CR281" s="2140"/>
      <c r="CS281" s="2140"/>
      <c r="CT281" s="2140"/>
      <c r="CU281" s="2140"/>
      <c r="CV281" s="2140"/>
      <c r="CW281" s="2140"/>
      <c r="CX281" s="2140"/>
      <c r="CY281" s="2140"/>
      <c r="CZ281" s="2140"/>
    </row>
    <row r="282" s="439" customFormat="true" ht="15" customHeight="true" x14ac:dyDescent="0.2">
      <c r="B282" s="438"/>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493"/>
      <c r="BB282" s="295" t="s">
        <v>82</v>
      </c>
      <c r="BC282" s="1153" t="s">
        <v>35</v>
      </c>
      <c r="BD282" s="1173" t="s">
        <v>35</v>
      </c>
      <c r="BE282" s="1173" t="s">
        <v>35</v>
      </c>
      <c r="BF282" s="1173" t="s">
        <v>35</v>
      </c>
      <c r="BG282" s="1193" t="s">
        <v>35</v>
      </c>
      <c r="BH282" s="1153" t="s">
        <v>35</v>
      </c>
      <c r="BI282" s="1173" t="s">
        <v>35</v>
      </c>
      <c r="BJ282" s="1173" t="s">
        <v>35</v>
      </c>
      <c r="BK282" s="1173" t="s">
        <v>35</v>
      </c>
      <c r="BL282" s="1193" t="s">
        <v>35</v>
      </c>
      <c r="BM282" s="1153" t="s">
        <v>35</v>
      </c>
      <c r="BN282" s="1173" t="s">
        <v>35</v>
      </c>
      <c r="BO282" s="1173" t="s">
        <v>35</v>
      </c>
      <c r="BP282" s="1173" t="s">
        <v>35</v>
      </c>
      <c r="BQ282" s="1193" t="s">
        <v>35</v>
      </c>
      <c r="BR282" s="1153" t="s">
        <v>35</v>
      </c>
      <c r="BS282" s="1173" t="s">
        <v>35</v>
      </c>
      <c r="BT282" s="1173" t="s">
        <v>35</v>
      </c>
      <c r="BU282" s="1173" t="s">
        <v>35</v>
      </c>
      <c r="BV282" s="1173" t="s">
        <v>35</v>
      </c>
      <c r="BW282" s="1173" t="s">
        <v>35</v>
      </c>
      <c r="BX282" s="1173" t="s">
        <v>35</v>
      </c>
      <c r="BY282" s="1230" t="s">
        <v>35</v>
      </c>
      <c r="BZ282" s="1230" t="s">
        <v>35</v>
      </c>
      <c r="CA282" s="1230" t="s">
        <v>35</v>
      </c>
      <c r="CB282" s="1230" t="s">
        <v>35</v>
      </c>
      <c r="CC282" s="1230" t="s">
        <v>35</v>
      </c>
      <c r="CD282" s="1230" t="s">
        <v>35</v>
      </c>
      <c r="CE282" s="2140"/>
      <c r="CF282" s="2140"/>
      <c r="CG282" s="2140"/>
      <c r="CH282" s="2140"/>
      <c r="CI282" s="2140"/>
      <c r="CJ282" s="2140"/>
      <c r="CK282" s="2140"/>
      <c r="CL282" s="2140"/>
      <c r="CM282" s="2140"/>
      <c r="CN282" s="2140"/>
      <c r="CO282" s="2140"/>
      <c r="CP282" s="2140"/>
      <c r="CQ282" s="2140"/>
      <c r="CR282" s="2140"/>
      <c r="CS282" s="2140"/>
      <c r="CT282" s="2140"/>
      <c r="CU282" s="2140"/>
      <c r="CV282" s="2140"/>
      <c r="CW282" s="2140"/>
      <c r="CX282" s="2140"/>
      <c r="CY282" s="2140"/>
      <c r="CZ282" s="2140"/>
    </row>
    <row r="283" s="439" customFormat="true" ht="15" customHeight="true" x14ac:dyDescent="0.2">
      <c r="B283" s="438"/>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493"/>
      <c r="BB283" s="295" t="s">
        <v>83</v>
      </c>
      <c r="BC283" s="1153" t="s">
        <v>35</v>
      </c>
      <c r="BD283" s="1173" t="s">
        <v>35</v>
      </c>
      <c r="BE283" s="1173" t="s">
        <v>35</v>
      </c>
      <c r="BF283" s="1173" t="s">
        <v>35</v>
      </c>
      <c r="BG283" s="1193" t="s">
        <v>35</v>
      </c>
      <c r="BH283" s="1153" t="s">
        <v>35</v>
      </c>
      <c r="BI283" s="1173" t="s">
        <v>35</v>
      </c>
      <c r="BJ283" s="1173" t="s">
        <v>35</v>
      </c>
      <c r="BK283" s="1173" t="s">
        <v>35</v>
      </c>
      <c r="BL283" s="1193" t="s">
        <v>35</v>
      </c>
      <c r="BM283" s="1153" t="s">
        <v>35</v>
      </c>
      <c r="BN283" s="1173" t="s">
        <v>35</v>
      </c>
      <c r="BO283" s="1173" t="s">
        <v>35</v>
      </c>
      <c r="BP283" s="1173" t="s">
        <v>35</v>
      </c>
      <c r="BQ283" s="1193" t="s">
        <v>35</v>
      </c>
      <c r="BR283" s="1153" t="s">
        <v>35</v>
      </c>
      <c r="BS283" s="1173" t="s">
        <v>35</v>
      </c>
      <c r="BT283" s="1173" t="s">
        <v>35</v>
      </c>
      <c r="BU283" s="1173" t="s">
        <v>35</v>
      </c>
      <c r="BV283" s="1173" t="s">
        <v>35</v>
      </c>
      <c r="BW283" s="1173" t="s">
        <v>35</v>
      </c>
      <c r="BX283" s="1173" t="s">
        <v>35</v>
      </c>
      <c r="BY283" s="1230" t="s">
        <v>35</v>
      </c>
      <c r="BZ283" s="1230" t="s">
        <v>35</v>
      </c>
      <c r="CA283" s="1230" t="s">
        <v>35</v>
      </c>
      <c r="CB283" s="1230" t="s">
        <v>35</v>
      </c>
      <c r="CC283" s="1230" t="s">
        <v>35</v>
      </c>
      <c r="CD283" s="1230" t="s">
        <v>35</v>
      </c>
      <c r="CE283" s="2140"/>
      <c r="CF283" s="2140"/>
      <c r="CG283" s="2140"/>
      <c r="CH283" s="2140"/>
      <c r="CI283" s="2140"/>
      <c r="CJ283" s="2140"/>
      <c r="CK283" s="2140"/>
      <c r="CL283" s="2140"/>
      <c r="CM283" s="2140"/>
      <c r="CN283" s="2140"/>
      <c r="CO283" s="2140"/>
      <c r="CP283" s="2140"/>
      <c r="CQ283" s="2140"/>
      <c r="CR283" s="2140"/>
      <c r="CS283" s="2140"/>
      <c r="CT283" s="2140"/>
      <c r="CU283" s="2140"/>
      <c r="CV283" s="2140"/>
      <c r="CW283" s="2140"/>
      <c r="CX283" s="2140"/>
      <c r="CY283" s="2140"/>
      <c r="CZ283" s="2140"/>
    </row>
    <row r="284" s="439" customFormat="true" ht="15" customHeight="true" x14ac:dyDescent="0.2">
      <c r="B284" s="438"/>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494"/>
      <c r="BB284" s="296" t="s">
        <v>112</v>
      </c>
      <c r="BC284" s="1154" t="s">
        <v>35</v>
      </c>
      <c r="BD284" s="1174" t="s">
        <v>35</v>
      </c>
      <c r="BE284" s="1174" t="s">
        <v>35</v>
      </c>
      <c r="BF284" s="1174" t="s">
        <v>35</v>
      </c>
      <c r="BG284" s="1194" t="s">
        <v>35</v>
      </c>
      <c r="BH284" s="1213" t="s">
        <v>35</v>
      </c>
      <c r="BI284" s="1174" t="s">
        <v>35</v>
      </c>
      <c r="BJ284" s="1174" t="s">
        <v>35</v>
      </c>
      <c r="BK284" s="1174" t="s">
        <v>35</v>
      </c>
      <c r="BL284" s="1194" t="s">
        <v>35</v>
      </c>
      <c r="BM284" s="1213" t="s">
        <v>35</v>
      </c>
      <c r="BN284" s="1174" t="s">
        <v>35</v>
      </c>
      <c r="BO284" s="1174" t="s">
        <v>35</v>
      </c>
      <c r="BP284" s="1174" t="s">
        <v>35</v>
      </c>
      <c r="BQ284" s="1194" t="s">
        <v>35</v>
      </c>
      <c r="BR284" s="1213" t="s">
        <v>35</v>
      </c>
      <c r="BS284" s="1174" t="s">
        <v>35</v>
      </c>
      <c r="BT284" s="1174" t="s">
        <v>35</v>
      </c>
      <c r="BU284" s="1174" t="s">
        <v>35</v>
      </c>
      <c r="BV284" s="1174" t="s">
        <v>35</v>
      </c>
      <c r="BW284" s="1174" t="s">
        <v>35</v>
      </c>
      <c r="BX284" s="1174" t="s">
        <v>35</v>
      </c>
      <c r="BY284" s="1231" t="s">
        <v>35</v>
      </c>
      <c r="BZ284" s="1231" t="s">
        <v>35</v>
      </c>
      <c r="CA284" s="1231" t="s">
        <v>35</v>
      </c>
      <c r="CB284" s="1231" t="s">
        <v>35</v>
      </c>
      <c r="CC284" s="1231" t="s">
        <v>35</v>
      </c>
      <c r="CD284" s="1231" t="s">
        <v>35</v>
      </c>
      <c r="CE284" s="2141"/>
      <c r="CF284" s="2141"/>
      <c r="CG284" s="2141"/>
      <c r="CH284" s="2141"/>
      <c r="CI284" s="2141"/>
      <c r="CJ284" s="2141"/>
      <c r="CK284" s="2141"/>
      <c r="CL284" s="2141"/>
      <c r="CM284" s="2141"/>
      <c r="CN284" s="2141"/>
      <c r="CO284" s="2141"/>
      <c r="CP284" s="2141"/>
      <c r="CQ284" s="2141"/>
      <c r="CR284" s="2141"/>
      <c r="CS284" s="2141"/>
      <c r="CT284" s="2141"/>
      <c r="CU284" s="2141"/>
      <c r="CV284" s="2141"/>
      <c r="CW284" s="2141"/>
      <c r="CX284" s="2141"/>
      <c r="CY284" s="2141"/>
      <c r="CZ284" s="2141"/>
    </row>
    <row r="285" s="439" customFormat="true" ht="15" customHeight="true" x14ac:dyDescent="0.2">
      <c r="B285" s="438"/>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439" customFormat="true" ht="15" customHeight="true" x14ac:dyDescent="0.2">
      <c r="B286" s="438"/>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439" customFormat="true" ht="15" customHeight="true" x14ac:dyDescent="0.2">
      <c r="B287" s="438"/>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439" customFormat="true" ht="15" customHeight="true" x14ac:dyDescent="0.2">
      <c r="B288" s="438"/>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439" customFormat="true" ht="15" customHeight="true" x14ac:dyDescent="0.2">
      <c r="A289" s="409"/>
      <c r="B289" s="410"/>
      <c r="C289" s="411"/>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439" customFormat="true" ht="15" customHeight="true" x14ac:dyDescent="0.2">
      <c r="A290" s="718"/>
      <c r="B290" s="719"/>
      <c r="C290" s="720"/>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439" customFormat="true" ht="15" customHeight="true" x14ac:dyDescent="0.2">
      <c r="A291" s="721"/>
      <c r="B291" s="722"/>
      <c r="C291" s="723"/>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439" customFormat="true" ht="15" customHeight="true" x14ac:dyDescent="0.2">
      <c r="A292" s="724"/>
      <c r="B292" s="725"/>
      <c r="C292" s="72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439" customFormat="true" ht="15" customHeight="true" x14ac:dyDescent="0.2">
      <c r="A293" s="727"/>
      <c r="B293" s="728"/>
      <c r="C293" s="729"/>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439" customFormat="true" ht="15" customHeight="true" x14ac:dyDescent="0.2">
      <c r="A294" s="730"/>
      <c r="B294" s="731"/>
      <c r="C294" s="732"/>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439" customFormat="true" ht="15" customHeight="true" x14ac:dyDescent="0.2">
      <c r="A295" s="730"/>
      <c r="B295" s="731"/>
      <c r="C295" s="732"/>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439" customFormat="true" ht="15" customHeight="true" x14ac:dyDescent="0.2">
      <c r="A296" s="730"/>
      <c r="B296" s="733"/>
      <c r="C296" s="732"/>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439" customFormat="true" ht="15" customHeight="true" x14ac:dyDescent="0.2">
      <c r="A297" s="734"/>
      <c r="B297" s="735"/>
      <c r="C297" s="73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439" customFormat="true" ht="15" customHeight="true" x14ac:dyDescent="0.2">
      <c r="B298" s="438"/>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439" customFormat="true" ht="15" customHeight="true" x14ac:dyDescent="0.2">
      <c r="A299" s="412"/>
      <c r="B299" s="413"/>
      <c r="C299" s="414"/>
      <c r="D299" s="415"/>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439" customFormat="true" ht="15" customHeight="true" x14ac:dyDescent="0.2">
      <c r="A300" s="737"/>
      <c r="B300" s="738"/>
      <c r="C300" s="739"/>
      <c r="D300" s="740"/>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439" customFormat="true" ht="15" customHeight="true" x14ac:dyDescent="0.2">
      <c r="A301" s="741"/>
      <c r="B301" s="742"/>
      <c r="C301" s="743"/>
      <c r="D301" s="744"/>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439" customFormat="true" ht="15" customHeight="true" x14ac:dyDescent="0.2">
      <c r="A302" s="745"/>
      <c r="B302" s="746"/>
      <c r="C302" s="747"/>
      <c r="D302" s="748"/>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439" customFormat="true" ht="15" customHeight="true" x14ac:dyDescent="0.2">
      <c r="A303" s="749"/>
      <c r="B303" s="750"/>
      <c r="C303" s="751"/>
      <c r="D303" s="752"/>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439" customFormat="true" ht="15" customHeight="true" x14ac:dyDescent="0.2">
      <c r="A304" s="753"/>
      <c r="B304" s="754"/>
      <c r="C304" s="755"/>
      <c r="D304" s="75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439" customFormat="true" ht="15" customHeight="true" x14ac:dyDescent="0.2">
      <c r="A305" s="757"/>
      <c r="B305" s="758"/>
      <c r="C305" s="759"/>
      <c r="D305" s="760"/>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439" customFormat="true" ht="15" customHeight="true" x14ac:dyDescent="0.2">
      <c r="B306" s="438"/>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439" customFormat="true" ht="15" customHeight="true" x14ac:dyDescent="0.2">
      <c r="B307" s="438"/>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439" customFormat="true" ht="15" customHeight="true" x14ac:dyDescent="0.2">
      <c r="B308" s="438"/>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439" customFormat="true" ht="15" customHeight="true" x14ac:dyDescent="0.2">
      <c r="B309" s="438"/>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439" customFormat="true" ht="15" customHeight="true" x14ac:dyDescent="0.2">
      <c r="B310" s="438"/>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439" customFormat="true" ht="15" customHeight="true" x14ac:dyDescent="0.2">
      <c r="B311" s="438"/>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439" customFormat="true" ht="15" customHeight="true" x14ac:dyDescent="0.2">
      <c r="B312" s="438"/>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439" customFormat="true" ht="15" customHeight="true" x14ac:dyDescent="0.2">
      <c r="B313" s="438"/>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439" customFormat="true" ht="15" customHeight="true" x14ac:dyDescent="0.2">
      <c r="B314" s="438"/>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439" customFormat="true" ht="15" customHeight="true" x14ac:dyDescent="0.2">
      <c r="B315" s="438"/>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439" customFormat="true" ht="15" customHeight="true" x14ac:dyDescent="0.2">
      <c r="B316" s="438"/>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439" customFormat="true" ht="15" customHeight="true" x14ac:dyDescent="0.2">
      <c r="B317" s="438"/>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439" customFormat="true" ht="15" customHeight="true" x14ac:dyDescent="0.2">
      <c r="B318" s="438"/>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439" customFormat="true" ht="15" customHeight="true" x14ac:dyDescent="0.2">
      <c r="B319" s="438"/>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439" customFormat="true" ht="15" customHeight="true" x14ac:dyDescent="0.2">
      <c r="B320" s="438"/>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439" customFormat="true" ht="15" customHeight="true" x14ac:dyDescent="0.2">
      <c r="B321" s="438"/>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439" customFormat="true" ht="15" customHeight="true" x14ac:dyDescent="0.2">
      <c r="B322" s="438"/>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439" customFormat="true" ht="15" customHeight="true" x14ac:dyDescent="0.2">
      <c r="B323" s="438"/>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439" customFormat="true" ht="15" customHeight="true" x14ac:dyDescent="0.2">
      <c r="B324" s="438"/>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439" customFormat="true" ht="15" customHeight="true" x14ac:dyDescent="0.2">
      <c r="B325" s="438"/>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439" customFormat="true" ht="15" customHeight="true" x14ac:dyDescent="0.2">
      <c r="B326" s="438"/>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439" customFormat="true" ht="15" customHeight="true" x14ac:dyDescent="0.2">
      <c r="B327" s="438"/>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439" customFormat="true" ht="15" customHeight="true" x14ac:dyDescent="0.2">
      <c r="B328" s="438"/>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439" customFormat="true" ht="250.15" customHeight="true" x14ac:dyDescent="0.2">
      <c r="B329" s="438"/>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8"/>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2"/>
      <c r="BD330" s="392"/>
      <c r="BE330" s="392"/>
      <c r="BF330" s="392"/>
      <c r="BG330" s="392"/>
      <c r="BH330" s="392"/>
      <c r="BI330" s="392"/>
      <c r="BJ330" s="392"/>
      <c r="BK330" s="392"/>
      <c r="BL330" s="392"/>
      <c r="BM330" s="392"/>
      <c r="BN330" s="392"/>
      <c r="BO330" s="392"/>
      <c r="BP330" s="392"/>
      <c r="BQ330" s="392"/>
      <c r="BR330" s="392"/>
      <c r="BS330" s="392"/>
      <c r="BT330" s="392"/>
      <c r="BU330" s="392"/>
      <c r="BV330" s="392"/>
      <c r="BW330" s="392"/>
      <c r="BX330" s="392"/>
      <c r="BY330" s="392"/>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8"/>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2"/>
      <c r="BD331" s="392"/>
      <c r="BE331" s="392"/>
      <c r="BF331" s="392"/>
      <c r="BG331" s="392"/>
      <c r="BH331" s="392"/>
      <c r="BI331" s="392"/>
      <c r="BJ331" s="392"/>
      <c r="BK331" s="392"/>
      <c r="BL331" s="392"/>
      <c r="BM331" s="392"/>
      <c r="BN331" s="392"/>
      <c r="BO331" s="392"/>
      <c r="BP331" s="392"/>
      <c r="BQ331" s="392"/>
      <c r="BR331" s="392"/>
      <c r="BS331" s="392"/>
      <c r="BT331" s="392"/>
      <c r="BU331" s="392"/>
      <c r="BV331" s="392"/>
      <c r="BW331" s="392"/>
      <c r="BX331" s="392"/>
      <c r="BY331" s="392"/>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8"/>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2"/>
      <c r="BD332" s="392"/>
      <c r="BE332" s="392"/>
      <c r="BF332" s="392"/>
      <c r="BG332" s="392"/>
      <c r="BH332" s="392"/>
      <c r="BI332" s="392"/>
      <c r="BJ332" s="392"/>
      <c r="BK332" s="392"/>
      <c r="BL332" s="392"/>
      <c r="BM332" s="392"/>
      <c r="BN332" s="392"/>
      <c r="BO332" s="392"/>
      <c r="BP332" s="392"/>
      <c r="BQ332" s="392"/>
      <c r="BR332" s="392"/>
      <c r="BS332" s="392"/>
      <c r="BT332" s="392"/>
      <c r="BU332" s="392"/>
      <c r="BV332" s="392"/>
      <c r="BW332" s="392"/>
      <c r="BX332" s="392"/>
      <c r="BY332" s="392"/>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8"/>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2"/>
      <c r="BD333" s="392"/>
      <c r="BE333" s="392"/>
      <c r="BF333" s="392"/>
      <c r="BG333" s="392"/>
      <c r="BH333" s="392"/>
      <c r="BI333" s="392"/>
      <c r="BJ333" s="392"/>
      <c r="BK333" s="392"/>
      <c r="BL333" s="392"/>
      <c r="BM333" s="392"/>
      <c r="BN333" s="392"/>
      <c r="BO333" s="392"/>
      <c r="BP333" s="392"/>
      <c r="BQ333" s="392"/>
      <c r="BR333" s="392"/>
      <c r="BS333" s="392"/>
      <c r="BT333" s="392"/>
      <c r="BU333" s="392"/>
      <c r="BV333" s="392"/>
      <c r="BW333" s="392"/>
      <c r="BX333" s="392"/>
      <c r="BY333" s="392"/>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8"/>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2"/>
      <c r="BD334" s="392"/>
      <c r="BE334" s="392"/>
      <c r="BF334" s="392"/>
      <c r="BG334" s="392"/>
      <c r="BH334" s="392"/>
      <c r="BI334" s="392"/>
      <c r="BJ334" s="392"/>
      <c r="BK334" s="392"/>
      <c r="BL334" s="392"/>
      <c r="BM334" s="392"/>
      <c r="BN334" s="392"/>
      <c r="BO334" s="392"/>
      <c r="BP334" s="392"/>
      <c r="BQ334" s="392"/>
      <c r="BR334" s="392"/>
      <c r="BS334" s="392"/>
      <c r="BT334" s="392"/>
      <c r="BU334" s="392"/>
      <c r="BV334" s="392"/>
      <c r="BW334" s="392"/>
      <c r="BX334" s="392"/>
      <c r="BY334" s="392"/>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8"/>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2"/>
      <c r="BD335" s="392"/>
      <c r="BE335" s="392"/>
      <c r="BF335" s="392"/>
      <c r="BG335" s="392"/>
      <c r="BH335" s="392"/>
      <c r="BI335" s="392"/>
      <c r="BJ335" s="392"/>
      <c r="BK335" s="392"/>
      <c r="BL335" s="392"/>
      <c r="BM335" s="392"/>
      <c r="BN335" s="392"/>
      <c r="BO335" s="392"/>
      <c r="BP335" s="392"/>
      <c r="BQ335" s="392"/>
      <c r="BR335" s="392"/>
      <c r="BS335" s="392"/>
      <c r="BT335" s="392"/>
      <c r="BU335" s="392"/>
      <c r="BV335" s="392"/>
      <c r="BW335" s="392"/>
      <c r="BX335" s="392"/>
      <c r="BY335" s="392"/>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8"/>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2"/>
      <c r="BD336" s="392"/>
      <c r="BE336" s="392"/>
      <c r="BF336" s="392"/>
      <c r="BG336" s="392"/>
      <c r="BH336" s="392"/>
      <c r="BI336" s="392"/>
      <c r="BJ336" s="392"/>
      <c r="BK336" s="392"/>
      <c r="BL336" s="392"/>
      <c r="BM336" s="392"/>
      <c r="BN336" s="392"/>
      <c r="BO336" s="392"/>
      <c r="BP336" s="392"/>
      <c r="BQ336" s="392"/>
      <c r="BR336" s="392"/>
      <c r="BS336" s="392"/>
      <c r="BT336" s="392"/>
      <c r="BU336" s="392"/>
      <c r="BV336" s="392"/>
      <c r="BW336" s="392"/>
      <c r="BX336" s="392"/>
      <c r="BY336" s="392"/>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8"/>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2"/>
      <c r="BD337" s="392"/>
      <c r="BE337" s="392"/>
      <c r="BF337" s="392"/>
      <c r="BG337" s="392"/>
      <c r="BH337" s="392"/>
      <c r="BI337" s="392"/>
      <c r="BJ337" s="392"/>
      <c r="BK337" s="392"/>
      <c r="BL337" s="392"/>
      <c r="BM337" s="392"/>
      <c r="BN337" s="392"/>
      <c r="BO337" s="392"/>
      <c r="BP337" s="392"/>
      <c r="BQ337" s="392"/>
      <c r="BR337" s="392"/>
      <c r="BS337" s="392"/>
      <c r="BT337" s="392"/>
      <c r="BU337" s="392"/>
      <c r="BV337" s="392"/>
      <c r="BW337" s="392"/>
      <c r="BX337" s="392"/>
      <c r="BY337" s="392"/>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8"/>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2"/>
      <c r="BD338" s="392"/>
      <c r="BE338" s="392"/>
      <c r="BF338" s="392"/>
      <c r="BG338" s="392"/>
      <c r="BH338" s="392"/>
      <c r="BI338" s="392"/>
      <c r="BJ338" s="392"/>
      <c r="BK338" s="392"/>
      <c r="BL338" s="392"/>
      <c r="BM338" s="392"/>
      <c r="BN338" s="392"/>
      <c r="BO338" s="392"/>
      <c r="BP338" s="392"/>
      <c r="BQ338" s="392"/>
      <c r="BR338" s="392"/>
      <c r="BS338" s="392"/>
      <c r="BT338" s="392"/>
      <c r="BU338" s="392"/>
      <c r="BV338" s="392"/>
      <c r="BW338" s="392"/>
      <c r="BX338" s="392"/>
      <c r="BY338" s="392"/>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439" customFormat="true" ht="15" customHeight="true" x14ac:dyDescent="0.2">
      <c r="B339" s="438"/>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127</v>
      </c>
      <c r="BB339" s="117" t="s">
        <v>126</v>
      </c>
      <c r="BC339" s="2495" t="s">
        <v>113</v>
      </c>
      <c r="BD339" s="2496"/>
      <c r="BE339" s="2496"/>
      <c r="BF339" s="2496"/>
      <c r="BG339" s="2497"/>
      <c r="BH339" s="2498" t="s">
        <v>38</v>
      </c>
      <c r="BI339" s="2496"/>
      <c r="BJ339" s="2496"/>
      <c r="BK339" s="2496"/>
      <c r="BL339" s="2497"/>
      <c r="BM339" s="2498" t="s">
        <v>37</v>
      </c>
      <c r="BN339" s="2496"/>
      <c r="BO339" s="2496"/>
      <c r="BP339" s="2496"/>
      <c r="BQ339" s="2499"/>
      <c r="BR339" s="2046" t="s">
        <v>136</v>
      </c>
      <c r="BS339" s="2047"/>
      <c r="BT339" s="2047"/>
      <c r="BU339" s="2047"/>
      <c r="BV339" s="2047"/>
      <c r="BW339" s="2047"/>
      <c r="BX339" s="2047"/>
      <c r="BY339" s="2048"/>
      <c r="BZ339" s="313"/>
      <c r="CA339" s="313"/>
      <c r="CB339" s="313"/>
      <c r="CC339" s="313"/>
      <c r="CD339" s="313"/>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439" customFormat="true" ht="24" x14ac:dyDescent="0.2">
      <c r="B340" s="438"/>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125</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246</v>
      </c>
      <c r="BS340" s="180" t="s">
        <v>247</v>
      </c>
      <c r="BT340" s="180" t="s">
        <v>248</v>
      </c>
      <c r="BU340" s="180" t="s">
        <v>335</v>
      </c>
      <c r="BV340" s="180" t="s">
        <v>249</v>
      </c>
      <c r="BW340" s="180" t="s">
        <v>250</v>
      </c>
      <c r="BX340" s="180" t="s">
        <v>336</v>
      </c>
      <c r="BY340" s="181" t="s">
        <v>337</v>
      </c>
      <c r="BZ340" s="181" t="s">
        <v>253</v>
      </c>
      <c r="CA340" s="181" t="s">
        <v>255</v>
      </c>
      <c r="CB340" s="181" t="s">
        <v>256</v>
      </c>
      <c r="CC340" s="181" t="s">
        <v>338</v>
      </c>
      <c r="CD340" s="181" t="s">
        <v>258</v>
      </c>
      <c r="CE340" s="2142"/>
      <c r="CF340" s="2142"/>
      <c r="CG340" s="2142"/>
      <c r="CH340" s="2142"/>
      <c r="CI340" s="2142"/>
      <c r="CJ340" s="2142"/>
      <c r="CK340" s="2142"/>
      <c r="CL340" s="2142"/>
      <c r="CM340" s="2142"/>
      <c r="CN340" s="2142"/>
      <c r="CO340" s="2142"/>
      <c r="CP340" s="2142"/>
      <c r="CQ340" s="2142"/>
      <c r="CR340" s="2142"/>
      <c r="CS340" s="2142"/>
      <c r="CT340" s="2142"/>
      <c r="CU340" s="2142"/>
      <c r="CV340" s="2142"/>
      <c r="CW340" s="2142"/>
      <c r="CX340" s="2142"/>
      <c r="CY340" s="2142"/>
      <c r="CZ340" s="2142"/>
    </row>
    <row r="341" s="439" customFormat="true" ht="15" customHeight="true" x14ac:dyDescent="0.2">
      <c r="B341" s="438"/>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500" t="s">
        <v>143</v>
      </c>
      <c r="BB341" s="162" t="s">
        <v>49</v>
      </c>
      <c r="BC341" s="1155" t="s">
        <v>35</v>
      </c>
      <c r="BD341" s="1175" t="s">
        <v>35</v>
      </c>
      <c r="BE341" s="1175" t="s">
        <v>35</v>
      </c>
      <c r="BF341" s="1175" t="s">
        <v>35</v>
      </c>
      <c r="BG341" s="1195" t="s">
        <v>35</v>
      </c>
      <c r="BH341" s="1214" t="s">
        <v>35</v>
      </c>
      <c r="BI341" s="1175" t="s">
        <v>35</v>
      </c>
      <c r="BJ341" s="1175" t="s">
        <v>35</v>
      </c>
      <c r="BK341" s="1175" t="s">
        <v>35</v>
      </c>
      <c r="BL341" s="1195" t="s">
        <v>35</v>
      </c>
      <c r="BM341" s="1214" t="s">
        <v>35</v>
      </c>
      <c r="BN341" s="1175" t="s">
        <v>35</v>
      </c>
      <c r="BO341" s="1175" t="s">
        <v>35</v>
      </c>
      <c r="BP341" s="1175" t="s">
        <v>35</v>
      </c>
      <c r="BQ341" s="1195" t="s">
        <v>35</v>
      </c>
      <c r="BR341" s="1214" t="s">
        <v>35</v>
      </c>
      <c r="BS341" s="1175" t="s">
        <v>35</v>
      </c>
      <c r="BT341" s="1175" t="s">
        <v>35</v>
      </c>
      <c r="BU341" s="1175" t="s">
        <v>35</v>
      </c>
      <c r="BV341" s="1175" t="s">
        <v>35</v>
      </c>
      <c r="BW341" s="1175" t="s">
        <v>35</v>
      </c>
      <c r="BX341" s="1175" t="s">
        <v>35</v>
      </c>
      <c r="BY341" s="1232" t="s">
        <v>35</v>
      </c>
      <c r="BZ341" s="1232" t="s">
        <v>35</v>
      </c>
      <c r="CA341" s="1232" t="s">
        <v>35</v>
      </c>
      <c r="CB341" s="1232" t="s">
        <v>35</v>
      </c>
      <c r="CC341" s="1232" t="s">
        <v>35</v>
      </c>
      <c r="CD341" s="1232" t="s">
        <v>35</v>
      </c>
      <c r="CE341" s="2143"/>
      <c r="CF341" s="2143"/>
      <c r="CG341" s="2143"/>
      <c r="CH341" s="2143"/>
      <c r="CI341" s="2143"/>
      <c r="CJ341" s="2143"/>
      <c r="CK341" s="2143"/>
      <c r="CL341" s="2143"/>
      <c r="CM341" s="2143"/>
      <c r="CN341" s="2143"/>
      <c r="CO341" s="2143"/>
      <c r="CP341" s="2143"/>
      <c r="CQ341" s="2143"/>
      <c r="CR341" s="2143"/>
      <c r="CS341" s="2143"/>
      <c r="CT341" s="2143"/>
      <c r="CU341" s="2143"/>
      <c r="CV341" s="2143"/>
      <c r="CW341" s="2143"/>
      <c r="CX341" s="2143"/>
      <c r="CY341" s="2143"/>
      <c r="CZ341" s="2143"/>
    </row>
    <row r="342" s="439" customFormat="true" ht="15" customHeight="true" x14ac:dyDescent="0.2">
      <c r="B342" s="438"/>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501"/>
      <c r="BB342" s="163" t="s">
        <v>48</v>
      </c>
      <c r="BC342" s="1156" t="s">
        <v>35</v>
      </c>
      <c r="BD342" s="1176" t="s">
        <v>35</v>
      </c>
      <c r="BE342" s="1176" t="s">
        <v>35</v>
      </c>
      <c r="BF342" s="1176" t="s">
        <v>35</v>
      </c>
      <c r="BG342" s="1196" t="s">
        <v>35</v>
      </c>
      <c r="BH342" s="1215" t="s">
        <v>35</v>
      </c>
      <c r="BI342" s="1176" t="s">
        <v>35</v>
      </c>
      <c r="BJ342" s="1176" t="s">
        <v>35</v>
      </c>
      <c r="BK342" s="1176" t="s">
        <v>35</v>
      </c>
      <c r="BL342" s="1196" t="s">
        <v>35</v>
      </c>
      <c r="BM342" s="1215" t="s">
        <v>35</v>
      </c>
      <c r="BN342" s="1176" t="s">
        <v>35</v>
      </c>
      <c r="BO342" s="1176" t="s">
        <v>35</v>
      </c>
      <c r="BP342" s="1176" t="s">
        <v>35</v>
      </c>
      <c r="BQ342" s="1196" t="s">
        <v>35</v>
      </c>
      <c r="BR342" s="1215" t="s">
        <v>35</v>
      </c>
      <c r="BS342" s="1176" t="s">
        <v>35</v>
      </c>
      <c r="BT342" s="1176" t="s">
        <v>35</v>
      </c>
      <c r="BU342" s="1176" t="s">
        <v>35</v>
      </c>
      <c r="BV342" s="1176" t="s">
        <v>35</v>
      </c>
      <c r="BW342" s="1176" t="s">
        <v>35</v>
      </c>
      <c r="BX342" s="1176" t="s">
        <v>35</v>
      </c>
      <c r="BY342" s="1233" t="s">
        <v>35</v>
      </c>
      <c r="BZ342" s="1233" t="s">
        <v>35</v>
      </c>
      <c r="CA342" s="1233" t="s">
        <v>35</v>
      </c>
      <c r="CB342" s="1233" t="s">
        <v>35</v>
      </c>
      <c r="CC342" s="1233" t="s">
        <v>35</v>
      </c>
      <c r="CD342" s="1233" t="s">
        <v>35</v>
      </c>
      <c r="CE342" s="2144"/>
      <c r="CF342" s="2144"/>
      <c r="CG342" s="2144"/>
      <c r="CH342" s="2144"/>
      <c r="CI342" s="2144"/>
      <c r="CJ342" s="2144"/>
      <c r="CK342" s="2144"/>
      <c r="CL342" s="2144"/>
      <c r="CM342" s="2144"/>
      <c r="CN342" s="2144"/>
      <c r="CO342" s="2144"/>
      <c r="CP342" s="2144"/>
      <c r="CQ342" s="2144"/>
      <c r="CR342" s="2144"/>
      <c r="CS342" s="2144"/>
      <c r="CT342" s="2144"/>
      <c r="CU342" s="2144"/>
      <c r="CV342" s="2144"/>
      <c r="CW342" s="2144"/>
      <c r="CX342" s="2144"/>
      <c r="CY342" s="2144"/>
      <c r="CZ342" s="2144"/>
    </row>
    <row r="343" s="439" customFormat="true" ht="15" customHeight="true" x14ac:dyDescent="0.2">
      <c r="B343" s="438"/>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502" t="s">
        <v>138</v>
      </c>
      <c r="BB343" s="163" t="s">
        <v>49</v>
      </c>
      <c r="BC343" s="1156" t="s">
        <v>35</v>
      </c>
      <c r="BD343" s="1176" t="s">
        <v>35</v>
      </c>
      <c r="BE343" s="1176" t="s">
        <v>35</v>
      </c>
      <c r="BF343" s="1176" t="s">
        <v>35</v>
      </c>
      <c r="BG343" s="1196" t="s">
        <v>35</v>
      </c>
      <c r="BH343" s="1215" t="s">
        <v>35</v>
      </c>
      <c r="BI343" s="1176" t="s">
        <v>35</v>
      </c>
      <c r="BJ343" s="1176" t="s">
        <v>35</v>
      </c>
      <c r="BK343" s="1176" t="s">
        <v>35</v>
      </c>
      <c r="BL343" s="1196" t="s">
        <v>35</v>
      </c>
      <c r="BM343" s="1215" t="s">
        <v>35</v>
      </c>
      <c r="BN343" s="1176" t="s">
        <v>35</v>
      </c>
      <c r="BO343" s="1176" t="s">
        <v>35</v>
      </c>
      <c r="BP343" s="1176" t="s">
        <v>35</v>
      </c>
      <c r="BQ343" s="1196" t="s">
        <v>35</v>
      </c>
      <c r="BR343" s="1215" t="s">
        <v>35</v>
      </c>
      <c r="BS343" s="1176" t="s">
        <v>35</v>
      </c>
      <c r="BT343" s="1176" t="s">
        <v>35</v>
      </c>
      <c r="BU343" s="1176" t="s">
        <v>35</v>
      </c>
      <c r="BV343" s="1176" t="s">
        <v>35</v>
      </c>
      <c r="BW343" s="1176" t="s">
        <v>35</v>
      </c>
      <c r="BX343" s="1176" t="s">
        <v>35</v>
      </c>
      <c r="BY343" s="1233" t="s">
        <v>35</v>
      </c>
      <c r="BZ343" s="1233" t="s">
        <v>35</v>
      </c>
      <c r="CA343" s="1233" t="s">
        <v>35</v>
      </c>
      <c r="CB343" s="1233" t="s">
        <v>35</v>
      </c>
      <c r="CC343" s="1233" t="s">
        <v>35</v>
      </c>
      <c r="CD343" s="1233" t="s">
        <v>35</v>
      </c>
      <c r="CE343" s="2144"/>
      <c r="CF343" s="2144"/>
      <c r="CG343" s="2144"/>
      <c r="CH343" s="2144"/>
      <c r="CI343" s="2144"/>
      <c r="CJ343" s="2144"/>
      <c r="CK343" s="2144"/>
      <c r="CL343" s="2144"/>
      <c r="CM343" s="2144"/>
      <c r="CN343" s="2144"/>
      <c r="CO343" s="2144"/>
      <c r="CP343" s="2144"/>
      <c r="CQ343" s="2144"/>
      <c r="CR343" s="2144"/>
      <c r="CS343" s="2144"/>
      <c r="CT343" s="2144"/>
      <c r="CU343" s="2144"/>
      <c r="CV343" s="2144"/>
      <c r="CW343" s="2144"/>
      <c r="CX343" s="2144"/>
      <c r="CY343" s="2144"/>
      <c r="CZ343" s="2144"/>
    </row>
    <row r="344" s="439" customFormat="true" ht="15" customHeight="true" x14ac:dyDescent="0.2">
      <c r="B344" s="438"/>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501"/>
      <c r="BB344" s="163" t="s">
        <v>48</v>
      </c>
      <c r="BC344" s="1156" t="s">
        <v>35</v>
      </c>
      <c r="BD344" s="1176" t="s">
        <v>35</v>
      </c>
      <c r="BE344" s="1176" t="s">
        <v>35</v>
      </c>
      <c r="BF344" s="1176" t="s">
        <v>35</v>
      </c>
      <c r="BG344" s="1196" t="s">
        <v>35</v>
      </c>
      <c r="BH344" s="1215" t="s">
        <v>35</v>
      </c>
      <c r="BI344" s="1176" t="s">
        <v>35</v>
      </c>
      <c r="BJ344" s="1176" t="s">
        <v>35</v>
      </c>
      <c r="BK344" s="1176" t="s">
        <v>35</v>
      </c>
      <c r="BL344" s="1196" t="s">
        <v>35</v>
      </c>
      <c r="BM344" s="1215" t="s">
        <v>35</v>
      </c>
      <c r="BN344" s="1176" t="s">
        <v>35</v>
      </c>
      <c r="BO344" s="1176" t="s">
        <v>35</v>
      </c>
      <c r="BP344" s="1176" t="s">
        <v>35</v>
      </c>
      <c r="BQ344" s="1196" t="s">
        <v>35</v>
      </c>
      <c r="BR344" s="1215" t="s">
        <v>35</v>
      </c>
      <c r="BS344" s="1176" t="s">
        <v>35</v>
      </c>
      <c r="BT344" s="1176" t="s">
        <v>35</v>
      </c>
      <c r="BU344" s="1176" t="s">
        <v>35</v>
      </c>
      <c r="BV344" s="1176" t="s">
        <v>35</v>
      </c>
      <c r="BW344" s="1176" t="s">
        <v>35</v>
      </c>
      <c r="BX344" s="1176" t="s">
        <v>35</v>
      </c>
      <c r="BY344" s="1233" t="s">
        <v>35</v>
      </c>
      <c r="BZ344" s="1233" t="s">
        <v>35</v>
      </c>
      <c r="CA344" s="1233" t="s">
        <v>35</v>
      </c>
      <c r="CB344" s="1233" t="s">
        <v>35</v>
      </c>
      <c r="CC344" s="1233" t="s">
        <v>35</v>
      </c>
      <c r="CD344" s="1233" t="s">
        <v>35</v>
      </c>
      <c r="CE344" s="2144"/>
      <c r="CF344" s="2144"/>
      <c r="CG344" s="2144"/>
      <c r="CH344" s="2144"/>
      <c r="CI344" s="2144"/>
      <c r="CJ344" s="2144"/>
      <c r="CK344" s="2144"/>
      <c r="CL344" s="2144"/>
      <c r="CM344" s="2144"/>
      <c r="CN344" s="2144"/>
      <c r="CO344" s="2144"/>
      <c r="CP344" s="2144"/>
      <c r="CQ344" s="2144"/>
      <c r="CR344" s="2144"/>
      <c r="CS344" s="2144"/>
      <c r="CT344" s="2144"/>
      <c r="CU344" s="2144"/>
      <c r="CV344" s="2144"/>
      <c r="CW344" s="2144"/>
      <c r="CX344" s="2144"/>
      <c r="CY344" s="2144"/>
      <c r="CZ344" s="2144"/>
    </row>
    <row r="345" s="439" customFormat="true" ht="15" customHeight="true" x14ac:dyDescent="0.2">
      <c r="B345" s="438"/>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502" t="s">
        <v>139</v>
      </c>
      <c r="BB345" s="163" t="s">
        <v>49</v>
      </c>
      <c r="BC345" s="1156" t="s">
        <v>35</v>
      </c>
      <c r="BD345" s="1176" t="s">
        <v>35</v>
      </c>
      <c r="BE345" s="1176" t="s">
        <v>35</v>
      </c>
      <c r="BF345" s="1176" t="s">
        <v>35</v>
      </c>
      <c r="BG345" s="1196" t="s">
        <v>35</v>
      </c>
      <c r="BH345" s="1215" t="s">
        <v>35</v>
      </c>
      <c r="BI345" s="1176" t="s">
        <v>35</v>
      </c>
      <c r="BJ345" s="1176" t="s">
        <v>35</v>
      </c>
      <c r="BK345" s="1176" t="s">
        <v>35</v>
      </c>
      <c r="BL345" s="1196" t="s">
        <v>35</v>
      </c>
      <c r="BM345" s="1215" t="s">
        <v>35</v>
      </c>
      <c r="BN345" s="1176" t="s">
        <v>35</v>
      </c>
      <c r="BO345" s="1176" t="s">
        <v>35</v>
      </c>
      <c r="BP345" s="1176" t="s">
        <v>35</v>
      </c>
      <c r="BQ345" s="1196" t="s">
        <v>35</v>
      </c>
      <c r="BR345" s="1215" t="s">
        <v>35</v>
      </c>
      <c r="BS345" s="1176" t="s">
        <v>35</v>
      </c>
      <c r="BT345" s="1176" t="s">
        <v>35</v>
      </c>
      <c r="BU345" s="1176" t="s">
        <v>35</v>
      </c>
      <c r="BV345" s="1176" t="s">
        <v>35</v>
      </c>
      <c r="BW345" s="1176" t="s">
        <v>35</v>
      </c>
      <c r="BX345" s="1176" t="s">
        <v>35</v>
      </c>
      <c r="BY345" s="1233" t="s">
        <v>35</v>
      </c>
      <c r="BZ345" s="1233" t="s">
        <v>35</v>
      </c>
      <c r="CA345" s="1233" t="s">
        <v>35</v>
      </c>
      <c r="CB345" s="1233" t="s">
        <v>35</v>
      </c>
      <c r="CC345" s="1233" t="s">
        <v>35</v>
      </c>
      <c r="CD345" s="1233" t="s">
        <v>35</v>
      </c>
      <c r="CE345" s="2144"/>
      <c r="CF345" s="2144"/>
      <c r="CG345" s="2144"/>
      <c r="CH345" s="2144"/>
      <c r="CI345" s="2144"/>
      <c r="CJ345" s="2144"/>
      <c r="CK345" s="2144"/>
      <c r="CL345" s="2144"/>
      <c r="CM345" s="2144"/>
      <c r="CN345" s="2144"/>
      <c r="CO345" s="2144"/>
      <c r="CP345" s="2144"/>
      <c r="CQ345" s="2144"/>
      <c r="CR345" s="2144"/>
      <c r="CS345" s="2144"/>
      <c r="CT345" s="2144"/>
      <c r="CU345" s="2144"/>
      <c r="CV345" s="2144"/>
      <c r="CW345" s="2144"/>
      <c r="CX345" s="2144"/>
      <c r="CY345" s="2144"/>
      <c r="CZ345" s="2144"/>
    </row>
    <row r="346" s="439" customFormat="true" ht="15" customHeight="true" x14ac:dyDescent="0.2">
      <c r="B346" s="438"/>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501"/>
      <c r="BB346" s="163" t="s">
        <v>48</v>
      </c>
      <c r="BC346" s="1156" t="s">
        <v>35</v>
      </c>
      <c r="BD346" s="1176" t="s">
        <v>35</v>
      </c>
      <c r="BE346" s="1176" t="s">
        <v>35</v>
      </c>
      <c r="BF346" s="1176" t="s">
        <v>35</v>
      </c>
      <c r="BG346" s="1196" t="s">
        <v>35</v>
      </c>
      <c r="BH346" s="1215" t="s">
        <v>35</v>
      </c>
      <c r="BI346" s="1176" t="s">
        <v>35</v>
      </c>
      <c r="BJ346" s="1176" t="s">
        <v>35</v>
      </c>
      <c r="BK346" s="1176" t="s">
        <v>35</v>
      </c>
      <c r="BL346" s="1196" t="s">
        <v>35</v>
      </c>
      <c r="BM346" s="1215" t="s">
        <v>35</v>
      </c>
      <c r="BN346" s="1176" t="s">
        <v>35</v>
      </c>
      <c r="BO346" s="1176" t="s">
        <v>35</v>
      </c>
      <c r="BP346" s="1176" t="s">
        <v>35</v>
      </c>
      <c r="BQ346" s="1196" t="s">
        <v>35</v>
      </c>
      <c r="BR346" s="1215" t="s">
        <v>35</v>
      </c>
      <c r="BS346" s="1176" t="s">
        <v>35</v>
      </c>
      <c r="BT346" s="1176" t="s">
        <v>35</v>
      </c>
      <c r="BU346" s="1176" t="s">
        <v>35</v>
      </c>
      <c r="BV346" s="1176" t="s">
        <v>35</v>
      </c>
      <c r="BW346" s="1176" t="s">
        <v>35</v>
      </c>
      <c r="BX346" s="1176" t="s">
        <v>35</v>
      </c>
      <c r="BY346" s="1233" t="s">
        <v>35</v>
      </c>
      <c r="BZ346" s="1233" t="s">
        <v>35</v>
      </c>
      <c r="CA346" s="1233" t="s">
        <v>35</v>
      </c>
      <c r="CB346" s="1233" t="s">
        <v>35</v>
      </c>
      <c r="CC346" s="1233" t="s">
        <v>35</v>
      </c>
      <c r="CD346" s="1233" t="s">
        <v>35</v>
      </c>
      <c r="CE346" s="2144"/>
      <c r="CF346" s="2144"/>
      <c r="CG346" s="2144"/>
      <c r="CH346" s="2144"/>
      <c r="CI346" s="2144"/>
      <c r="CJ346" s="2144"/>
      <c r="CK346" s="2144"/>
      <c r="CL346" s="2144"/>
      <c r="CM346" s="2144"/>
      <c r="CN346" s="2144"/>
      <c r="CO346" s="2144"/>
      <c r="CP346" s="2144"/>
      <c r="CQ346" s="2144"/>
      <c r="CR346" s="2144"/>
      <c r="CS346" s="2144"/>
      <c r="CT346" s="2144"/>
      <c r="CU346" s="2144"/>
      <c r="CV346" s="2144"/>
      <c r="CW346" s="2144"/>
      <c r="CX346" s="2144"/>
      <c r="CY346" s="2144"/>
      <c r="CZ346" s="2144"/>
    </row>
    <row r="347" s="439" customFormat="true" ht="15" customHeight="true" x14ac:dyDescent="0.2">
      <c r="B347" s="438"/>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502" t="s">
        <v>140</v>
      </c>
      <c r="BB347" s="163" t="s">
        <v>49</v>
      </c>
      <c r="BC347" s="1156" t="s">
        <v>35</v>
      </c>
      <c r="BD347" s="1176" t="s">
        <v>35</v>
      </c>
      <c r="BE347" s="1176" t="s">
        <v>35</v>
      </c>
      <c r="BF347" s="1176" t="s">
        <v>35</v>
      </c>
      <c r="BG347" s="1196" t="s">
        <v>35</v>
      </c>
      <c r="BH347" s="1215" t="s">
        <v>35</v>
      </c>
      <c r="BI347" s="1176" t="s">
        <v>35</v>
      </c>
      <c r="BJ347" s="1176" t="s">
        <v>35</v>
      </c>
      <c r="BK347" s="1176" t="s">
        <v>35</v>
      </c>
      <c r="BL347" s="1196" t="s">
        <v>35</v>
      </c>
      <c r="BM347" s="1215" t="s">
        <v>35</v>
      </c>
      <c r="BN347" s="1176" t="s">
        <v>35</v>
      </c>
      <c r="BO347" s="1176" t="s">
        <v>35</v>
      </c>
      <c r="BP347" s="1176" t="s">
        <v>35</v>
      </c>
      <c r="BQ347" s="1196" t="s">
        <v>35</v>
      </c>
      <c r="BR347" s="1215" t="s">
        <v>35</v>
      </c>
      <c r="BS347" s="1176" t="s">
        <v>35</v>
      </c>
      <c r="BT347" s="1176" t="s">
        <v>35</v>
      </c>
      <c r="BU347" s="1176" t="s">
        <v>35</v>
      </c>
      <c r="BV347" s="1176" t="s">
        <v>35</v>
      </c>
      <c r="BW347" s="1176" t="s">
        <v>35</v>
      </c>
      <c r="BX347" s="1176" t="s">
        <v>35</v>
      </c>
      <c r="BY347" s="1233" t="s">
        <v>35</v>
      </c>
      <c r="BZ347" s="1233" t="s">
        <v>35</v>
      </c>
      <c r="CA347" s="1233" t="s">
        <v>35</v>
      </c>
      <c r="CB347" s="1233" t="s">
        <v>35</v>
      </c>
      <c r="CC347" s="1233" t="s">
        <v>35</v>
      </c>
      <c r="CD347" s="1233" t="s">
        <v>35</v>
      </c>
      <c r="CE347" s="2144"/>
      <c r="CF347" s="2144"/>
      <c r="CG347" s="2144"/>
      <c r="CH347" s="2144"/>
      <c r="CI347" s="2144"/>
      <c r="CJ347" s="2144"/>
      <c r="CK347" s="2144"/>
      <c r="CL347" s="2144"/>
      <c r="CM347" s="2144"/>
      <c r="CN347" s="2144"/>
      <c r="CO347" s="2144"/>
      <c r="CP347" s="2144"/>
      <c r="CQ347" s="2144"/>
      <c r="CR347" s="2144"/>
      <c r="CS347" s="2144"/>
      <c r="CT347" s="2144"/>
      <c r="CU347" s="2144"/>
      <c r="CV347" s="2144"/>
      <c r="CW347" s="2144"/>
      <c r="CX347" s="2144"/>
      <c r="CY347" s="2144"/>
      <c r="CZ347" s="2144"/>
    </row>
    <row r="348" s="439" customFormat="true" ht="15" customHeight="true" x14ac:dyDescent="0.2">
      <c r="B348" s="438"/>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501"/>
      <c r="BB348" s="163" t="s">
        <v>48</v>
      </c>
      <c r="BC348" s="1156" t="s">
        <v>35</v>
      </c>
      <c r="BD348" s="1176" t="s">
        <v>35</v>
      </c>
      <c r="BE348" s="1176" t="s">
        <v>35</v>
      </c>
      <c r="BF348" s="1176" t="s">
        <v>35</v>
      </c>
      <c r="BG348" s="1196" t="s">
        <v>35</v>
      </c>
      <c r="BH348" s="1215" t="s">
        <v>35</v>
      </c>
      <c r="BI348" s="1176" t="s">
        <v>35</v>
      </c>
      <c r="BJ348" s="1176" t="s">
        <v>35</v>
      </c>
      <c r="BK348" s="1176" t="s">
        <v>35</v>
      </c>
      <c r="BL348" s="1196" t="s">
        <v>35</v>
      </c>
      <c r="BM348" s="1215" t="s">
        <v>35</v>
      </c>
      <c r="BN348" s="1176" t="s">
        <v>35</v>
      </c>
      <c r="BO348" s="1176" t="s">
        <v>35</v>
      </c>
      <c r="BP348" s="1176" t="s">
        <v>35</v>
      </c>
      <c r="BQ348" s="1196" t="s">
        <v>35</v>
      </c>
      <c r="BR348" s="1215" t="s">
        <v>35</v>
      </c>
      <c r="BS348" s="1176" t="s">
        <v>35</v>
      </c>
      <c r="BT348" s="1176" t="s">
        <v>35</v>
      </c>
      <c r="BU348" s="1176" t="s">
        <v>35</v>
      </c>
      <c r="BV348" s="1176" t="s">
        <v>35</v>
      </c>
      <c r="BW348" s="1176" t="s">
        <v>35</v>
      </c>
      <c r="BX348" s="1176" t="s">
        <v>35</v>
      </c>
      <c r="BY348" s="1233" t="s">
        <v>35</v>
      </c>
      <c r="BZ348" s="1233" t="s">
        <v>35</v>
      </c>
      <c r="CA348" s="1233" t="s">
        <v>35</v>
      </c>
      <c r="CB348" s="1233" t="s">
        <v>35</v>
      </c>
      <c r="CC348" s="1233" t="s">
        <v>35</v>
      </c>
      <c r="CD348" s="1233" t="s">
        <v>35</v>
      </c>
      <c r="CE348" s="2144"/>
      <c r="CF348" s="2144"/>
      <c r="CG348" s="2144"/>
      <c r="CH348" s="2144"/>
      <c r="CI348" s="2144"/>
      <c r="CJ348" s="2144"/>
      <c r="CK348" s="2144"/>
      <c r="CL348" s="2144"/>
      <c r="CM348" s="2144"/>
      <c r="CN348" s="2144"/>
      <c r="CO348" s="2144"/>
      <c r="CP348" s="2144"/>
      <c r="CQ348" s="2144"/>
      <c r="CR348" s="2144"/>
      <c r="CS348" s="2144"/>
      <c r="CT348" s="2144"/>
      <c r="CU348" s="2144"/>
      <c r="CV348" s="2144"/>
      <c r="CW348" s="2144"/>
      <c r="CX348" s="2144"/>
      <c r="CY348" s="2144"/>
      <c r="CZ348" s="2144"/>
    </row>
    <row r="349" s="439" customFormat="true" ht="15" customHeight="true" x14ac:dyDescent="0.2">
      <c r="B349" s="438"/>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502" t="s">
        <v>141</v>
      </c>
      <c r="BB349" s="163" t="s">
        <v>49</v>
      </c>
      <c r="BC349" s="1156" t="s">
        <v>35</v>
      </c>
      <c r="BD349" s="1176" t="s">
        <v>35</v>
      </c>
      <c r="BE349" s="1176" t="s">
        <v>35</v>
      </c>
      <c r="BF349" s="1176" t="s">
        <v>35</v>
      </c>
      <c r="BG349" s="1196" t="s">
        <v>35</v>
      </c>
      <c r="BH349" s="1215" t="s">
        <v>35</v>
      </c>
      <c r="BI349" s="1176" t="s">
        <v>35</v>
      </c>
      <c r="BJ349" s="1176" t="s">
        <v>35</v>
      </c>
      <c r="BK349" s="1176" t="s">
        <v>35</v>
      </c>
      <c r="BL349" s="1196" t="s">
        <v>35</v>
      </c>
      <c r="BM349" s="1215" t="s">
        <v>35</v>
      </c>
      <c r="BN349" s="1176" t="s">
        <v>35</v>
      </c>
      <c r="BO349" s="1176" t="s">
        <v>35</v>
      </c>
      <c r="BP349" s="1176" t="s">
        <v>35</v>
      </c>
      <c r="BQ349" s="1196" t="s">
        <v>35</v>
      </c>
      <c r="BR349" s="1215" t="s">
        <v>35</v>
      </c>
      <c r="BS349" s="1176" t="s">
        <v>35</v>
      </c>
      <c r="BT349" s="1176" t="s">
        <v>35</v>
      </c>
      <c r="BU349" s="1176" t="s">
        <v>35</v>
      </c>
      <c r="BV349" s="1176" t="s">
        <v>35</v>
      </c>
      <c r="BW349" s="1176" t="s">
        <v>35</v>
      </c>
      <c r="BX349" s="1176" t="s">
        <v>35</v>
      </c>
      <c r="BY349" s="1233" t="s">
        <v>35</v>
      </c>
      <c r="BZ349" s="1233" t="s">
        <v>35</v>
      </c>
      <c r="CA349" s="1233" t="s">
        <v>35</v>
      </c>
      <c r="CB349" s="1233" t="s">
        <v>35</v>
      </c>
      <c r="CC349" s="1233" t="s">
        <v>35</v>
      </c>
      <c r="CD349" s="1233" t="s">
        <v>35</v>
      </c>
      <c r="CE349" s="2144"/>
      <c r="CF349" s="2144"/>
      <c r="CG349" s="2144"/>
      <c r="CH349" s="2144"/>
      <c r="CI349" s="2144"/>
      <c r="CJ349" s="2144"/>
      <c r="CK349" s="2144"/>
      <c r="CL349" s="2144"/>
      <c r="CM349" s="2144"/>
      <c r="CN349" s="2144"/>
      <c r="CO349" s="2144"/>
      <c r="CP349" s="2144"/>
      <c r="CQ349" s="2144"/>
      <c r="CR349" s="2144"/>
      <c r="CS349" s="2144"/>
      <c r="CT349" s="2144"/>
      <c r="CU349" s="2144"/>
      <c r="CV349" s="2144"/>
      <c r="CW349" s="2144"/>
      <c r="CX349" s="2144"/>
      <c r="CY349" s="2144"/>
      <c r="CZ349" s="2144"/>
    </row>
    <row r="350" s="439" customFormat="true" ht="15" customHeight="true" x14ac:dyDescent="0.2">
      <c r="B350" s="438"/>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501"/>
      <c r="BB350" s="163" t="s">
        <v>48</v>
      </c>
      <c r="BC350" s="1156" t="s">
        <v>35</v>
      </c>
      <c r="BD350" s="1176" t="s">
        <v>35</v>
      </c>
      <c r="BE350" s="1176" t="s">
        <v>35</v>
      </c>
      <c r="BF350" s="1176" t="s">
        <v>35</v>
      </c>
      <c r="BG350" s="1196" t="s">
        <v>35</v>
      </c>
      <c r="BH350" s="1215" t="s">
        <v>35</v>
      </c>
      <c r="BI350" s="1176" t="s">
        <v>35</v>
      </c>
      <c r="BJ350" s="1176" t="s">
        <v>35</v>
      </c>
      <c r="BK350" s="1176" t="s">
        <v>35</v>
      </c>
      <c r="BL350" s="1196" t="s">
        <v>35</v>
      </c>
      <c r="BM350" s="1215" t="s">
        <v>35</v>
      </c>
      <c r="BN350" s="1176" t="s">
        <v>35</v>
      </c>
      <c r="BO350" s="1176" t="s">
        <v>35</v>
      </c>
      <c r="BP350" s="1176" t="s">
        <v>35</v>
      </c>
      <c r="BQ350" s="1196" t="s">
        <v>35</v>
      </c>
      <c r="BR350" s="1215" t="s">
        <v>35</v>
      </c>
      <c r="BS350" s="1176" t="s">
        <v>35</v>
      </c>
      <c r="BT350" s="1176" t="s">
        <v>35</v>
      </c>
      <c r="BU350" s="1176" t="s">
        <v>35</v>
      </c>
      <c r="BV350" s="1176" t="s">
        <v>35</v>
      </c>
      <c r="BW350" s="1176" t="s">
        <v>35</v>
      </c>
      <c r="BX350" s="1176" t="s">
        <v>35</v>
      </c>
      <c r="BY350" s="1233" t="s">
        <v>35</v>
      </c>
      <c r="BZ350" s="1233" t="s">
        <v>35</v>
      </c>
      <c r="CA350" s="1233" t="s">
        <v>35</v>
      </c>
      <c r="CB350" s="1233" t="s">
        <v>35</v>
      </c>
      <c r="CC350" s="1233" t="s">
        <v>35</v>
      </c>
      <c r="CD350" s="1233" t="s">
        <v>35</v>
      </c>
      <c r="CE350" s="2144"/>
      <c r="CF350" s="2144"/>
      <c r="CG350" s="2144"/>
      <c r="CH350" s="2144"/>
      <c r="CI350" s="2144"/>
      <c r="CJ350" s="2144"/>
      <c r="CK350" s="2144"/>
      <c r="CL350" s="2144"/>
      <c r="CM350" s="2144"/>
      <c r="CN350" s="2144"/>
      <c r="CO350" s="2144"/>
      <c r="CP350" s="2144"/>
      <c r="CQ350" s="2144"/>
      <c r="CR350" s="2144"/>
      <c r="CS350" s="2144"/>
      <c r="CT350" s="2144"/>
      <c r="CU350" s="2144"/>
      <c r="CV350" s="2144"/>
      <c r="CW350" s="2144"/>
      <c r="CX350" s="2144"/>
      <c r="CY350" s="2144"/>
      <c r="CZ350" s="2144"/>
    </row>
    <row r="351" s="439" customFormat="true" ht="15" customHeight="true" x14ac:dyDescent="0.2">
      <c r="B351" s="438"/>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502" t="s">
        <v>142</v>
      </c>
      <c r="BB351" s="163" t="s">
        <v>49</v>
      </c>
      <c r="BC351" s="1156" t="s">
        <v>35</v>
      </c>
      <c r="BD351" s="1176" t="s">
        <v>35</v>
      </c>
      <c r="BE351" s="1176" t="s">
        <v>35</v>
      </c>
      <c r="BF351" s="1176" t="s">
        <v>35</v>
      </c>
      <c r="BG351" s="1196" t="s">
        <v>35</v>
      </c>
      <c r="BH351" s="1215" t="s">
        <v>35</v>
      </c>
      <c r="BI351" s="1176" t="s">
        <v>35</v>
      </c>
      <c r="BJ351" s="1176" t="s">
        <v>35</v>
      </c>
      <c r="BK351" s="1176" t="s">
        <v>35</v>
      </c>
      <c r="BL351" s="1196" t="s">
        <v>35</v>
      </c>
      <c r="BM351" s="1215" t="s">
        <v>35</v>
      </c>
      <c r="BN351" s="1176" t="s">
        <v>35</v>
      </c>
      <c r="BO351" s="1176" t="s">
        <v>35</v>
      </c>
      <c r="BP351" s="1176" t="s">
        <v>35</v>
      </c>
      <c r="BQ351" s="1196" t="s">
        <v>35</v>
      </c>
      <c r="BR351" s="1215" t="s">
        <v>35</v>
      </c>
      <c r="BS351" s="1176" t="s">
        <v>35</v>
      </c>
      <c r="BT351" s="1176" t="s">
        <v>35</v>
      </c>
      <c r="BU351" s="1176" t="s">
        <v>35</v>
      </c>
      <c r="BV351" s="1176" t="s">
        <v>35</v>
      </c>
      <c r="BW351" s="1176" t="s">
        <v>35</v>
      </c>
      <c r="BX351" s="1176" t="s">
        <v>35</v>
      </c>
      <c r="BY351" s="1233" t="s">
        <v>35</v>
      </c>
      <c r="BZ351" s="1233" t="s">
        <v>35</v>
      </c>
      <c r="CA351" s="1233" t="s">
        <v>35</v>
      </c>
      <c r="CB351" s="1233" t="s">
        <v>35</v>
      </c>
      <c r="CC351" s="1233" t="s">
        <v>35</v>
      </c>
      <c r="CD351" s="1233" t="s">
        <v>35</v>
      </c>
      <c r="CE351" s="2144"/>
      <c r="CF351" s="2144"/>
      <c r="CG351" s="2144"/>
      <c r="CH351" s="2144"/>
      <c r="CI351" s="2144"/>
      <c r="CJ351" s="2144"/>
      <c r="CK351" s="2144"/>
      <c r="CL351" s="2144"/>
      <c r="CM351" s="2144"/>
      <c r="CN351" s="2144"/>
      <c r="CO351" s="2144"/>
      <c r="CP351" s="2144"/>
      <c r="CQ351" s="2144"/>
      <c r="CR351" s="2144"/>
      <c r="CS351" s="2144"/>
      <c r="CT351" s="2144"/>
      <c r="CU351" s="2144"/>
      <c r="CV351" s="2144"/>
      <c r="CW351" s="2144"/>
      <c r="CX351" s="2144"/>
      <c r="CY351" s="2144"/>
      <c r="CZ351" s="2144"/>
    </row>
    <row r="352" s="439" customFormat="true" ht="15" customHeight="true" x14ac:dyDescent="0.2">
      <c r="B352" s="438"/>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501"/>
      <c r="BB352" s="163" t="s">
        <v>48</v>
      </c>
      <c r="BC352" s="1156" t="s">
        <v>35</v>
      </c>
      <c r="BD352" s="1176" t="s">
        <v>35</v>
      </c>
      <c r="BE352" s="1176" t="s">
        <v>35</v>
      </c>
      <c r="BF352" s="1176" t="s">
        <v>35</v>
      </c>
      <c r="BG352" s="1196" t="s">
        <v>35</v>
      </c>
      <c r="BH352" s="1215" t="s">
        <v>35</v>
      </c>
      <c r="BI352" s="1176" t="s">
        <v>35</v>
      </c>
      <c r="BJ352" s="1176" t="s">
        <v>35</v>
      </c>
      <c r="BK352" s="1176" t="s">
        <v>35</v>
      </c>
      <c r="BL352" s="1196" t="s">
        <v>35</v>
      </c>
      <c r="BM352" s="1215" t="s">
        <v>35</v>
      </c>
      <c r="BN352" s="1176" t="s">
        <v>35</v>
      </c>
      <c r="BO352" s="1176" t="s">
        <v>35</v>
      </c>
      <c r="BP352" s="1176" t="s">
        <v>35</v>
      </c>
      <c r="BQ352" s="1196" t="s">
        <v>35</v>
      </c>
      <c r="BR352" s="1215" t="s">
        <v>35</v>
      </c>
      <c r="BS352" s="1176" t="s">
        <v>35</v>
      </c>
      <c r="BT352" s="1176" t="s">
        <v>35</v>
      </c>
      <c r="BU352" s="1176" t="s">
        <v>35</v>
      </c>
      <c r="BV352" s="1176" t="s">
        <v>35</v>
      </c>
      <c r="BW352" s="1176" t="s">
        <v>35</v>
      </c>
      <c r="BX352" s="1176" t="s">
        <v>35</v>
      </c>
      <c r="BY352" s="1233" t="s">
        <v>35</v>
      </c>
      <c r="BZ352" s="1233" t="s">
        <v>35</v>
      </c>
      <c r="CA352" s="1233" t="s">
        <v>35</v>
      </c>
      <c r="CB352" s="1233" t="s">
        <v>35</v>
      </c>
      <c r="CC352" s="1233" t="s">
        <v>35</v>
      </c>
      <c r="CD352" s="1233" t="s">
        <v>35</v>
      </c>
      <c r="CE352" s="2144"/>
      <c r="CF352" s="2144"/>
      <c r="CG352" s="2144"/>
      <c r="CH352" s="2144"/>
      <c r="CI352" s="2144"/>
      <c r="CJ352" s="2144"/>
      <c r="CK352" s="2144"/>
      <c r="CL352" s="2144"/>
      <c r="CM352" s="2144"/>
      <c r="CN352" s="2144"/>
      <c r="CO352" s="2144"/>
      <c r="CP352" s="2144"/>
      <c r="CQ352" s="2144"/>
      <c r="CR352" s="2144"/>
      <c r="CS352" s="2144"/>
      <c r="CT352" s="2144"/>
      <c r="CU352" s="2144"/>
      <c r="CV352" s="2144"/>
      <c r="CW352" s="2144"/>
      <c r="CX352" s="2144"/>
      <c r="CY352" s="2144"/>
      <c r="CZ352" s="2144"/>
    </row>
    <row r="353" s="439" customFormat="true" ht="15" customHeight="true" x14ac:dyDescent="0.2">
      <c r="B353" s="438"/>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502" t="s">
        <v>137</v>
      </c>
      <c r="BB353" s="163" t="s">
        <v>49</v>
      </c>
      <c r="BC353" s="1156" t="s">
        <v>35</v>
      </c>
      <c r="BD353" s="1176" t="s">
        <v>35</v>
      </c>
      <c r="BE353" s="1176" t="s">
        <v>35</v>
      </c>
      <c r="BF353" s="1176" t="s">
        <v>35</v>
      </c>
      <c r="BG353" s="1196" t="s">
        <v>35</v>
      </c>
      <c r="BH353" s="1215" t="s">
        <v>35</v>
      </c>
      <c r="BI353" s="1176" t="s">
        <v>35</v>
      </c>
      <c r="BJ353" s="1176" t="s">
        <v>35</v>
      </c>
      <c r="BK353" s="1176" t="s">
        <v>35</v>
      </c>
      <c r="BL353" s="1196" t="s">
        <v>35</v>
      </c>
      <c r="BM353" s="1215" t="s">
        <v>35</v>
      </c>
      <c r="BN353" s="1176" t="s">
        <v>35</v>
      </c>
      <c r="BO353" s="1176" t="s">
        <v>35</v>
      </c>
      <c r="BP353" s="1176" t="s">
        <v>35</v>
      </c>
      <c r="BQ353" s="1196" t="s">
        <v>35</v>
      </c>
      <c r="BR353" s="1215" t="s">
        <v>35</v>
      </c>
      <c r="BS353" s="1176" t="s">
        <v>35</v>
      </c>
      <c r="BT353" s="1176" t="s">
        <v>35</v>
      </c>
      <c r="BU353" s="1176" t="s">
        <v>35</v>
      </c>
      <c r="BV353" s="1176" t="s">
        <v>35</v>
      </c>
      <c r="BW353" s="1176" t="s">
        <v>35</v>
      </c>
      <c r="BX353" s="1176" t="s">
        <v>35</v>
      </c>
      <c r="BY353" s="1233" t="s">
        <v>35</v>
      </c>
      <c r="BZ353" s="1233" t="s">
        <v>35</v>
      </c>
      <c r="CA353" s="1233" t="s">
        <v>35</v>
      </c>
      <c r="CB353" s="1233" t="s">
        <v>35</v>
      </c>
      <c r="CC353" s="1233" t="s">
        <v>35</v>
      </c>
      <c r="CD353" s="1233" t="s">
        <v>35</v>
      </c>
      <c r="CE353" s="2144"/>
      <c r="CF353" s="2144"/>
      <c r="CG353" s="2144"/>
      <c r="CH353" s="2144"/>
      <c r="CI353" s="2144"/>
      <c r="CJ353" s="2144"/>
      <c r="CK353" s="2144"/>
      <c r="CL353" s="2144"/>
      <c r="CM353" s="2144"/>
      <c r="CN353" s="2144"/>
      <c r="CO353" s="2144"/>
      <c r="CP353" s="2144"/>
      <c r="CQ353" s="2144"/>
      <c r="CR353" s="2144"/>
      <c r="CS353" s="2144"/>
      <c r="CT353" s="2144"/>
      <c r="CU353" s="2144"/>
      <c r="CV353" s="2144"/>
      <c r="CW353" s="2144"/>
      <c r="CX353" s="2144"/>
      <c r="CY353" s="2144"/>
      <c r="CZ353" s="2144"/>
    </row>
    <row r="354" s="439" customFormat="true" ht="15" customHeight="true" x14ac:dyDescent="0.2">
      <c r="B354" s="438"/>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503"/>
      <c r="BB354" s="164" t="s">
        <v>48</v>
      </c>
      <c r="BC354" s="1157" t="s">
        <v>35</v>
      </c>
      <c r="BD354" s="1177" t="s">
        <v>35</v>
      </c>
      <c r="BE354" s="1177" t="s">
        <v>35</v>
      </c>
      <c r="BF354" s="1177" t="s">
        <v>35</v>
      </c>
      <c r="BG354" s="1197" t="s">
        <v>35</v>
      </c>
      <c r="BH354" s="1216" t="s">
        <v>35</v>
      </c>
      <c r="BI354" s="1177" t="s">
        <v>35</v>
      </c>
      <c r="BJ354" s="1177" t="s">
        <v>35</v>
      </c>
      <c r="BK354" s="1177" t="s">
        <v>35</v>
      </c>
      <c r="BL354" s="1197" t="s">
        <v>35</v>
      </c>
      <c r="BM354" s="1216" t="s">
        <v>35</v>
      </c>
      <c r="BN354" s="1177" t="s">
        <v>35</v>
      </c>
      <c r="BO354" s="1177" t="s">
        <v>35</v>
      </c>
      <c r="BP354" s="1177" t="s">
        <v>35</v>
      </c>
      <c r="BQ354" s="1197" t="s">
        <v>35</v>
      </c>
      <c r="BR354" s="1216" t="s">
        <v>35</v>
      </c>
      <c r="BS354" s="1177" t="s">
        <v>35</v>
      </c>
      <c r="BT354" s="1177" t="s">
        <v>35</v>
      </c>
      <c r="BU354" s="1177" t="s">
        <v>35</v>
      </c>
      <c r="BV354" s="1177" t="s">
        <v>35</v>
      </c>
      <c r="BW354" s="1177" t="s">
        <v>35</v>
      </c>
      <c r="BX354" s="1177" t="s">
        <v>35</v>
      </c>
      <c r="BY354" s="1234" t="s">
        <v>35</v>
      </c>
      <c r="BZ354" s="1234" t="s">
        <v>35</v>
      </c>
      <c r="CA354" s="1234" t="s">
        <v>35</v>
      </c>
      <c r="CB354" s="1234" t="s">
        <v>35</v>
      </c>
      <c r="CC354" s="1234" t="s">
        <v>35</v>
      </c>
      <c r="CD354" s="1234" t="s">
        <v>35</v>
      </c>
      <c r="CE354" s="2145"/>
      <c r="CF354" s="2145"/>
      <c r="CG354" s="2145"/>
      <c r="CH354" s="2145"/>
      <c r="CI354" s="2145"/>
      <c r="CJ354" s="2145"/>
      <c r="CK354" s="2145"/>
      <c r="CL354" s="2145"/>
      <c r="CM354" s="2145"/>
      <c r="CN354" s="2145"/>
      <c r="CO354" s="2145"/>
      <c r="CP354" s="2145"/>
      <c r="CQ354" s="2145"/>
      <c r="CR354" s="2145"/>
      <c r="CS354" s="2145"/>
      <c r="CT354" s="2145"/>
      <c r="CU354" s="2145"/>
      <c r="CV354" s="2145"/>
      <c r="CW354" s="2145"/>
      <c r="CX354" s="2145"/>
      <c r="CY354" s="2145"/>
      <c r="CZ354" s="2145"/>
    </row>
    <row r="355" s="439" customFormat="true" ht="15" customHeight="true" x14ac:dyDescent="0.2">
      <c r="B355" s="438"/>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439" customFormat="true" ht="15" customHeight="true" x14ac:dyDescent="0.2">
      <c r="B356" s="438"/>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439" customFormat="true" ht="15" customHeight="true" x14ac:dyDescent="0.2">
      <c r="B390" s="438"/>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439" customFormat="true" ht="15" customHeight="true" x14ac:dyDescent="0.2">
      <c r="B391" s="438"/>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439" customFormat="true" ht="15" customHeight="true" x14ac:dyDescent="0.2">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439" customFormat="true" ht="15" customHeight="true" x14ac:dyDescent="0.2">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439" customFormat="true" ht="15" customHeight="true" x14ac:dyDescent="0.2">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439" customFormat="true" ht="15" customHeight="true" x14ac:dyDescent="0.2">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439" customFormat="true" ht="15" customHeight="true" x14ac:dyDescent="0.2">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439" customFormat="true" ht="15" customHeight="true" x14ac:dyDescent="0.2">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439" customFormat="true" ht="15" customHeight="true" x14ac:dyDescent="0.2">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6" customFormat="true" ht="15" customHeight="true" x14ac:dyDescent="0.25">
      <c r="A399" s="136"/>
      <c r="B399" s="136"/>
      <c r="C399" s="2393" t="s">
        <v>128</v>
      </c>
      <c r="D399" s="2394"/>
      <c r="E399" s="2394"/>
      <c r="F399" s="2394"/>
      <c r="G399" s="136"/>
      <c r="H399" s="2395" t="s">
        <v>129</v>
      </c>
      <c r="I399" s="2396"/>
      <c r="J399" s="2396"/>
      <c r="K399" s="2396"/>
      <c r="M399" s="2395" t="s">
        <v>130</v>
      </c>
      <c r="N399" s="2396"/>
      <c r="O399" s="2396"/>
      <c r="P399" s="2396"/>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15" customHeight="true" x14ac:dyDescent="0.2">
      <c r="C400" s="2389" t="s">
        <v>180</v>
      </c>
      <c r="D400" s="2390"/>
      <c r="E400" s="2390"/>
      <c r="F400" s="397"/>
      <c r="G400" s="397"/>
      <c r="H400" s="2391" t="s">
        <v>180</v>
      </c>
      <c r="I400" s="2391"/>
      <c r="J400" s="2391"/>
      <c r="K400" s="397"/>
      <c r="L400" s="397"/>
      <c r="M400" s="2391" t="s">
        <v>180</v>
      </c>
      <c r="N400" s="2391"/>
      <c r="O400" s="2391"/>
      <c r="P400" s="397"/>
      <c r="Q400" s="397"/>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16"/>
      <c r="BB400" s="136"/>
      <c r="BC400" s="416"/>
      <c r="BD400" s="416"/>
      <c r="BE400" s="416"/>
      <c r="BF400" s="416"/>
      <c r="BG400" s="416"/>
      <c r="BH400" s="416"/>
      <c r="BI400" s="416"/>
      <c r="BJ400" s="416"/>
      <c r="BK400" s="416"/>
      <c r="BL400" s="416"/>
      <c r="BM400" s="416"/>
      <c r="BN400" s="416"/>
      <c r="BO400" s="416"/>
      <c r="BP400" s="416"/>
      <c r="BQ400" s="416"/>
      <c r="BR400" s="416"/>
      <c r="BS400" s="416"/>
      <c r="BT400" s="416"/>
      <c r="BU400" s="416"/>
      <c r="BV400" s="416"/>
      <c r="BW400" s="416"/>
      <c r="BX400" s="416"/>
      <c r="BY400" s="416"/>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389"/>
      <c r="D401" s="2390"/>
      <c r="E401" s="464" t="s">
        <v>181</v>
      </c>
      <c r="F401" s="397"/>
      <c r="G401" s="397"/>
      <c r="H401" s="2391"/>
      <c r="I401" s="2391"/>
      <c r="J401" s="465" t="s">
        <v>181</v>
      </c>
      <c r="K401" s="397"/>
      <c r="L401" s="397"/>
      <c r="M401" s="2391"/>
      <c r="N401" s="2391"/>
      <c r="O401" s="466" t="s">
        <v>181</v>
      </c>
      <c r="P401" s="397"/>
      <c r="Q401" s="397"/>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16"/>
      <c r="BB401" s="136"/>
      <c r="BC401" s="416"/>
      <c r="BD401" s="416"/>
      <c r="BE401" s="416"/>
      <c r="BF401" s="416"/>
      <c r="BG401" s="416"/>
      <c r="BH401" s="416"/>
      <c r="BI401" s="416"/>
      <c r="BJ401" s="416"/>
      <c r="BK401" s="416"/>
      <c r="BL401" s="416"/>
      <c r="BM401" s="416"/>
      <c r="BN401" s="416"/>
      <c r="BO401" s="416"/>
      <c r="BP401" s="416"/>
      <c r="BQ401" s="416"/>
      <c r="BR401" s="416"/>
      <c r="BS401" s="416"/>
      <c r="BT401" s="416"/>
      <c r="BU401" s="416"/>
      <c r="BV401" s="416"/>
      <c r="BW401" s="416"/>
      <c r="BX401" s="416"/>
      <c r="BY401" s="416"/>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392" t="s">
        <v>134</v>
      </c>
      <c r="C402" s="2390"/>
      <c r="D402" s="2390"/>
      <c r="E402" s="467" t="s">
        <v>182</v>
      </c>
      <c r="F402" s="397"/>
      <c r="G402" s="397"/>
      <c r="H402" s="2391"/>
      <c r="I402" s="2391"/>
      <c r="J402" s="468" t="s">
        <v>182</v>
      </c>
      <c r="K402" s="397"/>
      <c r="L402" s="397"/>
      <c r="M402" s="2391"/>
      <c r="N402" s="2391"/>
      <c r="O402" s="469" t="s">
        <v>182</v>
      </c>
      <c r="P402" s="397"/>
      <c r="Q402" s="397"/>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16"/>
      <c r="BB402" s="136"/>
      <c r="BC402" s="416"/>
      <c r="BD402" s="416"/>
      <c r="BE402" s="416"/>
      <c r="BF402" s="416"/>
      <c r="BG402" s="416"/>
      <c r="BH402" s="416"/>
      <c r="BI402" s="416"/>
      <c r="BJ402" s="416"/>
      <c r="BK402" s="416"/>
      <c r="BL402" s="416"/>
      <c r="BM402" s="416"/>
      <c r="BN402" s="416"/>
      <c r="BO402" s="416"/>
      <c r="BP402" s="416"/>
      <c r="BQ402" s="416"/>
      <c r="BR402" s="416"/>
      <c r="BS402" s="416"/>
      <c r="BT402" s="416"/>
      <c r="BU402" s="416"/>
      <c r="BV402" s="416"/>
      <c r="BW402" s="416"/>
      <c r="BX402" s="416"/>
      <c r="BY402" s="416"/>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390"/>
      <c r="C403" s="2355" t="s">
        <v>452</v>
      </c>
      <c r="D403" s="2354"/>
      <c r="E403" s="622">
        <v>0.80031250357096295</v>
      </c>
      <c r="F403" s="492"/>
      <c r="G403" s="492"/>
      <c r="H403" s="2354" t="s">
        <v>453</v>
      </c>
      <c r="I403" s="2354"/>
      <c r="J403" s="623">
        <v>0.65135344586743638</v>
      </c>
      <c r="K403" s="492"/>
      <c r="L403" s="492"/>
      <c r="M403" s="2354" t="s">
        <v>454</v>
      </c>
      <c r="N403" s="2354"/>
      <c r="O403" s="624">
        <v>0.68389416805018943</v>
      </c>
      <c r="P403" s="492"/>
      <c r="Q403" s="492"/>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390"/>
      <c r="C404" s="2355" t="s">
        <v>455</v>
      </c>
      <c r="D404" s="2354"/>
      <c r="E404" s="625">
        <v>0.79375687693343089</v>
      </c>
      <c r="F404" s="492"/>
      <c r="G404" s="492"/>
      <c r="H404" s="2354" t="s">
        <v>452</v>
      </c>
      <c r="I404" s="2354"/>
      <c r="J404" s="626">
        <v>0.63728062792532769</v>
      </c>
      <c r="K404" s="492"/>
      <c r="L404" s="492"/>
      <c r="M404" s="2354" t="s">
        <v>456</v>
      </c>
      <c r="N404" s="2354"/>
      <c r="O404" s="627">
        <v>0.6473856766532845</v>
      </c>
      <c r="P404" s="492"/>
      <c r="Q404" s="492"/>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390"/>
      <c r="C405" s="2355" t="s">
        <v>457</v>
      </c>
      <c r="D405" s="2354"/>
      <c r="E405" s="625">
        <v>0.78521497122430262</v>
      </c>
      <c r="F405" s="492"/>
      <c r="G405" s="492"/>
      <c r="H405" s="2354" t="s">
        <v>455</v>
      </c>
      <c r="I405" s="2354"/>
      <c r="J405" s="626">
        <v>0.61567436666062969</v>
      </c>
      <c r="K405" s="492"/>
      <c r="L405" s="492"/>
      <c r="M405" s="2354" t="s">
        <v>458</v>
      </c>
      <c r="N405" s="2354"/>
      <c r="O405" s="627">
        <v>-0.59722107930856527</v>
      </c>
      <c r="P405" s="492"/>
      <c r="Q405" s="492"/>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390"/>
      <c r="C406" s="2355" t="s">
        <v>453</v>
      </c>
      <c r="D406" s="2354"/>
      <c r="E406" s="625">
        <v>0.72638959887950061</v>
      </c>
      <c r="F406" s="492"/>
      <c r="G406" s="492"/>
      <c r="H406" s="2354" t="s">
        <v>457</v>
      </c>
      <c r="I406" s="2354"/>
      <c r="J406" s="626">
        <v>0.61131923753221384</v>
      </c>
      <c r="K406" s="492"/>
      <c r="L406" s="492"/>
      <c r="M406" s="2354" t="s">
        <v>457</v>
      </c>
      <c r="N406" s="2354"/>
      <c r="O406" s="627">
        <v>0.59025609262083212</v>
      </c>
      <c r="P406" s="492"/>
      <c r="Q406" s="492"/>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390"/>
      <c r="C407" s="2355" t="s">
        <v>459</v>
      </c>
      <c r="D407" s="2354"/>
      <c r="E407" s="625">
        <v>0.69450856266871264</v>
      </c>
      <c r="F407" s="492"/>
      <c r="G407" s="492"/>
      <c r="H407" s="2354" t="s">
        <v>459</v>
      </c>
      <c r="I407" s="2354"/>
      <c r="J407" s="626">
        <v>0.58960308593983235</v>
      </c>
      <c r="K407" s="492"/>
      <c r="L407" s="492"/>
      <c r="M407" s="2354" t="s">
        <v>455</v>
      </c>
      <c r="N407" s="2354"/>
      <c r="O407" s="627">
        <v>0.58622499231047998</v>
      </c>
      <c r="P407" s="492"/>
      <c r="Q407" s="492"/>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390"/>
      <c r="C408" s="2355" t="s">
        <v>454</v>
      </c>
      <c r="D408" s="2354"/>
      <c r="E408" s="625">
        <v>0.63151036499907964</v>
      </c>
      <c r="F408" s="492"/>
      <c r="G408" s="492"/>
      <c r="H408" s="2354" t="s">
        <v>454</v>
      </c>
      <c r="I408" s="2354"/>
      <c r="J408" s="626">
        <v>0.55487253979268369</v>
      </c>
      <c r="K408" s="492"/>
      <c r="L408" s="492"/>
      <c r="M408" s="2354" t="s">
        <v>460</v>
      </c>
      <c r="N408" s="2354"/>
      <c r="O408" s="627">
        <v>-0.54204636422192398</v>
      </c>
      <c r="P408" s="492"/>
      <c r="Q408" s="492"/>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390"/>
      <c r="C409" s="2355" t="s">
        <v>458</v>
      </c>
      <c r="D409" s="2354"/>
      <c r="E409" s="625">
        <v>-0.60794018696422836</v>
      </c>
      <c r="F409" s="492"/>
      <c r="G409" s="492"/>
      <c r="H409" s="2354" t="s">
        <v>461</v>
      </c>
      <c r="I409" s="2354"/>
      <c r="J409" s="626">
        <v>0.51899421193450124</v>
      </c>
      <c r="K409" s="492"/>
      <c r="L409" s="492"/>
      <c r="M409" s="2354" t="s">
        <v>459</v>
      </c>
      <c r="N409" s="2354"/>
      <c r="O409" s="627">
        <v>0.4918959913430529</v>
      </c>
      <c r="P409" s="492"/>
      <c r="Q409" s="492"/>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390"/>
      <c r="C410" s="2355" t="s">
        <v>462</v>
      </c>
      <c r="D410" s="2354"/>
      <c r="E410" s="625">
        <v>0.58883643014143949</v>
      </c>
      <c r="F410" s="492"/>
      <c r="G410" s="492"/>
      <c r="H410" s="2354" t="s">
        <v>382</v>
      </c>
      <c r="I410" s="2354"/>
      <c r="J410" s="626">
        <v>0.49833346747717477</v>
      </c>
      <c r="K410" s="492"/>
      <c r="L410" s="492"/>
      <c r="M410" s="2354" t="s">
        <v>463</v>
      </c>
      <c r="N410" s="2354"/>
      <c r="O410" s="627">
        <v>-0.46917127781675455</v>
      </c>
      <c r="P410" s="492"/>
      <c r="Q410" s="492"/>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390"/>
      <c r="C411" s="2355" t="s">
        <v>382</v>
      </c>
      <c r="D411" s="2354"/>
      <c r="E411" s="625">
        <v>0.56989508157313162</v>
      </c>
      <c r="F411" s="492"/>
      <c r="G411" s="492"/>
      <c r="H411" s="2354" t="s">
        <v>462</v>
      </c>
      <c r="I411" s="2354"/>
      <c r="J411" s="626">
        <v>0.49084964801265796</v>
      </c>
      <c r="K411" s="492"/>
      <c r="L411" s="492"/>
      <c r="M411" s="2354" t="s">
        <v>452</v>
      </c>
      <c r="N411" s="2354"/>
      <c r="O411" s="627">
        <v>0.43427724108178045</v>
      </c>
      <c r="P411" s="492"/>
      <c r="Q411" s="492"/>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390"/>
      <c r="C412" s="2355" t="s">
        <v>460</v>
      </c>
      <c r="D412" s="2354"/>
      <c r="E412" s="625">
        <v>-0.55950161233808871</v>
      </c>
      <c r="F412" s="492"/>
      <c r="G412" s="492"/>
      <c r="H412" s="2354" t="s">
        <v>460</v>
      </c>
      <c r="I412" s="2354"/>
      <c r="J412" s="626">
        <v>-0.47760232856696067</v>
      </c>
      <c r="K412" s="492"/>
      <c r="L412" s="492"/>
      <c r="M412" s="2354" t="s">
        <v>382</v>
      </c>
      <c r="N412" s="2354"/>
      <c r="O412" s="627">
        <v>0.41599268661140998</v>
      </c>
      <c r="P412" s="492"/>
      <c r="Q412" s="492"/>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390"/>
      <c r="C413" s="2355" t="s">
        <v>464</v>
      </c>
      <c r="D413" s="2354"/>
      <c r="E413" s="625">
        <v>0.5391804509824184</v>
      </c>
      <c r="F413" s="492"/>
      <c r="G413" s="492"/>
      <c r="H413" s="2354" t="s">
        <v>465</v>
      </c>
      <c r="I413" s="2354"/>
      <c r="J413" s="626">
        <v>0.46371388317911821</v>
      </c>
      <c r="K413" s="492"/>
      <c r="L413" s="492"/>
      <c r="M413" s="2354" t="s">
        <v>466</v>
      </c>
      <c r="N413" s="2354"/>
      <c r="O413" s="627">
        <v>0.40982750798017392</v>
      </c>
      <c r="P413" s="492"/>
      <c r="Q413" s="492"/>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390"/>
      <c r="C414" s="2355" t="s">
        <v>461</v>
      </c>
      <c r="D414" s="2354"/>
      <c r="E414" s="625">
        <v>0.52995589429686674</v>
      </c>
      <c r="F414" s="492"/>
      <c r="G414" s="492"/>
      <c r="H414" s="2354" t="s">
        <v>467</v>
      </c>
      <c r="I414" s="2354"/>
      <c r="J414" s="626">
        <v>0.46080182137487063</v>
      </c>
      <c r="K414" s="492"/>
      <c r="L414" s="492"/>
      <c r="M414" s="2354" t="s">
        <v>453</v>
      </c>
      <c r="N414" s="2354"/>
      <c r="O414" s="627">
        <v>0.40721835841533488</v>
      </c>
      <c r="P414" s="492"/>
      <c r="Q414" s="492"/>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390"/>
      <c r="C415" s="2355" t="s">
        <v>463</v>
      </c>
      <c r="D415" s="2354"/>
      <c r="E415" s="625">
        <v>-0.52256477340138252</v>
      </c>
      <c r="F415" s="492"/>
      <c r="G415" s="492"/>
      <c r="H415" s="2354" t="s">
        <v>463</v>
      </c>
      <c r="I415" s="2354"/>
      <c r="J415" s="626">
        <v>-0.45668226838581955</v>
      </c>
      <c r="K415" s="492"/>
      <c r="L415" s="492"/>
      <c r="M415" s="2354" t="s">
        <v>468</v>
      </c>
      <c r="N415" s="2354"/>
      <c r="O415" s="627">
        <v>-0.35303820389276686</v>
      </c>
      <c r="P415" s="492"/>
      <c r="Q415" s="492"/>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390"/>
      <c r="C416" s="2355" t="s">
        <v>469</v>
      </c>
      <c r="D416" s="2354"/>
      <c r="E416" s="625">
        <v>-0.47737413575510895</v>
      </c>
      <c r="F416" s="492"/>
      <c r="G416" s="492"/>
      <c r="H416" s="2354" t="s">
        <v>470</v>
      </c>
      <c r="I416" s="2354"/>
      <c r="J416" s="626">
        <v>-0.45187697016704215</v>
      </c>
      <c r="K416" s="492"/>
      <c r="L416" s="492"/>
      <c r="M416" s="2354" t="s">
        <v>464</v>
      </c>
      <c r="N416" s="2354"/>
      <c r="O416" s="627">
        <v>0.34699987207821092</v>
      </c>
      <c r="P416" s="492"/>
      <c r="Q416" s="492"/>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390"/>
      <c r="C417" s="2355" t="s">
        <v>471</v>
      </c>
      <c r="D417" s="2354"/>
      <c r="E417" s="625">
        <v>0.46624522897834747</v>
      </c>
      <c r="F417" s="492"/>
      <c r="G417" s="492"/>
      <c r="H417" s="2354" t="s">
        <v>469</v>
      </c>
      <c r="I417" s="2354"/>
      <c r="J417" s="626">
        <v>-0.44949001875777361</v>
      </c>
      <c r="K417" s="492"/>
      <c r="L417" s="492"/>
      <c r="M417" s="2354" t="s">
        <v>467</v>
      </c>
      <c r="N417" s="2354"/>
      <c r="O417" s="627">
        <v>0.34166647212850293</v>
      </c>
      <c r="P417" s="492"/>
      <c r="Q417" s="492"/>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390"/>
      <c r="C418" s="2355" t="s">
        <v>467</v>
      </c>
      <c r="D418" s="2354"/>
      <c r="E418" s="625">
        <v>0.45926778261315432</v>
      </c>
      <c r="F418" s="492"/>
      <c r="G418" s="492"/>
      <c r="H418" s="2354" t="s">
        <v>458</v>
      </c>
      <c r="I418" s="2354"/>
      <c r="J418" s="626">
        <v>-0.43831488030550569</v>
      </c>
      <c r="K418" s="492"/>
      <c r="L418" s="492"/>
      <c r="M418" s="2354" t="s">
        <v>462</v>
      </c>
      <c r="N418" s="2354"/>
      <c r="O418" s="627">
        <v>0.32723761920237276</v>
      </c>
      <c r="P418" s="492"/>
      <c r="Q418" s="492"/>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390"/>
      <c r="C419" s="2355" t="s">
        <v>472</v>
      </c>
      <c r="D419" s="2354"/>
      <c r="E419" s="625">
        <v>0.45438782931779348</v>
      </c>
      <c r="F419" s="492"/>
      <c r="G419" s="492"/>
      <c r="H419" s="2354" t="s">
        <v>473</v>
      </c>
      <c r="I419" s="2354"/>
      <c r="J419" s="626">
        <v>-0.43570640855633985</v>
      </c>
      <c r="K419" s="492"/>
      <c r="L419" s="492"/>
      <c r="M419" s="2354" t="s">
        <v>474</v>
      </c>
      <c r="N419" s="2354"/>
      <c r="O419" s="627">
        <v>0.32526444320231007</v>
      </c>
      <c r="P419" s="492"/>
      <c r="Q419" s="492"/>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390"/>
      <c r="C420" s="2355" t="s">
        <v>465</v>
      </c>
      <c r="D420" s="2354"/>
      <c r="E420" s="625">
        <v>0.45201857673454132</v>
      </c>
      <c r="F420" s="492"/>
      <c r="G420" s="492"/>
      <c r="H420" s="2354" t="s">
        <v>471</v>
      </c>
      <c r="I420" s="2354"/>
      <c r="J420" s="626">
        <v>0.4274423052288765</v>
      </c>
      <c r="K420" s="492"/>
      <c r="L420" s="492"/>
      <c r="M420" s="2354" t="s">
        <v>470</v>
      </c>
      <c r="N420" s="2354"/>
      <c r="O420" s="627">
        <v>-0.30046260011869125</v>
      </c>
      <c r="P420" s="492"/>
      <c r="Q420" s="492"/>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390"/>
      <c r="C421" s="2355" t="s">
        <v>456</v>
      </c>
      <c r="D421" s="2354"/>
      <c r="E421" s="625">
        <v>0.42254491029743296</v>
      </c>
      <c r="F421" s="492"/>
      <c r="G421" s="492"/>
      <c r="H421" s="2354" t="s">
        <v>472</v>
      </c>
      <c r="I421" s="2354"/>
      <c r="J421" s="626">
        <v>0.4189133562016954</v>
      </c>
      <c r="K421" s="492"/>
      <c r="L421" s="492"/>
      <c r="M421" s="2354" t="s">
        <v>469</v>
      </c>
      <c r="N421" s="2354"/>
      <c r="O421" s="627">
        <v>-0.29963836919125003</v>
      </c>
      <c r="P421" s="492"/>
      <c r="Q421" s="492"/>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390"/>
      <c r="C422" s="2355" t="s">
        <v>475</v>
      </c>
      <c r="D422" s="2354"/>
      <c r="E422" s="625">
        <v>0.41208302967322286</v>
      </c>
      <c r="F422" s="492"/>
      <c r="G422" s="492"/>
      <c r="H422" s="2354" t="s">
        <v>475</v>
      </c>
      <c r="I422" s="2354"/>
      <c r="J422" s="626">
        <v>0.40566989788024815</v>
      </c>
      <c r="K422" s="492"/>
      <c r="L422" s="492"/>
      <c r="M422" s="2354" t="s">
        <v>309</v>
      </c>
      <c r="N422" s="2354"/>
      <c r="O422" s="627">
        <v>-0.29863183069079668</v>
      </c>
      <c r="P422" s="492"/>
      <c r="Q422" s="492"/>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390"/>
      <c r="C423" s="2355" t="s">
        <v>476</v>
      </c>
      <c r="D423" s="2354"/>
      <c r="E423" s="625">
        <v>-0.4105332448534415</v>
      </c>
      <c r="F423" s="492"/>
      <c r="G423" s="492"/>
      <c r="H423" s="2354" t="s">
        <v>464</v>
      </c>
      <c r="I423" s="2354"/>
      <c r="J423" s="626">
        <v>0.40010832599189522</v>
      </c>
      <c r="K423" s="492"/>
      <c r="L423" s="492"/>
      <c r="M423" s="2354" t="s">
        <v>477</v>
      </c>
      <c r="N423" s="2354"/>
      <c r="O423" s="627">
        <v>-0.28820587954206489</v>
      </c>
      <c r="P423" s="492"/>
      <c r="Q423" s="492"/>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390"/>
      <c r="C424" s="2355" t="s">
        <v>470</v>
      </c>
      <c r="D424" s="2354"/>
      <c r="E424" s="625">
        <v>-0.40898560320947291</v>
      </c>
      <c r="F424" s="492"/>
      <c r="G424" s="492"/>
      <c r="H424" s="2354" t="s">
        <v>468</v>
      </c>
      <c r="I424" s="2354"/>
      <c r="J424" s="626">
        <v>-0.38423040739701358</v>
      </c>
      <c r="K424" s="492"/>
      <c r="L424" s="492"/>
      <c r="M424" s="2354" t="s">
        <v>472</v>
      </c>
      <c r="N424" s="2354"/>
      <c r="O424" s="627">
        <v>0.28004173954982819</v>
      </c>
      <c r="P424" s="492"/>
      <c r="Q424" s="492"/>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390"/>
      <c r="C425" s="2355" t="s">
        <v>309</v>
      </c>
      <c r="D425" s="2354"/>
      <c r="E425" s="625">
        <v>-0.4040906212927653</v>
      </c>
      <c r="F425" s="492"/>
      <c r="G425" s="492"/>
      <c r="H425" s="2354" t="s">
        <v>478</v>
      </c>
      <c r="I425" s="2354"/>
      <c r="J425" s="626">
        <v>-0.38148516853970643</v>
      </c>
      <c r="K425" s="492"/>
      <c r="L425" s="492"/>
      <c r="M425" s="2354" t="s">
        <v>479</v>
      </c>
      <c r="N425" s="2354"/>
      <c r="O425" s="627">
        <v>-0.26564439397987555</v>
      </c>
      <c r="P425" s="492"/>
      <c r="Q425" s="492"/>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390"/>
      <c r="C426" s="2355" t="s">
        <v>478</v>
      </c>
      <c r="D426" s="2354"/>
      <c r="E426" s="625">
        <v>-0.39435669627104086</v>
      </c>
      <c r="F426" s="492"/>
      <c r="G426" s="492"/>
      <c r="H426" s="2354" t="s">
        <v>309</v>
      </c>
      <c r="I426" s="2354"/>
      <c r="J426" s="626">
        <v>-0.36586390962693077</v>
      </c>
      <c r="K426" s="492"/>
      <c r="L426" s="492"/>
      <c r="M426" s="2354" t="s">
        <v>461</v>
      </c>
      <c r="N426" s="2354"/>
      <c r="O426" s="627">
        <v>0.25357720585900634</v>
      </c>
      <c r="P426" s="492"/>
      <c r="Q426" s="492"/>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390"/>
      <c r="C427" s="2355" t="s">
        <v>480</v>
      </c>
      <c r="D427" s="2354"/>
      <c r="E427" s="625">
        <v>0.36229163415317367</v>
      </c>
      <c r="F427" s="492"/>
      <c r="G427" s="492"/>
      <c r="H427" s="2354" t="s">
        <v>481</v>
      </c>
      <c r="I427" s="2354"/>
      <c r="J427" s="626">
        <v>-0.33205175875640852</v>
      </c>
      <c r="K427" s="492"/>
      <c r="L427" s="492"/>
      <c r="M427" s="2354" t="s">
        <v>482</v>
      </c>
      <c r="N427" s="2354"/>
      <c r="O427" s="627">
        <v>0.24612484292604891</v>
      </c>
      <c r="P427" s="492"/>
      <c r="Q427" s="492"/>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390"/>
      <c r="C428" s="2355" t="s">
        <v>482</v>
      </c>
      <c r="D428" s="2354"/>
      <c r="E428" s="625">
        <v>0.35484238094657694</v>
      </c>
      <c r="F428" s="492"/>
      <c r="G428" s="492"/>
      <c r="H428" s="2354" t="s">
        <v>482</v>
      </c>
      <c r="I428" s="2354"/>
      <c r="J428" s="626">
        <v>0.30098344034110008</v>
      </c>
      <c r="K428" s="492"/>
      <c r="L428" s="492"/>
      <c r="M428" s="2354" t="s">
        <v>483</v>
      </c>
      <c r="N428" s="2354"/>
      <c r="O428" s="627">
        <v>0.24132275613805756</v>
      </c>
      <c r="P428" s="492"/>
      <c r="Q428" s="492"/>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390"/>
      <c r="C429" s="2355" t="s">
        <v>466</v>
      </c>
      <c r="D429" s="2354"/>
      <c r="E429" s="625">
        <v>0.30828932880292054</v>
      </c>
      <c r="F429" s="492"/>
      <c r="G429" s="492"/>
      <c r="H429" s="2354" t="s">
        <v>479</v>
      </c>
      <c r="I429" s="2354"/>
      <c r="J429" s="626">
        <v>-0.29652589509375216</v>
      </c>
      <c r="K429" s="492"/>
      <c r="L429" s="492"/>
      <c r="M429" s="2354" t="s">
        <v>478</v>
      </c>
      <c r="N429" s="2354"/>
      <c r="O429" s="627">
        <v>-0.21544508720502784</v>
      </c>
      <c r="P429" s="492"/>
      <c r="Q429" s="492"/>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390"/>
      <c r="C430" s="2355" t="s">
        <v>484</v>
      </c>
      <c r="D430" s="2354"/>
      <c r="E430" s="625">
        <v>0.30057591545705953</v>
      </c>
      <c r="F430" s="492"/>
      <c r="G430" s="492"/>
      <c r="H430" s="2354" t="s">
        <v>484</v>
      </c>
      <c r="I430" s="2354"/>
      <c r="J430" s="626">
        <v>0.27443308105430886</v>
      </c>
      <c r="K430" s="492"/>
      <c r="L430" s="492"/>
      <c r="M430" s="2354" t="s">
        <v>485</v>
      </c>
      <c r="N430" s="2354"/>
      <c r="O430" s="627">
        <v>-0.20005204690754286</v>
      </c>
      <c r="P430" s="492"/>
      <c r="Q430" s="492"/>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390"/>
      <c r="C431" s="2355" t="s">
        <v>486</v>
      </c>
      <c r="D431" s="2354"/>
      <c r="E431" s="625">
        <v>0.26719805467396718</v>
      </c>
      <c r="F431" s="492"/>
      <c r="G431" s="492"/>
      <c r="H431" s="2354" t="s">
        <v>476</v>
      </c>
      <c r="I431" s="2354"/>
      <c r="J431" s="626">
        <v>-0.27181264708287467</v>
      </c>
      <c r="K431" s="492"/>
      <c r="L431" s="492"/>
      <c r="M431" s="2354" t="s">
        <v>487</v>
      </c>
      <c r="N431" s="2354"/>
      <c r="O431" s="627">
        <v>0.18685041908273239</v>
      </c>
      <c r="P431" s="492"/>
      <c r="Q431" s="492"/>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390"/>
      <c r="C432" s="2355" t="s">
        <v>481</v>
      </c>
      <c r="D432" s="2354"/>
      <c r="E432" s="625">
        <v>-0.24652733969169535</v>
      </c>
      <c r="F432" s="492"/>
      <c r="G432" s="492"/>
      <c r="H432" s="2354" t="s">
        <v>480</v>
      </c>
      <c r="I432" s="2354"/>
      <c r="J432" s="626">
        <v>0.23446694973271143</v>
      </c>
      <c r="K432" s="492"/>
      <c r="L432" s="492"/>
      <c r="M432" s="2354" t="s">
        <v>486</v>
      </c>
      <c r="N432" s="2354"/>
      <c r="O432" s="627">
        <v>0.18256881066183794</v>
      </c>
      <c r="P432" s="492"/>
      <c r="Q432" s="492"/>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390"/>
      <c r="C433" s="2355" t="s">
        <v>488</v>
      </c>
      <c r="D433" s="2354"/>
      <c r="E433" s="625">
        <v>0.24599458377317449</v>
      </c>
      <c r="F433" s="492"/>
      <c r="G433" s="492"/>
      <c r="H433" s="2354" t="s">
        <v>489</v>
      </c>
      <c r="I433" s="2354"/>
      <c r="J433" s="626">
        <v>-0.22995215613601633</v>
      </c>
      <c r="K433" s="492"/>
      <c r="L433" s="492"/>
      <c r="M433" s="2354" t="s">
        <v>471</v>
      </c>
      <c r="N433" s="2354"/>
      <c r="O433" s="627">
        <v>0.15733330128106224</v>
      </c>
      <c r="P433" s="492"/>
      <c r="Q433" s="492"/>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390"/>
      <c r="C434" s="2355" t="s">
        <v>490</v>
      </c>
      <c r="D434" s="2354"/>
      <c r="E434" s="625">
        <v>0.23257426522197988</v>
      </c>
      <c r="F434" s="492"/>
      <c r="G434" s="492"/>
      <c r="H434" s="2354" t="s">
        <v>490</v>
      </c>
      <c r="I434" s="2354"/>
      <c r="J434" s="626">
        <v>0.21527761857851316</v>
      </c>
      <c r="K434" s="492"/>
      <c r="L434" s="492"/>
      <c r="M434" s="2354" t="s">
        <v>481</v>
      </c>
      <c r="N434" s="2354"/>
      <c r="O434" s="627">
        <v>-0.15250481984494293</v>
      </c>
      <c r="P434" s="492"/>
      <c r="Q434" s="492"/>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390"/>
      <c r="C435" s="2355" t="s">
        <v>485</v>
      </c>
      <c r="D435" s="2354"/>
      <c r="E435" s="625">
        <v>-0.2116571522651019</v>
      </c>
      <c r="F435" s="492"/>
      <c r="G435" s="492"/>
      <c r="H435" s="2354" t="s">
        <v>485</v>
      </c>
      <c r="I435" s="2354"/>
      <c r="J435" s="626">
        <v>-0.21369725805448364</v>
      </c>
      <c r="K435" s="492"/>
      <c r="L435" s="492"/>
      <c r="M435" s="2354" t="s">
        <v>491</v>
      </c>
      <c r="N435" s="2354"/>
      <c r="O435" s="627">
        <v>-0.12305239388322983</v>
      </c>
      <c r="P435" s="492"/>
      <c r="Q435" s="492"/>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390"/>
      <c r="C436" s="2355" t="s">
        <v>489</v>
      </c>
      <c r="D436" s="2354"/>
      <c r="E436" s="625">
        <v>-0.17286255343677928</v>
      </c>
      <c r="F436" s="492"/>
      <c r="G436" s="492"/>
      <c r="H436" s="2354" t="s">
        <v>492</v>
      </c>
      <c r="I436" s="2354"/>
      <c r="J436" s="626">
        <v>-0.20985148049049462</v>
      </c>
      <c r="K436" s="492"/>
      <c r="L436" s="492"/>
      <c r="M436" s="2354" t="s">
        <v>493</v>
      </c>
      <c r="N436" s="2354"/>
      <c r="O436" s="627">
        <v>-0.12180912372373061</v>
      </c>
      <c r="P436" s="492"/>
      <c r="Q436" s="492"/>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390"/>
      <c r="C437" s="2355" t="s">
        <v>494</v>
      </c>
      <c r="D437" s="2354"/>
      <c r="E437" s="625">
        <v>0.16923291535589269</v>
      </c>
      <c r="F437" s="492"/>
      <c r="G437" s="492"/>
      <c r="H437" s="2354" t="s">
        <v>495</v>
      </c>
      <c r="I437" s="2354"/>
      <c r="J437" s="626">
        <v>-0.20814779392871208</v>
      </c>
      <c r="K437" s="492"/>
      <c r="L437" s="492"/>
      <c r="M437" s="2354" t="s">
        <v>489</v>
      </c>
      <c r="N437" s="2354"/>
      <c r="O437" s="627">
        <v>-0.12173952666948229</v>
      </c>
      <c r="P437" s="492"/>
      <c r="Q437" s="492"/>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390"/>
      <c r="C438" s="2355" t="s">
        <v>496</v>
      </c>
      <c r="D438" s="2354"/>
      <c r="E438" s="625">
        <v>-0.16506040860486745</v>
      </c>
      <c r="F438" s="492"/>
      <c r="G438" s="492"/>
      <c r="H438" s="2354" t="s">
        <v>486</v>
      </c>
      <c r="I438" s="2354"/>
      <c r="J438" s="626">
        <v>0.19213233733794272</v>
      </c>
      <c r="K438" s="492"/>
      <c r="L438" s="492"/>
      <c r="M438" s="2354" t="s">
        <v>497</v>
      </c>
      <c r="N438" s="2354"/>
      <c r="O438" s="627">
        <v>0.12003542007880025</v>
      </c>
      <c r="P438" s="492"/>
      <c r="Q438" s="492"/>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390"/>
      <c r="C439" s="2355" t="s">
        <v>491</v>
      </c>
      <c r="D439" s="2354"/>
      <c r="E439" s="625">
        <v>-0.16207569111643921</v>
      </c>
      <c r="F439" s="492"/>
      <c r="G439" s="492"/>
      <c r="H439" s="2354" t="s">
        <v>477</v>
      </c>
      <c r="I439" s="2354"/>
      <c r="J439" s="626">
        <v>-0.1851698292740579</v>
      </c>
      <c r="K439" s="492"/>
      <c r="L439" s="492"/>
      <c r="M439" s="2354" t="s">
        <v>498</v>
      </c>
      <c r="N439" s="2354"/>
      <c r="O439" s="627">
        <v>-0.11719799764468622</v>
      </c>
      <c r="P439" s="492"/>
      <c r="Q439" s="492"/>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390"/>
      <c r="C440" s="2355" t="s">
        <v>498</v>
      </c>
      <c r="D440" s="2354"/>
      <c r="E440" s="625">
        <v>-0.15230841733784603</v>
      </c>
      <c r="F440" s="492"/>
      <c r="G440" s="492"/>
      <c r="H440" s="2354" t="s">
        <v>499</v>
      </c>
      <c r="I440" s="2354"/>
      <c r="J440" s="626">
        <v>-0.18267695078800525</v>
      </c>
      <c r="K440" s="492"/>
      <c r="L440" s="492"/>
      <c r="M440" s="2354" t="s">
        <v>484</v>
      </c>
      <c r="N440" s="2354"/>
      <c r="O440" s="627">
        <v>0.11154242688249585</v>
      </c>
      <c r="P440" s="492"/>
      <c r="Q440" s="492"/>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390"/>
      <c r="C441" s="2355" t="s">
        <v>500</v>
      </c>
      <c r="D441" s="2354"/>
      <c r="E441" s="625">
        <v>-0.14371143153347316</v>
      </c>
      <c r="F441" s="492"/>
      <c r="G441" s="492"/>
      <c r="H441" s="2354" t="s">
        <v>456</v>
      </c>
      <c r="I441" s="2354"/>
      <c r="J441" s="626">
        <v>0.17525293849789583</v>
      </c>
      <c r="K441" s="492"/>
      <c r="L441" s="492"/>
      <c r="M441" s="2354" t="s">
        <v>501</v>
      </c>
      <c r="N441" s="2354"/>
      <c r="O441" s="627">
        <v>0.10812630990281707</v>
      </c>
      <c r="P441" s="492"/>
      <c r="Q441" s="492"/>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390"/>
      <c r="C442" s="2355" t="s">
        <v>499</v>
      </c>
      <c r="D442" s="2354"/>
      <c r="E442" s="625">
        <v>-0.13506308488663973</v>
      </c>
      <c r="F442" s="492"/>
      <c r="G442" s="492"/>
      <c r="H442" s="2354" t="s">
        <v>466</v>
      </c>
      <c r="I442" s="2354"/>
      <c r="J442" s="626">
        <v>0.17388325481938849</v>
      </c>
      <c r="K442" s="492"/>
      <c r="L442" s="492"/>
      <c r="M442" s="2354" t="s">
        <v>502</v>
      </c>
      <c r="N442" s="2354"/>
      <c r="O442" s="627">
        <v>-0.10799036530319048</v>
      </c>
      <c r="P442" s="492"/>
      <c r="Q442" s="492"/>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390"/>
      <c r="C443" s="2355" t="s">
        <v>473</v>
      </c>
      <c r="D443" s="2354"/>
      <c r="E443" s="625">
        <v>-0.13312744079946823</v>
      </c>
      <c r="F443" s="492"/>
      <c r="G443" s="492"/>
      <c r="H443" s="2354" t="s">
        <v>503</v>
      </c>
      <c r="I443" s="2354"/>
      <c r="J443" s="626">
        <v>-0.16984286548793462</v>
      </c>
      <c r="K443" s="492"/>
      <c r="L443" s="492"/>
      <c r="M443" s="2354" t="s">
        <v>504</v>
      </c>
      <c r="N443" s="2354"/>
      <c r="O443" s="627">
        <v>0.10389921830028834</v>
      </c>
      <c r="P443" s="492"/>
      <c r="Q443" s="492"/>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390"/>
      <c r="C444" s="2355" t="s">
        <v>505</v>
      </c>
      <c r="D444" s="2354"/>
      <c r="E444" s="625">
        <v>0.12693048019538414</v>
      </c>
      <c r="F444" s="492"/>
      <c r="G444" s="492"/>
      <c r="H444" s="2354" t="s">
        <v>488</v>
      </c>
      <c r="I444" s="2354"/>
      <c r="J444" s="626">
        <v>0.16929084055521054</v>
      </c>
      <c r="K444" s="492"/>
      <c r="L444" s="492"/>
      <c r="M444" s="2354" t="s">
        <v>490</v>
      </c>
      <c r="N444" s="2354"/>
      <c r="O444" s="627">
        <v>9.827725169700581E-2</v>
      </c>
      <c r="P444" s="492"/>
      <c r="Q444" s="492"/>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390"/>
      <c r="C445" s="2355" t="s">
        <v>506</v>
      </c>
      <c r="D445" s="2354"/>
      <c r="E445" s="625">
        <v>-0.12514737924082059</v>
      </c>
      <c r="F445" s="492"/>
      <c r="G445" s="492"/>
      <c r="H445" s="2354" t="s">
        <v>500</v>
      </c>
      <c r="I445" s="2354"/>
      <c r="J445" s="626">
        <v>-0.16234247858136444</v>
      </c>
      <c r="K445" s="492"/>
      <c r="L445" s="492"/>
      <c r="M445" s="2354" t="s">
        <v>475</v>
      </c>
      <c r="N445" s="2354"/>
      <c r="O445" s="627">
        <v>9.5561195746583782E-2</v>
      </c>
      <c r="P445" s="492"/>
      <c r="Q445" s="492"/>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355" t="s">
        <v>507</v>
      </c>
      <c r="D446" s="2354"/>
      <c r="E446" s="625">
        <v>-0.11155360234097787</v>
      </c>
      <c r="F446" s="492"/>
      <c r="G446" s="492"/>
      <c r="H446" s="2354" t="s">
        <v>496</v>
      </c>
      <c r="I446" s="2354"/>
      <c r="J446" s="626">
        <v>-0.16221724836313764</v>
      </c>
      <c r="K446" s="492"/>
      <c r="L446" s="492"/>
      <c r="M446" s="2354" t="s">
        <v>506</v>
      </c>
      <c r="N446" s="2354"/>
      <c r="O446" s="627">
        <v>-9.3268357339315724E-2</v>
      </c>
      <c r="P446" s="492"/>
      <c r="Q446" s="492"/>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355" t="s">
        <v>493</v>
      </c>
      <c r="D447" s="2354"/>
      <c r="E447" s="625">
        <v>-0.11155166984470599</v>
      </c>
      <c r="F447" s="492"/>
      <c r="G447" s="492"/>
      <c r="H447" s="2354" t="s">
        <v>507</v>
      </c>
      <c r="I447" s="2354"/>
      <c r="J447" s="626">
        <v>-0.16192019792357637</v>
      </c>
      <c r="K447" s="492"/>
      <c r="L447" s="492"/>
      <c r="M447" s="2354" t="s">
        <v>492</v>
      </c>
      <c r="N447" s="2354"/>
      <c r="O447" s="627">
        <v>-9.3259722519832514E-2</v>
      </c>
      <c r="P447" s="492"/>
      <c r="Q447" s="492"/>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355" t="s">
        <v>502</v>
      </c>
      <c r="D448" s="2354"/>
      <c r="E448" s="625">
        <v>-0.11101846639468156</v>
      </c>
      <c r="F448" s="492"/>
      <c r="G448" s="492"/>
      <c r="H448" s="2354" t="s">
        <v>508</v>
      </c>
      <c r="I448" s="2354"/>
      <c r="J448" s="626">
        <v>-0.16144704258809139</v>
      </c>
      <c r="K448" s="492"/>
      <c r="L448" s="492"/>
      <c r="M448" s="2354" t="s">
        <v>496</v>
      </c>
      <c r="N448" s="2354"/>
      <c r="O448" s="627">
        <v>-8.8773428149169178E-2</v>
      </c>
      <c r="P448" s="492"/>
      <c r="Q448" s="492"/>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355" t="s">
        <v>483</v>
      </c>
      <c r="D449" s="2354"/>
      <c r="E449" s="625">
        <v>0.10882420424129119</v>
      </c>
      <c r="F449" s="492"/>
      <c r="G449" s="492"/>
      <c r="H449" s="2354" t="s">
        <v>491</v>
      </c>
      <c r="I449" s="2354"/>
      <c r="J449" s="626">
        <v>-0.16120790642014626</v>
      </c>
      <c r="K449" s="492"/>
      <c r="L449" s="492"/>
      <c r="M449" s="2354" t="s">
        <v>509</v>
      </c>
      <c r="N449" s="2354"/>
      <c r="O449" s="627">
        <v>8.4044280706365784E-2</v>
      </c>
      <c r="P449" s="492"/>
      <c r="Q449" s="492"/>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355" t="s">
        <v>510</v>
      </c>
      <c r="D450" s="2354"/>
      <c r="E450" s="625">
        <v>-0.1039334202124826</v>
      </c>
      <c r="F450" s="492"/>
      <c r="G450" s="492"/>
      <c r="H450" s="2354" t="s">
        <v>511</v>
      </c>
      <c r="I450" s="2354"/>
      <c r="J450" s="626">
        <v>-0.15529483630298865</v>
      </c>
      <c r="K450" s="492"/>
      <c r="L450" s="492"/>
      <c r="M450" s="2354" t="s">
        <v>512</v>
      </c>
      <c r="N450" s="2354"/>
      <c r="O450" s="627">
        <v>8.3209796710780548E-2</v>
      </c>
      <c r="P450" s="492"/>
      <c r="Q450" s="492"/>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355" t="s">
        <v>513</v>
      </c>
      <c r="D451" s="2354"/>
      <c r="E451" s="625">
        <v>-0.10274488068246242</v>
      </c>
      <c r="F451" s="492"/>
      <c r="G451" s="492"/>
      <c r="H451" s="2354" t="s">
        <v>510</v>
      </c>
      <c r="I451" s="2354"/>
      <c r="J451" s="626">
        <v>-0.13111432659689229</v>
      </c>
      <c r="K451" s="492"/>
      <c r="L451" s="492"/>
      <c r="M451" s="2354" t="s">
        <v>476</v>
      </c>
      <c r="N451" s="2354"/>
      <c r="O451" s="627">
        <v>-8.0829875978520843E-2</v>
      </c>
      <c r="P451" s="492"/>
      <c r="Q451" s="492"/>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355" t="s">
        <v>474</v>
      </c>
      <c r="D452" s="2354"/>
      <c r="E452" s="625">
        <v>8.4640085504430432E-2</v>
      </c>
      <c r="F452" s="492"/>
      <c r="G452" s="492"/>
      <c r="H452" s="2354" t="s">
        <v>498</v>
      </c>
      <c r="I452" s="2354"/>
      <c r="J452" s="626">
        <v>-0.12768770402584298</v>
      </c>
      <c r="K452" s="492"/>
      <c r="L452" s="492"/>
      <c r="M452" s="2354" t="s">
        <v>514</v>
      </c>
      <c r="N452" s="2354"/>
      <c r="O452" s="627">
        <v>-7.9221786666102828E-2</v>
      </c>
      <c r="P452" s="492"/>
      <c r="Q452" s="492"/>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355" t="s">
        <v>511</v>
      </c>
      <c r="D453" s="2354"/>
      <c r="E453" s="625">
        <v>-7.9333441680144806E-2</v>
      </c>
      <c r="F453" s="492"/>
      <c r="G453" s="492"/>
      <c r="H453" s="2354" t="s">
        <v>515</v>
      </c>
      <c r="I453" s="2354"/>
      <c r="J453" s="626">
        <v>-0.12420744033072725</v>
      </c>
      <c r="K453" s="492"/>
      <c r="L453" s="492"/>
      <c r="M453" s="2354" t="s">
        <v>505</v>
      </c>
      <c r="N453" s="2354"/>
      <c r="O453" s="627">
        <v>7.7854935929326852E-2</v>
      </c>
      <c r="P453" s="492"/>
      <c r="Q453" s="492"/>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355" t="s">
        <v>509</v>
      </c>
      <c r="D454" s="2354"/>
      <c r="E454" s="625">
        <v>7.4532882577746276E-2</v>
      </c>
      <c r="F454" s="492"/>
      <c r="G454" s="492"/>
      <c r="H454" s="2354" t="s">
        <v>516</v>
      </c>
      <c r="I454" s="2354"/>
      <c r="J454" s="626">
        <v>-0.12402127259882398</v>
      </c>
      <c r="K454" s="492"/>
      <c r="L454" s="492"/>
      <c r="M454" s="2354" t="s">
        <v>500</v>
      </c>
      <c r="N454" s="2354"/>
      <c r="O454" s="627">
        <v>-7.6440157430789066E-2</v>
      </c>
      <c r="P454" s="492"/>
      <c r="Q454" s="492"/>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355" t="s">
        <v>504</v>
      </c>
      <c r="D455" s="2354"/>
      <c r="E455" s="625">
        <v>6.9829526863067731E-2</v>
      </c>
      <c r="F455" s="492"/>
      <c r="G455" s="492"/>
      <c r="H455" s="2354" t="s">
        <v>493</v>
      </c>
      <c r="I455" s="2354"/>
      <c r="J455" s="626">
        <v>-0.12023250016923698</v>
      </c>
      <c r="K455" s="492"/>
      <c r="L455" s="492"/>
      <c r="M455" s="2354" t="s">
        <v>517</v>
      </c>
      <c r="N455" s="2354"/>
      <c r="O455" s="627">
        <v>7.0063111794767541E-2</v>
      </c>
      <c r="P455" s="492"/>
      <c r="Q455" s="492"/>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355" t="s">
        <v>518</v>
      </c>
      <c r="D456" s="2354"/>
      <c r="E456" s="625">
        <v>-6.4186876554930217E-2</v>
      </c>
      <c r="F456" s="492"/>
      <c r="G456" s="492"/>
      <c r="H456" s="2354" t="s">
        <v>506</v>
      </c>
      <c r="I456" s="2354"/>
      <c r="J456" s="626">
        <v>-0.11952189846070557</v>
      </c>
      <c r="K456" s="492"/>
      <c r="L456" s="492"/>
      <c r="M456" s="2354" t="s">
        <v>519</v>
      </c>
      <c r="N456" s="2354"/>
      <c r="O456" s="627">
        <v>-6.9742339017661747E-2</v>
      </c>
      <c r="P456" s="492"/>
      <c r="Q456" s="492"/>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355" t="s">
        <v>503</v>
      </c>
      <c r="D457" s="2354"/>
      <c r="E457" s="625">
        <v>-6.2956515348755751E-2</v>
      </c>
      <c r="F457" s="492"/>
      <c r="G457" s="492"/>
      <c r="H457" s="2354" t="s">
        <v>514</v>
      </c>
      <c r="I457" s="2354"/>
      <c r="J457" s="626">
        <v>-0.1071760887722871</v>
      </c>
      <c r="K457" s="492"/>
      <c r="L457" s="492"/>
      <c r="M457" s="2354" t="s">
        <v>480</v>
      </c>
      <c r="N457" s="2354"/>
      <c r="O457" s="627">
        <v>6.9426172406580791E-2</v>
      </c>
      <c r="P457" s="492"/>
      <c r="Q457" s="492"/>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355" t="s">
        <v>520</v>
      </c>
      <c r="D458" s="2354"/>
      <c r="E458" s="625">
        <v>-6.0865812960594227E-2</v>
      </c>
      <c r="F458" s="492"/>
      <c r="G458" s="492"/>
      <c r="H458" s="2354" t="s">
        <v>502</v>
      </c>
      <c r="I458" s="2354"/>
      <c r="J458" s="626">
        <v>-0.10326935526681244</v>
      </c>
      <c r="K458" s="492"/>
      <c r="L458" s="492"/>
      <c r="M458" s="2354" t="s">
        <v>515</v>
      </c>
      <c r="N458" s="2354"/>
      <c r="O458" s="627">
        <v>-6.8561187647549607E-2</v>
      </c>
      <c r="P458" s="492"/>
      <c r="Q458" s="492"/>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355" t="s">
        <v>521</v>
      </c>
      <c r="D459" s="2354"/>
      <c r="E459" s="625">
        <v>5.880357410164045E-2</v>
      </c>
      <c r="F459" s="492"/>
      <c r="G459" s="492"/>
      <c r="H459" s="2354" t="s">
        <v>494</v>
      </c>
      <c r="I459" s="2354"/>
      <c r="J459" s="626">
        <v>0.10200250914905269</v>
      </c>
      <c r="K459" s="492"/>
      <c r="L459" s="492"/>
      <c r="M459" s="2354" t="s">
        <v>499</v>
      </c>
      <c r="N459" s="2354"/>
      <c r="O459" s="627">
        <v>-6.4311065709220627E-2</v>
      </c>
      <c r="P459" s="492"/>
      <c r="Q459" s="492"/>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355" t="s">
        <v>522</v>
      </c>
      <c r="D460" s="2354"/>
      <c r="E460" s="625">
        <v>-5.0591749466920563E-2</v>
      </c>
      <c r="F460" s="492"/>
      <c r="G460" s="492"/>
      <c r="H460" s="2354" t="s">
        <v>513</v>
      </c>
      <c r="I460" s="2354"/>
      <c r="J460" s="626">
        <v>-0.101401039769839</v>
      </c>
      <c r="K460" s="492"/>
      <c r="L460" s="492"/>
      <c r="M460" s="2354" t="s">
        <v>523</v>
      </c>
      <c r="N460" s="2354"/>
      <c r="O460" s="627">
        <v>-6.3433384961357989E-2</v>
      </c>
      <c r="P460" s="492"/>
      <c r="Q460" s="492"/>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355" t="s">
        <v>524</v>
      </c>
      <c r="D461" s="2354"/>
      <c r="E461" s="625">
        <v>5.0104707133954568E-2</v>
      </c>
      <c r="F461" s="492"/>
      <c r="G461" s="492"/>
      <c r="H461" s="2354" t="s">
        <v>474</v>
      </c>
      <c r="I461" s="2354"/>
      <c r="J461" s="626">
        <v>-9.6137286578764802E-2</v>
      </c>
      <c r="K461" s="492"/>
      <c r="L461" s="492"/>
      <c r="M461" s="2354" t="s">
        <v>508</v>
      </c>
      <c r="N461" s="2354"/>
      <c r="O461" s="627">
        <v>-6.2045604577993629E-2</v>
      </c>
      <c r="P461" s="492"/>
      <c r="Q461" s="492"/>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355" t="s">
        <v>525</v>
      </c>
      <c r="D462" s="2354"/>
      <c r="E462" s="625">
        <v>4.0643688650575195E-2</v>
      </c>
      <c r="F462" s="492"/>
      <c r="G462" s="492"/>
      <c r="H462" s="2354" t="s">
        <v>487</v>
      </c>
      <c r="I462" s="2354"/>
      <c r="J462" s="626">
        <v>8.7513678186298696E-2</v>
      </c>
      <c r="K462" s="492"/>
      <c r="L462" s="492"/>
      <c r="M462" s="2354" t="s">
        <v>520</v>
      </c>
      <c r="N462" s="2354"/>
      <c r="O462" s="627">
        <v>-6.1219370514846445E-2</v>
      </c>
      <c r="P462" s="492"/>
      <c r="Q462" s="492"/>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355" t="s">
        <v>516</v>
      </c>
      <c r="D463" s="2354"/>
      <c r="E463" s="625">
        <v>-3.6580251382017398E-2</v>
      </c>
      <c r="F463" s="492"/>
      <c r="G463" s="492"/>
      <c r="H463" s="2354" t="s">
        <v>523</v>
      </c>
      <c r="I463" s="2354"/>
      <c r="J463" s="626">
        <v>-8.6241876069127213E-2</v>
      </c>
      <c r="K463" s="492"/>
      <c r="L463" s="492"/>
      <c r="M463" s="2354" t="s">
        <v>488</v>
      </c>
      <c r="N463" s="2354"/>
      <c r="O463" s="627">
        <v>4.9431946164079393E-2</v>
      </c>
      <c r="P463" s="492"/>
      <c r="Q463" s="492"/>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355" t="s">
        <v>526</v>
      </c>
      <c r="D464" s="2354"/>
      <c r="E464" s="625">
        <v>-2.1758297784043704E-2</v>
      </c>
      <c r="F464" s="492"/>
      <c r="G464" s="492"/>
      <c r="H464" s="2354" t="s">
        <v>527</v>
      </c>
      <c r="I464" s="2354"/>
      <c r="J464" s="626">
        <v>-8.2144872272102737E-2</v>
      </c>
      <c r="K464" s="492"/>
      <c r="L464" s="492"/>
      <c r="M464" s="2354" t="s">
        <v>473</v>
      </c>
      <c r="N464" s="2354"/>
      <c r="O464" s="627">
        <v>4.8190618545105236E-2</v>
      </c>
      <c r="P464" s="492"/>
      <c r="Q464" s="492"/>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355" t="s">
        <v>528</v>
      </c>
      <c r="D465" s="2354"/>
      <c r="E465" s="625">
        <v>1.6556546341418746E-2</v>
      </c>
      <c r="F465" s="492"/>
      <c r="G465" s="492"/>
      <c r="H465" s="2354" t="s">
        <v>529</v>
      </c>
      <c r="I465" s="2354"/>
      <c r="J465" s="626">
        <v>-7.741927848977484E-2</v>
      </c>
      <c r="K465" s="492"/>
      <c r="L465" s="492"/>
      <c r="M465" s="2354" t="s">
        <v>494</v>
      </c>
      <c r="N465" s="2354"/>
      <c r="O465" s="627">
        <v>4.3949334475423235E-2</v>
      </c>
      <c r="P465" s="492"/>
      <c r="Q465" s="492"/>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355" t="s">
        <v>530</v>
      </c>
      <c r="D466" s="2354"/>
      <c r="E466" s="625">
        <v>-1.1585644927653377E-2</v>
      </c>
      <c r="F466" s="492"/>
      <c r="G466" s="492"/>
      <c r="H466" s="2354" t="s">
        <v>522</v>
      </c>
      <c r="I466" s="2354"/>
      <c r="J466" s="626">
        <v>-7.3323192249771879E-2</v>
      </c>
      <c r="K466" s="492"/>
      <c r="L466" s="492"/>
      <c r="M466" s="2354" t="s">
        <v>531</v>
      </c>
      <c r="N466" s="2354"/>
      <c r="O466" s="627">
        <v>4.2939889554047934E-2</v>
      </c>
      <c r="P466" s="492"/>
      <c r="Q466" s="492"/>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355" t="s">
        <v>532</v>
      </c>
      <c r="D467" s="2354"/>
      <c r="E467" s="625">
        <v>1.0749766815134031E-2</v>
      </c>
      <c r="F467" s="492"/>
      <c r="G467" s="492"/>
      <c r="H467" s="2354" t="s">
        <v>518</v>
      </c>
      <c r="I467" s="2354"/>
      <c r="J467" s="626">
        <v>-7.1778074176996706E-2</v>
      </c>
      <c r="K467" s="492"/>
      <c r="L467" s="492"/>
      <c r="M467" s="2354" t="s">
        <v>525</v>
      </c>
      <c r="N467" s="2354"/>
      <c r="O467" s="627">
        <v>4.0864352163646873E-2</v>
      </c>
      <c r="P467" s="492"/>
      <c r="Q467" s="492"/>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355" t="s">
        <v>497</v>
      </c>
      <c r="D468" s="2354"/>
      <c r="E468" s="628">
        <v>1.647522638208782E-5</v>
      </c>
      <c r="F468" s="492"/>
      <c r="G468" s="492"/>
      <c r="H468" s="2354" t="s">
        <v>520</v>
      </c>
      <c r="I468" s="2354"/>
      <c r="J468" s="626">
        <v>-6.8049407622500405E-2</v>
      </c>
      <c r="K468" s="492"/>
      <c r="L468" s="492"/>
      <c r="M468" s="2354" t="s">
        <v>524</v>
      </c>
      <c r="N468" s="2354"/>
      <c r="O468" s="627">
        <v>4.0736844320354466E-2</v>
      </c>
      <c r="P468" s="492"/>
      <c r="Q468" s="492"/>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355"/>
      <c r="D469" s="2354"/>
      <c r="E469" s="492"/>
      <c r="F469" s="492"/>
      <c r="G469" s="492"/>
      <c r="H469" s="2354" t="s">
        <v>497</v>
      </c>
      <c r="I469" s="2354"/>
      <c r="J469" s="626">
        <v>-6.4317207795847042E-2</v>
      </c>
      <c r="K469" s="492"/>
      <c r="L469" s="492"/>
      <c r="M469" s="2354" t="s">
        <v>522</v>
      </c>
      <c r="N469" s="2354"/>
      <c r="O469" s="627">
        <v>-3.8905053325774264E-2</v>
      </c>
      <c r="P469" s="492"/>
      <c r="Q469" s="492"/>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355"/>
      <c r="D470" s="2354"/>
      <c r="E470" s="492"/>
      <c r="F470" s="492"/>
      <c r="G470" s="492"/>
      <c r="H470" s="2354" t="s">
        <v>524</v>
      </c>
      <c r="I470" s="2354"/>
      <c r="J470" s="626">
        <v>5.8193558739545043E-2</v>
      </c>
      <c r="K470" s="492"/>
      <c r="L470" s="492"/>
      <c r="M470" s="2354" t="s">
        <v>465</v>
      </c>
      <c r="N470" s="2354"/>
      <c r="O470" s="627">
        <v>3.5092268516124847E-2</v>
      </c>
      <c r="P470" s="492"/>
      <c r="Q470" s="492"/>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355"/>
      <c r="D471" s="2354"/>
      <c r="E471" s="492"/>
      <c r="F471" s="492"/>
      <c r="G471" s="492"/>
      <c r="H471" s="2354" t="s">
        <v>530</v>
      </c>
      <c r="I471" s="2354"/>
      <c r="J471" s="626">
        <v>-4.9942830507075917E-2</v>
      </c>
      <c r="K471" s="492"/>
      <c r="L471" s="492"/>
      <c r="M471" s="2354" t="s">
        <v>533</v>
      </c>
      <c r="N471" s="2354"/>
      <c r="O471" s="627">
        <v>-3.4927065089580087E-2</v>
      </c>
      <c r="P471" s="492"/>
      <c r="Q471" s="492"/>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355" t="s">
        <v>237</v>
      </c>
      <c r="D472" s="2354"/>
      <c r="E472" s="2354"/>
      <c r="F472" s="492"/>
      <c r="G472" s="492"/>
      <c r="H472" s="2354" t="s">
        <v>483</v>
      </c>
      <c r="I472" s="2354"/>
      <c r="J472" s="626">
        <v>4.7590508127551195E-2</v>
      </c>
      <c r="K472" s="492"/>
      <c r="L472" s="492"/>
      <c r="M472" s="2354" t="s">
        <v>521</v>
      </c>
      <c r="N472" s="2354"/>
      <c r="O472" s="627">
        <v>3.4141681041604144E-2</v>
      </c>
      <c r="P472" s="492"/>
      <c r="Q472" s="492"/>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355"/>
      <c r="D473" s="2354"/>
      <c r="E473" s="607" t="s">
        <v>238</v>
      </c>
      <c r="F473" s="492"/>
      <c r="G473" s="492"/>
      <c r="H473" s="2354" t="s">
        <v>501</v>
      </c>
      <c r="I473" s="2354"/>
      <c r="J473" s="626">
        <v>-4.1080879970262073E-2</v>
      </c>
      <c r="K473" s="492"/>
      <c r="L473" s="492"/>
      <c r="M473" s="2354" t="s">
        <v>518</v>
      </c>
      <c r="N473" s="2354"/>
      <c r="O473" s="627">
        <v>-3.1169455851174699E-2</v>
      </c>
      <c r="P473" s="492"/>
      <c r="Q473" s="492"/>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355" t="s">
        <v>309</v>
      </c>
      <c r="D474" s="2354"/>
      <c r="E474" s="622">
        <v>0.16328923021677305</v>
      </c>
      <c r="F474" s="492"/>
      <c r="G474" s="492"/>
      <c r="H474" s="2354" t="s">
        <v>534</v>
      </c>
      <c r="I474" s="2354"/>
      <c r="J474" s="626">
        <v>-3.5608062408870073E-2</v>
      </c>
      <c r="K474" s="492"/>
      <c r="L474" s="492"/>
      <c r="M474" s="2354" t="s">
        <v>510</v>
      </c>
      <c r="N474" s="2354"/>
      <c r="O474" s="627">
        <v>-2.6866152622531555E-2</v>
      </c>
      <c r="P474" s="492"/>
      <c r="Q474" s="492"/>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355" t="s">
        <v>460</v>
      </c>
      <c r="D475" s="2354"/>
      <c r="E475" s="625">
        <v>0.31304205420892089</v>
      </c>
      <c r="F475" s="492"/>
      <c r="G475" s="492"/>
      <c r="H475" s="2354" t="s">
        <v>525</v>
      </c>
      <c r="I475" s="2354"/>
      <c r="J475" s="626">
        <v>3.4911752061880526E-2</v>
      </c>
      <c r="K475" s="492"/>
      <c r="L475" s="492"/>
      <c r="M475" s="2354" t="s">
        <v>529</v>
      </c>
      <c r="N475" s="2354"/>
      <c r="O475" s="627">
        <v>-2.6793115935864333E-2</v>
      </c>
      <c r="P475" s="492"/>
      <c r="Q475" s="492"/>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355" t="s">
        <v>489</v>
      </c>
      <c r="D476" s="2354"/>
      <c r="E476" s="625">
        <v>2.9881462380683371E-2</v>
      </c>
      <c r="F476" s="492"/>
      <c r="G476" s="492"/>
      <c r="H476" s="2354" t="s">
        <v>531</v>
      </c>
      <c r="I476" s="2354"/>
      <c r="J476" s="626">
        <v>-3.4225521414385021E-2</v>
      </c>
      <c r="K476" s="492"/>
      <c r="L476" s="492"/>
      <c r="M476" s="2354" t="s">
        <v>535</v>
      </c>
      <c r="N476" s="2354"/>
      <c r="O476" s="627">
        <v>2.407448439472273E-2</v>
      </c>
      <c r="P476" s="492"/>
      <c r="Q476" s="492"/>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355" t="s">
        <v>530</v>
      </c>
      <c r="D477" s="2354"/>
      <c r="E477" s="625">
        <v>1.3422716838966042E-4</v>
      </c>
      <c r="F477" s="492"/>
      <c r="G477" s="492"/>
      <c r="H477" s="2354" t="s">
        <v>521</v>
      </c>
      <c r="I477" s="2354"/>
      <c r="J477" s="626">
        <v>-3.0556321344556336E-2</v>
      </c>
      <c r="K477" s="492"/>
      <c r="L477" s="492"/>
      <c r="M477" s="2354" t="s">
        <v>532</v>
      </c>
      <c r="N477" s="2354"/>
      <c r="O477" s="627">
        <v>1.9040568359165289E-2</v>
      </c>
      <c r="P477" s="492"/>
      <c r="Q477" s="492"/>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355" t="s">
        <v>465</v>
      </c>
      <c r="D478" s="2354"/>
      <c r="E478" s="625">
        <v>0.20432079371312042</v>
      </c>
      <c r="F478" s="492"/>
      <c r="G478" s="492"/>
      <c r="H478" s="2354" t="s">
        <v>526</v>
      </c>
      <c r="I478" s="2354"/>
      <c r="J478" s="626">
        <v>-2.5491964300036057E-2</v>
      </c>
      <c r="K478" s="492"/>
      <c r="L478" s="492"/>
      <c r="M478" s="2354" t="s">
        <v>495</v>
      </c>
      <c r="N478" s="2354"/>
      <c r="O478" s="627">
        <v>-1.6044335248262279E-2</v>
      </c>
      <c r="P478" s="492"/>
      <c r="Q478" s="492"/>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355" t="s">
        <v>456</v>
      </c>
      <c r="D479" s="2354"/>
      <c r="E479" s="625">
        <v>0.17854420121826567</v>
      </c>
      <c r="F479" s="492"/>
      <c r="G479" s="492"/>
      <c r="H479" s="2354" t="s">
        <v>536</v>
      </c>
      <c r="I479" s="2354"/>
      <c r="J479" s="626">
        <v>-2.5307685946499004E-2</v>
      </c>
      <c r="K479" s="492"/>
      <c r="L479" s="492"/>
      <c r="M479" s="2354" t="s">
        <v>536</v>
      </c>
      <c r="N479" s="2354"/>
      <c r="O479" s="627">
        <v>1.5974380429135765E-2</v>
      </c>
      <c r="P479" s="492"/>
      <c r="Q479" s="492"/>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355" t="s">
        <v>496</v>
      </c>
      <c r="D480" s="2354"/>
      <c r="E480" s="625">
        <v>2.7244938488805801E-2</v>
      </c>
      <c r="F480" s="492"/>
      <c r="G480" s="492"/>
      <c r="H480" s="2354" t="s">
        <v>504</v>
      </c>
      <c r="I480" s="2354"/>
      <c r="J480" s="626">
        <v>2.5100248547905175E-2</v>
      </c>
      <c r="K480" s="492"/>
      <c r="L480" s="492"/>
      <c r="M480" s="2354" t="s">
        <v>507</v>
      </c>
      <c r="N480" s="2354"/>
      <c r="O480" s="627">
        <v>-1.5084975298811457E-2</v>
      </c>
      <c r="P480" s="492"/>
      <c r="Q480" s="492"/>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355" t="s">
        <v>498</v>
      </c>
      <c r="D481" s="2354"/>
      <c r="E481" s="625">
        <v>2.3197853991959477E-2</v>
      </c>
      <c r="F481" s="492"/>
      <c r="G481" s="492"/>
      <c r="H481" s="2354" t="s">
        <v>532</v>
      </c>
      <c r="I481" s="2354"/>
      <c r="J481" s="626">
        <v>-2.2728359448584191E-2</v>
      </c>
      <c r="K481" s="492"/>
      <c r="L481" s="492"/>
      <c r="M481" s="2354" t="s">
        <v>528</v>
      </c>
      <c r="N481" s="2354"/>
      <c r="O481" s="627">
        <v>-1.0224216698328901E-2</v>
      </c>
      <c r="P481" s="492"/>
      <c r="Q481" s="492"/>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355" t="s">
        <v>500</v>
      </c>
      <c r="D482" s="2354"/>
      <c r="E482" s="625">
        <v>2.0652975553400142E-2</v>
      </c>
      <c r="F482" s="492"/>
      <c r="G482" s="492"/>
      <c r="H482" s="2354" t="s">
        <v>517</v>
      </c>
      <c r="I482" s="2354"/>
      <c r="J482" s="626">
        <v>2.1005461596932288E-2</v>
      </c>
      <c r="K482" s="492"/>
      <c r="L482" s="492"/>
      <c r="M482" s="2354" t="s">
        <v>530</v>
      </c>
      <c r="N482" s="2354"/>
      <c r="O482" s="627">
        <v>1.0052331460860982E-2</v>
      </c>
      <c r="P482" s="492"/>
      <c r="Q482" s="492"/>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355" t="s">
        <v>499</v>
      </c>
      <c r="D483" s="2354"/>
      <c r="E483" s="625">
        <v>1.8242036899095652E-2</v>
      </c>
      <c r="F483" s="492"/>
      <c r="G483" s="492"/>
      <c r="H483" s="2354" t="s">
        <v>519</v>
      </c>
      <c r="I483" s="2354"/>
      <c r="J483" s="626">
        <v>-1.9712381902555833E-2</v>
      </c>
      <c r="K483" s="492"/>
      <c r="L483" s="492"/>
      <c r="M483" s="2354" t="s">
        <v>503</v>
      </c>
      <c r="N483" s="2354"/>
      <c r="O483" s="627">
        <v>-4.8006655345405186E-3</v>
      </c>
      <c r="P483" s="492"/>
      <c r="Q483" s="492"/>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355" t="s">
        <v>491</v>
      </c>
      <c r="D484" s="2354"/>
      <c r="E484" s="625">
        <v>2.6268529650871415E-2</v>
      </c>
      <c r="F484" s="492"/>
      <c r="G484" s="492"/>
      <c r="H484" s="2354" t="s">
        <v>509</v>
      </c>
      <c r="I484" s="2354"/>
      <c r="J484" s="626">
        <v>1.6445405456181957E-2</v>
      </c>
      <c r="K484" s="492"/>
      <c r="L484" s="492"/>
      <c r="M484" s="2354" t="s">
        <v>526</v>
      </c>
      <c r="N484" s="2354"/>
      <c r="O484" s="627">
        <v>-2.3797251308450328E-3</v>
      </c>
      <c r="P484" s="492"/>
      <c r="Q484" s="492"/>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355" t="s">
        <v>528</v>
      </c>
      <c r="D485" s="2354"/>
      <c r="E485" s="625">
        <v>2.7411922675554644E-4</v>
      </c>
      <c r="F485" s="492"/>
      <c r="G485" s="492"/>
      <c r="H485" s="2354" t="s">
        <v>512</v>
      </c>
      <c r="I485" s="2354"/>
      <c r="J485" s="626">
        <v>1.509715790878253E-2</v>
      </c>
      <c r="K485" s="492"/>
      <c r="L485" s="492"/>
      <c r="M485" s="2354" t="s">
        <v>534</v>
      </c>
      <c r="N485" s="2354"/>
      <c r="O485" s="627">
        <v>-2.2349860570603851E-3</v>
      </c>
      <c r="P485" s="492"/>
      <c r="Q485" s="492"/>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355" t="s">
        <v>478</v>
      </c>
      <c r="D486" s="2354"/>
      <c r="E486" s="625">
        <v>0.15551720389380996</v>
      </c>
      <c r="F486" s="492"/>
      <c r="G486" s="492"/>
      <c r="H486" s="2354" t="s">
        <v>533</v>
      </c>
      <c r="I486" s="2354"/>
      <c r="J486" s="626">
        <v>-9.8875606535869676E-3</v>
      </c>
      <c r="K486" s="492"/>
      <c r="L486" s="492"/>
      <c r="M486" s="2354" t="s">
        <v>513</v>
      </c>
      <c r="N486" s="2354"/>
      <c r="O486" s="627">
        <v>-1.4392378512093557E-3</v>
      </c>
      <c r="P486" s="492"/>
      <c r="Q486" s="492"/>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355" t="s">
        <v>474</v>
      </c>
      <c r="D487" s="2354"/>
      <c r="E487" s="625">
        <v>7.1639440741972944E-3</v>
      </c>
      <c r="F487" s="492"/>
      <c r="G487" s="492"/>
      <c r="H487" s="2354" t="s">
        <v>505</v>
      </c>
      <c r="I487" s="2354"/>
      <c r="J487" s="626">
        <v>8.0987044253028832E-3</v>
      </c>
      <c r="K487" s="492"/>
      <c r="L487" s="492"/>
      <c r="M487" s="2354" t="s">
        <v>511</v>
      </c>
      <c r="N487" s="2354"/>
      <c r="O487" s="627">
        <v>-8.6702445072962093E-4</v>
      </c>
      <c r="P487" s="492"/>
      <c r="Q487" s="492"/>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355" t="s">
        <v>502</v>
      </c>
      <c r="D488" s="2354"/>
      <c r="E488" s="625">
        <v>1.2325099880627039E-2</v>
      </c>
      <c r="F488" s="492"/>
      <c r="G488" s="492"/>
      <c r="H488" s="2354" t="s">
        <v>535</v>
      </c>
      <c r="I488" s="2354"/>
      <c r="J488" s="626">
        <v>-7.6363933267512337E-3</v>
      </c>
      <c r="K488" s="492"/>
      <c r="L488" s="492"/>
      <c r="M488" s="2354" t="s">
        <v>527</v>
      </c>
      <c r="N488" s="2354"/>
      <c r="O488" s="627">
        <v>-7.2224051868036057E-4</v>
      </c>
      <c r="P488" s="492"/>
      <c r="Q488" s="492"/>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355" t="s">
        <v>509</v>
      </c>
      <c r="D489" s="2354"/>
      <c r="E489" s="625">
        <v>5.5551505853481146E-3</v>
      </c>
      <c r="F489" s="492"/>
      <c r="G489" s="492"/>
      <c r="H489" s="2354" t="s">
        <v>528</v>
      </c>
      <c r="I489" s="2354"/>
      <c r="J489" s="629">
        <v>6.5025631046255084E-4</v>
      </c>
      <c r="K489" s="492"/>
      <c r="L489" s="492"/>
      <c r="M489" s="2354" t="s">
        <v>516</v>
      </c>
      <c r="N489" s="2354"/>
      <c r="O489" s="630">
        <v>-3.7009880960410247E-4</v>
      </c>
      <c r="P489" s="492"/>
      <c r="Q489" s="492"/>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355" t="s">
        <v>459</v>
      </c>
      <c r="D490" s="2354"/>
      <c r="E490" s="625">
        <v>0.48234214362016115</v>
      </c>
      <c r="F490" s="492"/>
      <c r="G490" s="492"/>
      <c r="H490" s="2354"/>
      <c r="I490" s="2354"/>
      <c r="J490" s="492"/>
      <c r="K490" s="492"/>
      <c r="L490" s="492"/>
      <c r="M490" s="2354"/>
      <c r="N490" s="2354"/>
      <c r="O490" s="492"/>
      <c r="P490" s="492"/>
      <c r="Q490" s="492"/>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355" t="s">
        <v>469</v>
      </c>
      <c r="D491" s="2354"/>
      <c r="E491" s="625">
        <v>0.22788606548793719</v>
      </c>
      <c r="F491" s="492"/>
      <c r="G491" s="492"/>
      <c r="H491" s="2354"/>
      <c r="I491" s="2354"/>
      <c r="J491" s="492"/>
      <c r="K491" s="492"/>
      <c r="L491" s="492"/>
      <c r="M491" s="2354"/>
      <c r="N491" s="2354"/>
      <c r="O491" s="492"/>
      <c r="P491" s="492"/>
      <c r="Q491" s="492"/>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355" t="s">
        <v>513</v>
      </c>
      <c r="D492" s="2354"/>
      <c r="E492" s="625">
        <v>1.0556510506453438E-2</v>
      </c>
      <c r="F492" s="492"/>
      <c r="G492" s="492"/>
      <c r="H492" s="2354"/>
      <c r="I492" s="2354"/>
      <c r="J492" s="492"/>
      <c r="K492" s="492"/>
      <c r="L492" s="492"/>
      <c r="M492" s="2354"/>
      <c r="N492" s="2354"/>
      <c r="O492" s="492"/>
      <c r="P492" s="492"/>
      <c r="Q492" s="492"/>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355" t="s">
        <v>485</v>
      </c>
      <c r="D493" s="2354"/>
      <c r="E493" s="625">
        <v>4.4798750104972529E-2</v>
      </c>
      <c r="F493" s="492"/>
      <c r="G493" s="492"/>
      <c r="H493" s="2354" t="s">
        <v>237</v>
      </c>
      <c r="I493" s="2354"/>
      <c r="J493" s="2354"/>
      <c r="K493" s="492"/>
      <c r="L493" s="492"/>
      <c r="M493" s="2354" t="s">
        <v>237</v>
      </c>
      <c r="N493" s="2354"/>
      <c r="O493" s="2354"/>
      <c r="P493" s="492"/>
      <c r="Q493" s="492"/>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355" t="s">
        <v>507</v>
      </c>
      <c r="D494" s="2354"/>
      <c r="E494" s="625">
        <v>1.2444206195249025E-2</v>
      </c>
      <c r="F494" s="492"/>
      <c r="G494" s="492"/>
      <c r="H494" s="2354"/>
      <c r="I494" s="2354"/>
      <c r="J494" s="608" t="s">
        <v>238</v>
      </c>
      <c r="K494" s="492"/>
      <c r="L494" s="492"/>
      <c r="M494" s="2354"/>
      <c r="N494" s="2354"/>
      <c r="O494" s="609" t="s">
        <v>238</v>
      </c>
      <c r="P494" s="492"/>
      <c r="Q494" s="492"/>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355" t="s">
        <v>520</v>
      </c>
      <c r="D495" s="2354"/>
      <c r="E495" s="625">
        <v>3.7046471873540404E-3</v>
      </c>
      <c r="F495" s="492"/>
      <c r="G495" s="492"/>
      <c r="H495" s="2354" t="s">
        <v>309</v>
      </c>
      <c r="I495" s="2354"/>
      <c r="J495" s="623">
        <v>0.13385640036750296</v>
      </c>
      <c r="K495" s="492"/>
      <c r="L495" s="492"/>
      <c r="M495" s="2354" t="s">
        <v>309</v>
      </c>
      <c r="N495" s="2354"/>
      <c r="O495" s="624">
        <v>8.9180970301736662E-2</v>
      </c>
      <c r="P495" s="492"/>
      <c r="Q495" s="492"/>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355" t="s">
        <v>522</v>
      </c>
      <c r="D496" s="2354"/>
      <c r="E496" s="625">
        <v>2.5595251141236571E-3</v>
      </c>
      <c r="F496" s="492"/>
      <c r="G496" s="492"/>
      <c r="H496" s="2354" t="s">
        <v>460</v>
      </c>
      <c r="I496" s="2354"/>
      <c r="J496" s="626">
        <v>0.22810398425258305</v>
      </c>
      <c r="K496" s="492"/>
      <c r="L496" s="492"/>
      <c r="M496" s="2354" t="s">
        <v>460</v>
      </c>
      <c r="N496" s="2354"/>
      <c r="O496" s="627">
        <v>0.29381426096620666</v>
      </c>
      <c r="P496" s="492"/>
      <c r="Q496" s="492"/>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355" t="s">
        <v>532</v>
      </c>
      <c r="D497" s="2354"/>
      <c r="E497" s="625">
        <v>1.1555748657975684E-4</v>
      </c>
      <c r="F497" s="492"/>
      <c r="G497" s="492"/>
      <c r="H497" s="2354" t="s">
        <v>489</v>
      </c>
      <c r="I497" s="2354"/>
      <c r="J497" s="626">
        <v>5.2877994111602829E-2</v>
      </c>
      <c r="K497" s="492"/>
      <c r="L497" s="492"/>
      <c r="M497" s="2354" t="s">
        <v>489</v>
      </c>
      <c r="N497" s="2354"/>
      <c r="O497" s="627">
        <v>1.482051235370959E-2</v>
      </c>
      <c r="P497" s="492"/>
      <c r="Q497" s="492"/>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355" t="s">
        <v>510</v>
      </c>
      <c r="D498" s="2354"/>
      <c r="E498" s="625">
        <v>1.0802155837064486E-2</v>
      </c>
      <c r="F498" s="492"/>
      <c r="G498" s="492"/>
      <c r="H498" s="2354" t="s">
        <v>530</v>
      </c>
      <c r="I498" s="2354"/>
      <c r="J498" s="626">
        <v>2.4942863190585128E-3</v>
      </c>
      <c r="K498" s="492"/>
      <c r="L498" s="492"/>
      <c r="M498" s="2354" t="s">
        <v>530</v>
      </c>
      <c r="N498" s="2354"/>
      <c r="O498" s="627">
        <v>1.0104936779901549E-4</v>
      </c>
      <c r="P498" s="492"/>
      <c r="Q498" s="492"/>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355" t="s">
        <v>464</v>
      </c>
      <c r="D499" s="2354"/>
      <c r="E499" s="625">
        <v>0.29071555872160409</v>
      </c>
      <c r="F499" s="492"/>
      <c r="G499" s="492"/>
      <c r="H499" s="2354" t="s">
        <v>465</v>
      </c>
      <c r="I499" s="2354"/>
      <c r="J499" s="626">
        <v>0.2150305654530569</v>
      </c>
      <c r="K499" s="492"/>
      <c r="L499" s="492"/>
      <c r="M499" s="2354" t="s">
        <v>465</v>
      </c>
      <c r="N499" s="2354"/>
      <c r="O499" s="627">
        <v>1.2314673096078073E-3</v>
      </c>
      <c r="P499" s="492"/>
      <c r="Q499" s="492"/>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355" t="s">
        <v>483</v>
      </c>
      <c r="D500" s="2354"/>
      <c r="E500" s="625">
        <v>1.1842707428750258E-2</v>
      </c>
      <c r="F500" s="492"/>
      <c r="G500" s="492"/>
      <c r="H500" s="2354" t="s">
        <v>456</v>
      </c>
      <c r="I500" s="2354"/>
      <c r="J500" s="626">
        <v>3.0713592452147258E-2</v>
      </c>
      <c r="K500" s="492"/>
      <c r="L500" s="492"/>
      <c r="M500" s="2354" t="s">
        <v>456</v>
      </c>
      <c r="N500" s="2354"/>
      <c r="O500" s="627">
        <v>0.41910821433583101</v>
      </c>
      <c r="P500" s="492"/>
      <c r="Q500" s="492"/>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355" t="s">
        <v>466</v>
      </c>
      <c r="D501" s="2354"/>
      <c r="E501" s="625">
        <v>9.5042310253755244E-2</v>
      </c>
      <c r="F501" s="492"/>
      <c r="G501" s="492"/>
      <c r="H501" s="2354" t="s">
        <v>496</v>
      </c>
      <c r="I501" s="2354"/>
      <c r="J501" s="626">
        <v>2.6314435666507881E-2</v>
      </c>
      <c r="K501" s="492"/>
      <c r="L501" s="492"/>
      <c r="M501" s="2354" t="s">
        <v>496</v>
      </c>
      <c r="N501" s="2354"/>
      <c r="O501" s="627">
        <v>7.8807215453557018E-3</v>
      </c>
      <c r="P501" s="492"/>
      <c r="Q501" s="492"/>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355" t="s">
        <v>504</v>
      </c>
      <c r="D502" s="2354"/>
      <c r="E502" s="625">
        <v>4.8761628219198983E-3</v>
      </c>
      <c r="F502" s="492"/>
      <c r="G502" s="492"/>
      <c r="H502" s="2354" t="s">
        <v>498</v>
      </c>
      <c r="I502" s="2354"/>
      <c r="J502" s="626">
        <v>1.6304149759391276E-2</v>
      </c>
      <c r="K502" s="492"/>
      <c r="L502" s="492"/>
      <c r="M502" s="2354" t="s">
        <v>498</v>
      </c>
      <c r="N502" s="2354"/>
      <c r="O502" s="627">
        <v>1.3735370651923876E-2</v>
      </c>
      <c r="P502" s="492"/>
      <c r="Q502" s="492"/>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355" t="s">
        <v>493</v>
      </c>
      <c r="D503" s="2354"/>
      <c r="E503" s="625">
        <v>1.2443775045142288E-2</v>
      </c>
      <c r="F503" s="492"/>
      <c r="G503" s="492"/>
      <c r="H503" s="2354" t="s">
        <v>500</v>
      </c>
      <c r="I503" s="2354"/>
      <c r="J503" s="626">
        <v>2.6355080351940771E-2</v>
      </c>
      <c r="K503" s="492"/>
      <c r="L503" s="492"/>
      <c r="M503" s="2354" t="s">
        <v>500</v>
      </c>
      <c r="N503" s="2354"/>
      <c r="O503" s="627">
        <v>5.8430976680438167E-3</v>
      </c>
      <c r="P503" s="492"/>
      <c r="Q503" s="492"/>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355" t="s">
        <v>518</v>
      </c>
      <c r="D504" s="2354"/>
      <c r="E504" s="625">
        <v>4.1199551218778505E-3</v>
      </c>
      <c r="F504" s="492"/>
      <c r="G504" s="492"/>
      <c r="H504" s="2354" t="s">
        <v>499</v>
      </c>
      <c r="I504" s="2354"/>
      <c r="J504" s="626">
        <v>3.3370868349203289E-2</v>
      </c>
      <c r="K504" s="492"/>
      <c r="L504" s="492"/>
      <c r="M504" s="2354" t="s">
        <v>499</v>
      </c>
      <c r="N504" s="2354"/>
      <c r="O504" s="627">
        <v>4.1359131726556933E-3</v>
      </c>
      <c r="P504" s="492"/>
      <c r="Q504" s="492"/>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355" t="s">
        <v>516</v>
      </c>
      <c r="D505" s="2354"/>
      <c r="E505" s="625">
        <v>1.3381147911715858E-3</v>
      </c>
      <c r="F505" s="492"/>
      <c r="G505" s="492"/>
      <c r="H505" s="2354" t="s">
        <v>491</v>
      </c>
      <c r="I505" s="2354"/>
      <c r="J505" s="626">
        <v>2.5987989092366635E-2</v>
      </c>
      <c r="K505" s="492"/>
      <c r="L505" s="492"/>
      <c r="M505" s="2354" t="s">
        <v>491</v>
      </c>
      <c r="N505" s="2354"/>
      <c r="O505" s="627">
        <v>1.5141891640393538E-2</v>
      </c>
      <c r="P505" s="492"/>
      <c r="Q505" s="492"/>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355" t="s">
        <v>488</v>
      </c>
      <c r="D506" s="2354"/>
      <c r="E506" s="625">
        <v>6.0513335245737362E-2</v>
      </c>
      <c r="F506" s="492"/>
      <c r="G506" s="492"/>
      <c r="H506" s="2354" t="s">
        <v>528</v>
      </c>
      <c r="I506" s="2354"/>
      <c r="J506" s="626">
        <v>4.2283326929636929E-7</v>
      </c>
      <c r="K506" s="492"/>
      <c r="L506" s="492"/>
      <c r="M506" s="2354" t="s">
        <v>528</v>
      </c>
      <c r="N506" s="2354"/>
      <c r="O506" s="627">
        <v>1.0453460709438754E-4</v>
      </c>
      <c r="P506" s="492"/>
      <c r="Q506" s="492"/>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355" t="s">
        <v>454</v>
      </c>
      <c r="D507" s="2354"/>
      <c r="E507" s="625">
        <v>0.3988053411012708</v>
      </c>
      <c r="F507" s="492"/>
      <c r="G507" s="492"/>
      <c r="H507" s="2354" t="s">
        <v>478</v>
      </c>
      <c r="I507" s="2354"/>
      <c r="J507" s="626">
        <v>0.14553093381576823</v>
      </c>
      <c r="K507" s="492"/>
      <c r="L507" s="492"/>
      <c r="M507" s="2354" t="s">
        <v>478</v>
      </c>
      <c r="N507" s="2354"/>
      <c r="O507" s="627">
        <v>4.6416585600782045E-2</v>
      </c>
      <c r="P507" s="492"/>
      <c r="Q507" s="492"/>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355" t="s">
        <v>473</v>
      </c>
      <c r="D508" s="2354"/>
      <c r="E508" s="625">
        <v>1.7722915493815918E-2</v>
      </c>
      <c r="F508" s="492"/>
      <c r="G508" s="492"/>
      <c r="H508" s="2354" t="s">
        <v>474</v>
      </c>
      <c r="I508" s="2354"/>
      <c r="J508" s="626">
        <v>9.2423778707275504E-3</v>
      </c>
      <c r="K508" s="492"/>
      <c r="L508" s="492"/>
      <c r="M508" s="2354" t="s">
        <v>474</v>
      </c>
      <c r="N508" s="2354"/>
      <c r="O508" s="627">
        <v>0.1057969580117088</v>
      </c>
      <c r="P508" s="492"/>
      <c r="Q508" s="492"/>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355" t="s">
        <v>458</v>
      </c>
      <c r="D509" s="2354"/>
      <c r="E509" s="625">
        <v>0.36959127092610095</v>
      </c>
      <c r="F509" s="492"/>
      <c r="G509" s="492"/>
      <c r="H509" s="2354" t="s">
        <v>502</v>
      </c>
      <c r="I509" s="2354"/>
      <c r="J509" s="626">
        <v>1.0664559737223122E-2</v>
      </c>
      <c r="K509" s="492"/>
      <c r="L509" s="492"/>
      <c r="M509" s="2354" t="s">
        <v>502</v>
      </c>
      <c r="N509" s="2354"/>
      <c r="O509" s="627">
        <v>1.1661918998316525E-2</v>
      </c>
      <c r="P509" s="492"/>
      <c r="Q509" s="492"/>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355" t="s">
        <v>506</v>
      </c>
      <c r="D510" s="2354"/>
      <c r="E510" s="625">
        <v>1.5661866530845774E-2</v>
      </c>
      <c r="F510" s="492"/>
      <c r="G510" s="492"/>
      <c r="H510" s="2354" t="s">
        <v>509</v>
      </c>
      <c r="I510" s="2354"/>
      <c r="J510" s="626">
        <v>2.7045136061821926E-4</v>
      </c>
      <c r="K510" s="492"/>
      <c r="L510" s="492"/>
      <c r="M510" s="2354" t="s">
        <v>509</v>
      </c>
      <c r="N510" s="2354"/>
      <c r="O510" s="627">
        <v>7.0634411194504081E-3</v>
      </c>
      <c r="P510" s="492"/>
      <c r="Q510" s="492"/>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355" t="s">
        <v>526</v>
      </c>
      <c r="D511" s="2354"/>
      <c r="E511" s="625">
        <v>4.7342352245912116E-4</v>
      </c>
      <c r="F511" s="492"/>
      <c r="G511" s="492"/>
      <c r="H511" s="2354" t="s">
        <v>459</v>
      </c>
      <c r="I511" s="2354"/>
      <c r="J511" s="626">
        <v>0.34763179894977331</v>
      </c>
      <c r="K511" s="492"/>
      <c r="L511" s="492"/>
      <c r="M511" s="2354" t="s">
        <v>459</v>
      </c>
      <c r="N511" s="2354"/>
      <c r="O511" s="627">
        <v>0.24196166629936477</v>
      </c>
      <c r="P511" s="492"/>
      <c r="Q511" s="492"/>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355" t="s">
        <v>503</v>
      </c>
      <c r="D512" s="2354"/>
      <c r="E512" s="625">
        <v>3.9635228248581181E-3</v>
      </c>
      <c r="F512" s="492"/>
      <c r="G512" s="492"/>
      <c r="H512" s="2354" t="s">
        <v>469</v>
      </c>
      <c r="I512" s="2354"/>
      <c r="J512" s="626">
        <v>0.20204127696286367</v>
      </c>
      <c r="K512" s="492"/>
      <c r="L512" s="492"/>
      <c r="M512" s="2354" t="s">
        <v>469</v>
      </c>
      <c r="N512" s="2354"/>
      <c r="O512" s="627">
        <v>8.9783152291591853E-2</v>
      </c>
      <c r="P512" s="492"/>
      <c r="Q512" s="492"/>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355" t="s">
        <v>481</v>
      </c>
      <c r="D513" s="2354"/>
      <c r="E513" s="625">
        <v>6.077572921546455E-2</v>
      </c>
      <c r="F513" s="492"/>
      <c r="G513" s="492"/>
      <c r="H513" s="2354" t="s">
        <v>513</v>
      </c>
      <c r="I513" s="2354"/>
      <c r="J513" s="626">
        <v>1.0282170866404469E-2</v>
      </c>
      <c r="K513" s="492"/>
      <c r="L513" s="492"/>
      <c r="M513" s="2354" t="s">
        <v>513</v>
      </c>
      <c r="N513" s="2354"/>
      <c r="O513" s="627">
        <v>2.0714055923537236E-6</v>
      </c>
      <c r="P513" s="492"/>
      <c r="Q513" s="492"/>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355" t="s">
        <v>511</v>
      </c>
      <c r="D514" s="2354"/>
      <c r="E514" s="625">
        <v>6.2937949688169374E-3</v>
      </c>
      <c r="F514" s="492"/>
      <c r="G514" s="492"/>
      <c r="H514" s="2354" t="s">
        <v>485</v>
      </c>
      <c r="I514" s="2354"/>
      <c r="J514" s="626">
        <v>4.566651810000457E-2</v>
      </c>
      <c r="K514" s="492"/>
      <c r="L514" s="492"/>
      <c r="M514" s="2354" t="s">
        <v>485</v>
      </c>
      <c r="N514" s="2354"/>
      <c r="O514" s="627">
        <v>4.0020821471897727E-2</v>
      </c>
      <c r="P514" s="492"/>
      <c r="Q514" s="492"/>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355" t="s">
        <v>463</v>
      </c>
      <c r="D515" s="2354"/>
      <c r="E515" s="625">
        <v>0.27307394240003824</v>
      </c>
      <c r="F515" s="492"/>
      <c r="G515" s="492"/>
      <c r="H515" s="2354" t="s">
        <v>507</v>
      </c>
      <c r="I515" s="2354"/>
      <c r="J515" s="626">
        <v>2.6218150495610146E-2</v>
      </c>
      <c r="K515" s="492"/>
      <c r="L515" s="492"/>
      <c r="M515" s="2354" t="s">
        <v>507</v>
      </c>
      <c r="N515" s="2354"/>
      <c r="O515" s="627">
        <v>2.275564797657518E-4</v>
      </c>
      <c r="P515" s="492"/>
      <c r="Q515" s="492"/>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355" t="s">
        <v>476</v>
      </c>
      <c r="D516" s="2354"/>
      <c r="E516" s="625">
        <v>0.16853754512989574</v>
      </c>
      <c r="F516" s="492"/>
      <c r="G516" s="492"/>
      <c r="H516" s="2354" t="s">
        <v>520</v>
      </c>
      <c r="I516" s="2354"/>
      <c r="J516" s="626">
        <v>4.6307218777732161E-3</v>
      </c>
      <c r="K516" s="492"/>
      <c r="L516" s="492"/>
      <c r="M516" s="2354" t="s">
        <v>520</v>
      </c>
      <c r="N516" s="2354"/>
      <c r="O516" s="627">
        <v>3.7478113262340504E-3</v>
      </c>
      <c r="P516" s="492"/>
      <c r="Q516" s="492"/>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355" t="s">
        <v>480</v>
      </c>
      <c r="D517" s="2354"/>
      <c r="E517" s="625">
        <v>0.13125522817737703</v>
      </c>
      <c r="F517" s="492"/>
      <c r="G517" s="492"/>
      <c r="H517" s="2354" t="s">
        <v>522</v>
      </c>
      <c r="I517" s="2354"/>
      <c r="J517" s="626">
        <v>5.3762905216970074E-3</v>
      </c>
      <c r="K517" s="492"/>
      <c r="L517" s="492"/>
      <c r="M517" s="2354" t="s">
        <v>522</v>
      </c>
      <c r="N517" s="2354"/>
      <c r="O517" s="627">
        <v>1.513603174281339E-3</v>
      </c>
      <c r="P517" s="492"/>
      <c r="Q517" s="492"/>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355" t="s">
        <v>494</v>
      </c>
      <c r="D518" s="2354"/>
      <c r="E518" s="625">
        <v>2.8639779639854739E-2</v>
      </c>
      <c r="F518" s="492"/>
      <c r="G518" s="492"/>
      <c r="H518" s="2354" t="s">
        <v>532</v>
      </c>
      <c r="I518" s="2354"/>
      <c r="J518" s="626">
        <v>5.1657832322404623E-4</v>
      </c>
      <c r="K518" s="492"/>
      <c r="L518" s="492"/>
      <c r="M518" s="2354" t="s">
        <v>532</v>
      </c>
      <c r="N518" s="2354"/>
      <c r="O518" s="627">
        <v>3.6254324344004633E-4</v>
      </c>
      <c r="P518" s="492"/>
      <c r="Q518" s="492"/>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355" t="s">
        <v>452</v>
      </c>
      <c r="D519" s="2354"/>
      <c r="E519" s="625">
        <v>0.64050010337202257</v>
      </c>
      <c r="F519" s="492"/>
      <c r="G519" s="492"/>
      <c r="H519" s="2354" t="s">
        <v>510</v>
      </c>
      <c r="I519" s="2354"/>
      <c r="J519" s="626">
        <v>1.7190966638956535E-2</v>
      </c>
      <c r="K519" s="492"/>
      <c r="L519" s="492"/>
      <c r="M519" s="2354" t="s">
        <v>510</v>
      </c>
      <c r="N519" s="2354"/>
      <c r="O519" s="627">
        <v>7.217901567371591E-4</v>
      </c>
      <c r="P519" s="492"/>
      <c r="Q519" s="492"/>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355" t="s">
        <v>497</v>
      </c>
      <c r="D520" s="2354"/>
      <c r="E520" s="625">
        <v>2.7143308434104254E-10</v>
      </c>
      <c r="F520" s="492"/>
      <c r="G520" s="492"/>
      <c r="H520" s="2354" t="s">
        <v>464</v>
      </c>
      <c r="I520" s="2354"/>
      <c r="J520" s="626">
        <v>0.16008667252803668</v>
      </c>
      <c r="K520" s="492"/>
      <c r="L520" s="492"/>
      <c r="M520" s="2354" t="s">
        <v>464</v>
      </c>
      <c r="N520" s="2354"/>
      <c r="O520" s="627">
        <v>0.12040891122229475</v>
      </c>
      <c r="P520" s="492"/>
      <c r="Q520" s="492"/>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355" t="s">
        <v>455</v>
      </c>
      <c r="D521" s="2354"/>
      <c r="E521" s="625">
        <v>0.6300499796791138</v>
      </c>
      <c r="F521" s="492"/>
      <c r="G521" s="492"/>
      <c r="H521" s="2354" t="s">
        <v>483</v>
      </c>
      <c r="I521" s="2354"/>
      <c r="J521" s="626">
        <v>2.2648564638385162E-3</v>
      </c>
      <c r="K521" s="492"/>
      <c r="L521" s="492"/>
      <c r="M521" s="2354" t="s">
        <v>483</v>
      </c>
      <c r="N521" s="2354"/>
      <c r="O521" s="627">
        <v>5.8236672630068403E-2</v>
      </c>
      <c r="P521" s="492"/>
      <c r="Q521" s="492"/>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355" t="s">
        <v>490</v>
      </c>
      <c r="D522" s="2354"/>
      <c r="E522" s="625">
        <v>5.409078884354384E-2</v>
      </c>
      <c r="F522" s="492"/>
      <c r="G522" s="492"/>
      <c r="H522" s="2354" t="s">
        <v>466</v>
      </c>
      <c r="I522" s="2354"/>
      <c r="J522" s="626">
        <v>3.0235386306584389E-2</v>
      </c>
      <c r="K522" s="492"/>
      <c r="L522" s="492"/>
      <c r="M522" s="2354" t="s">
        <v>466</v>
      </c>
      <c r="N522" s="2354"/>
      <c r="O522" s="627">
        <v>0.16795858629723953</v>
      </c>
      <c r="P522" s="492"/>
      <c r="Q522" s="492"/>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355" t="s">
        <v>453</v>
      </c>
      <c r="D523" s="2354"/>
      <c r="E523" s="625">
        <v>0.52764184936032177</v>
      </c>
      <c r="F523" s="492"/>
      <c r="G523" s="492"/>
      <c r="H523" s="2354" t="s">
        <v>504</v>
      </c>
      <c r="I523" s="2354"/>
      <c r="J523" s="626">
        <v>6.3002247716661584E-4</v>
      </c>
      <c r="K523" s="492"/>
      <c r="L523" s="492"/>
      <c r="M523" s="2354" t="s">
        <v>504</v>
      </c>
      <c r="N523" s="2354"/>
      <c r="O523" s="627">
        <v>1.0795047563410971E-2</v>
      </c>
      <c r="P523" s="492"/>
      <c r="Q523" s="492"/>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355" t="s">
        <v>484</v>
      </c>
      <c r="D524" s="2354"/>
      <c r="E524" s="625">
        <v>9.03458809528494E-2</v>
      </c>
      <c r="F524" s="492"/>
      <c r="G524" s="492"/>
      <c r="H524" s="2354" t="s">
        <v>493</v>
      </c>
      <c r="I524" s="2354"/>
      <c r="J524" s="626">
        <v>1.445585409694557E-2</v>
      </c>
      <c r="K524" s="492"/>
      <c r="L524" s="492"/>
      <c r="M524" s="2354" t="s">
        <v>493</v>
      </c>
      <c r="N524" s="2354"/>
      <c r="O524" s="627">
        <v>1.483746262234311E-2</v>
      </c>
      <c r="P524" s="492"/>
      <c r="Q524" s="492"/>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355" t="s">
        <v>457</v>
      </c>
      <c r="D525" s="2354"/>
      <c r="E525" s="625">
        <v>0.61656255103478241</v>
      </c>
      <c r="F525" s="492"/>
      <c r="G525" s="492"/>
      <c r="H525" s="2354" t="s">
        <v>518</v>
      </c>
      <c r="I525" s="2354"/>
      <c r="J525" s="626">
        <v>5.1520919325584412E-3</v>
      </c>
      <c r="K525" s="492"/>
      <c r="L525" s="492"/>
      <c r="M525" s="2354" t="s">
        <v>518</v>
      </c>
      <c r="N525" s="2354"/>
      <c r="O525" s="627">
        <v>9.7153497805832869E-4</v>
      </c>
      <c r="P525" s="492"/>
      <c r="Q525" s="492"/>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355" t="s">
        <v>461</v>
      </c>
      <c r="D526" s="2354"/>
      <c r="E526" s="625">
        <v>0.28085324989999177</v>
      </c>
      <c r="F526" s="492"/>
      <c r="G526" s="492"/>
      <c r="H526" s="2354" t="s">
        <v>516</v>
      </c>
      <c r="I526" s="2354"/>
      <c r="J526" s="626">
        <v>1.5381276057031807E-2</v>
      </c>
      <c r="K526" s="492"/>
      <c r="L526" s="492"/>
      <c r="M526" s="2354" t="s">
        <v>516</v>
      </c>
      <c r="N526" s="2354"/>
      <c r="O526" s="627">
        <v>1.3697312887037369E-7</v>
      </c>
      <c r="P526" s="492"/>
      <c r="Q526" s="492"/>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355" t="s">
        <v>471</v>
      </c>
      <c r="D527" s="2354"/>
      <c r="E527" s="625">
        <v>0.21738461354507166</v>
      </c>
      <c r="F527" s="492"/>
      <c r="G527" s="492"/>
      <c r="H527" s="2354" t="s">
        <v>488</v>
      </c>
      <c r="I527" s="2354"/>
      <c r="J527" s="626">
        <v>2.8659388695889718E-2</v>
      </c>
      <c r="K527" s="492"/>
      <c r="L527" s="492"/>
      <c r="M527" s="2354" t="s">
        <v>488</v>
      </c>
      <c r="N527" s="2354"/>
      <c r="O527" s="627">
        <v>2.4435173015684435E-3</v>
      </c>
      <c r="P527" s="492"/>
      <c r="Q527" s="492"/>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355" t="s">
        <v>462</v>
      </c>
      <c r="D528" s="2354"/>
      <c r="E528" s="625">
        <v>0.34672834146171433</v>
      </c>
      <c r="F528" s="492"/>
      <c r="G528" s="492"/>
      <c r="H528" s="2354" t="s">
        <v>454</v>
      </c>
      <c r="I528" s="2354"/>
      <c r="J528" s="626">
        <v>0.30788353541598334</v>
      </c>
      <c r="K528" s="492"/>
      <c r="L528" s="492"/>
      <c r="M528" s="2354" t="s">
        <v>454</v>
      </c>
      <c r="N528" s="2354"/>
      <c r="O528" s="627">
        <v>0.46771123309306073</v>
      </c>
      <c r="P528" s="492"/>
      <c r="Q528" s="492"/>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355" t="s">
        <v>475</v>
      </c>
      <c r="D529" s="2354"/>
      <c r="E529" s="625">
        <v>0.16981242334466226</v>
      </c>
      <c r="F529" s="492"/>
      <c r="G529" s="492"/>
      <c r="H529" s="2354" t="s">
        <v>473</v>
      </c>
      <c r="I529" s="2354"/>
      <c r="J529" s="626">
        <v>0.18984007445706413</v>
      </c>
      <c r="K529" s="492"/>
      <c r="L529" s="492"/>
      <c r="M529" s="2354" t="s">
        <v>473</v>
      </c>
      <c r="N529" s="2354"/>
      <c r="O529" s="627">
        <v>2.3223357157598407E-3</v>
      </c>
      <c r="P529" s="492"/>
      <c r="Q529" s="492"/>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355" t="s">
        <v>524</v>
      </c>
      <c r="D530" s="2354"/>
      <c r="E530" s="625">
        <v>2.5104816769793577E-3</v>
      </c>
      <c r="F530" s="492"/>
      <c r="G530" s="492"/>
      <c r="H530" s="2354" t="s">
        <v>458</v>
      </c>
      <c r="I530" s="2354"/>
      <c r="J530" s="626">
        <v>0.19211993429722979</v>
      </c>
      <c r="K530" s="492"/>
      <c r="L530" s="492"/>
      <c r="M530" s="2354" t="s">
        <v>458</v>
      </c>
      <c r="N530" s="2354"/>
      <c r="O530" s="627">
        <v>0.35667301757048764</v>
      </c>
      <c r="P530" s="492"/>
      <c r="Q530" s="492"/>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355" t="s">
        <v>482</v>
      </c>
      <c r="D531" s="2354"/>
      <c r="E531" s="625">
        <v>0.12591311531583563</v>
      </c>
      <c r="F531" s="492"/>
      <c r="G531" s="492"/>
      <c r="H531" s="2354" t="s">
        <v>506</v>
      </c>
      <c r="I531" s="2354"/>
      <c r="J531" s="626">
        <v>1.4285484211651213E-2</v>
      </c>
      <c r="K531" s="492"/>
      <c r="L531" s="492"/>
      <c r="M531" s="2354" t="s">
        <v>506</v>
      </c>
      <c r="N531" s="2354"/>
      <c r="O531" s="627">
        <v>8.698986480774289E-3</v>
      </c>
      <c r="P531" s="492"/>
      <c r="Q531" s="492"/>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355" t="s">
        <v>486</v>
      </c>
      <c r="D532" s="2354"/>
      <c r="E532" s="625">
        <v>7.1394800421552357E-2</v>
      </c>
      <c r="F532" s="492"/>
      <c r="G532" s="492"/>
      <c r="H532" s="2354" t="s">
        <v>526</v>
      </c>
      <c r="I532" s="2354"/>
      <c r="J532" s="626">
        <v>6.4984024387431283E-4</v>
      </c>
      <c r="K532" s="492"/>
      <c r="L532" s="492"/>
      <c r="M532" s="2354" t="s">
        <v>526</v>
      </c>
      <c r="N532" s="2354"/>
      <c r="O532" s="627">
        <v>5.6630916983754086E-6</v>
      </c>
      <c r="P532" s="492"/>
      <c r="Q532" s="492"/>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355" t="s">
        <v>505</v>
      </c>
      <c r="D533" s="2354"/>
      <c r="E533" s="625">
        <v>1.6111346802630804E-2</v>
      </c>
      <c r="F533" s="492"/>
      <c r="G533" s="492"/>
      <c r="H533" s="2354" t="s">
        <v>503</v>
      </c>
      <c r="I533" s="2354"/>
      <c r="J533" s="626">
        <v>2.8846598957152653E-2</v>
      </c>
      <c r="K533" s="492"/>
      <c r="L533" s="492"/>
      <c r="M533" s="2354" t="s">
        <v>503</v>
      </c>
      <c r="N533" s="2354"/>
      <c r="O533" s="627">
        <v>2.3046389574525203E-5</v>
      </c>
      <c r="P533" s="492"/>
      <c r="Q533" s="492"/>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355" t="s">
        <v>521</v>
      </c>
      <c r="D534" s="2354"/>
      <c r="E534" s="625">
        <v>3.4578603271271193E-3</v>
      </c>
      <c r="F534" s="492"/>
      <c r="G534" s="492"/>
      <c r="H534" s="2354" t="s">
        <v>481</v>
      </c>
      <c r="I534" s="2354"/>
      <c r="J534" s="626">
        <v>0.11025837049322412</v>
      </c>
      <c r="K534" s="492"/>
      <c r="L534" s="492"/>
      <c r="M534" s="2354" t="s">
        <v>481</v>
      </c>
      <c r="N534" s="2354"/>
      <c r="O534" s="627">
        <v>2.3257720075938501E-2</v>
      </c>
      <c r="P534" s="492"/>
      <c r="Q534" s="492"/>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355" t="s">
        <v>470</v>
      </c>
      <c r="D535" s="2354"/>
      <c r="E535" s="625">
        <v>0.16726922363261643</v>
      </c>
      <c r="F535" s="492"/>
      <c r="G535" s="492"/>
      <c r="H535" s="2354" t="s">
        <v>511</v>
      </c>
      <c r="I535" s="2354"/>
      <c r="J535" s="626">
        <v>2.4116486182372044E-2</v>
      </c>
      <c r="K535" s="492"/>
      <c r="L535" s="492"/>
      <c r="M535" s="2354" t="s">
        <v>511</v>
      </c>
      <c r="N535" s="2354"/>
      <c r="O535" s="627">
        <v>7.5173139816300091E-7</v>
      </c>
      <c r="P535" s="492"/>
      <c r="Q535" s="492"/>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355" t="s">
        <v>467</v>
      </c>
      <c r="D536" s="2354"/>
      <c r="E536" s="625">
        <v>0.21092689614640356</v>
      </c>
      <c r="F536" s="492"/>
      <c r="G536" s="492"/>
      <c r="H536" s="2354" t="s">
        <v>463</v>
      </c>
      <c r="I536" s="2354"/>
      <c r="J536" s="626">
        <v>0.20855869425801771</v>
      </c>
      <c r="K536" s="492"/>
      <c r="L536" s="492"/>
      <c r="M536" s="2354" t="s">
        <v>463</v>
      </c>
      <c r="N536" s="2354"/>
      <c r="O536" s="627">
        <v>0.22012168792820627</v>
      </c>
      <c r="P536" s="492"/>
      <c r="Q536" s="492"/>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355" t="s">
        <v>525</v>
      </c>
      <c r="D537" s="2354"/>
      <c r="E537" s="625">
        <v>1.6519094271248949E-3</v>
      </c>
      <c r="F537" s="492"/>
      <c r="G537" s="492"/>
      <c r="H537" s="2354" t="s">
        <v>476</v>
      </c>
      <c r="I537" s="2354"/>
      <c r="J537" s="626">
        <v>7.388211511419937E-2</v>
      </c>
      <c r="K537" s="492"/>
      <c r="L537" s="492"/>
      <c r="M537" s="2354" t="s">
        <v>476</v>
      </c>
      <c r="N537" s="2354"/>
      <c r="O537" s="627">
        <v>6.5334688507030607E-3</v>
      </c>
      <c r="P537" s="492"/>
      <c r="Q537" s="492"/>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355" t="s">
        <v>472</v>
      </c>
      <c r="D538" s="2354"/>
      <c r="E538" s="625">
        <v>0.20646829943213621</v>
      </c>
      <c r="F538" s="492"/>
      <c r="G538" s="492"/>
      <c r="H538" s="2354" t="s">
        <v>480</v>
      </c>
      <c r="I538" s="2354"/>
      <c r="J538" s="626">
        <v>5.497475051696183E-2</v>
      </c>
      <c r="K538" s="492"/>
      <c r="L538" s="492"/>
      <c r="M538" s="2354" t="s">
        <v>480</v>
      </c>
      <c r="N538" s="2354"/>
      <c r="O538" s="627">
        <v>4.8199934150282798E-3</v>
      </c>
      <c r="P538" s="492"/>
      <c r="Q538" s="492"/>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355" t="s">
        <v>382</v>
      </c>
      <c r="D539" s="2354"/>
      <c r="E539" s="628">
        <v>0.32478040400124636</v>
      </c>
      <c r="F539" s="492"/>
      <c r="G539" s="492"/>
      <c r="H539" s="2354" t="s">
        <v>494</v>
      </c>
      <c r="I539" s="2354"/>
      <c r="J539" s="626">
        <v>1.0404511872702579E-2</v>
      </c>
      <c r="K539" s="492"/>
      <c r="L539" s="492"/>
      <c r="M539" s="2354" t="s">
        <v>494</v>
      </c>
      <c r="N539" s="2354"/>
      <c r="O539" s="627">
        <v>1.9315440008326253E-3</v>
      </c>
      <c r="P539" s="492"/>
      <c r="Q539" s="492"/>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355"/>
      <c r="D540" s="2354"/>
      <c r="E540" s="492"/>
      <c r="F540" s="492"/>
      <c r="G540" s="492"/>
      <c r="H540" s="2354" t="s">
        <v>452</v>
      </c>
      <c r="I540" s="2354"/>
      <c r="J540" s="626">
        <v>0.40612659872889995</v>
      </c>
      <c r="K540" s="492"/>
      <c r="L540" s="492"/>
      <c r="M540" s="2354" t="s">
        <v>452</v>
      </c>
      <c r="N540" s="2354"/>
      <c r="O540" s="627">
        <v>0.18859672212160286</v>
      </c>
      <c r="P540" s="492"/>
      <c r="Q540" s="492"/>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355"/>
      <c r="D541" s="2354"/>
      <c r="E541" s="492"/>
      <c r="F541" s="492"/>
      <c r="G541" s="492"/>
      <c r="H541" s="2354" t="s">
        <v>497</v>
      </c>
      <c r="I541" s="2354"/>
      <c r="J541" s="626">
        <v>4.1367032186541679E-3</v>
      </c>
      <c r="K541" s="492"/>
      <c r="L541" s="492"/>
      <c r="M541" s="2354" t="s">
        <v>497</v>
      </c>
      <c r="N541" s="2354"/>
      <c r="O541" s="627">
        <v>1.4408502073494043E-2</v>
      </c>
      <c r="P541" s="492"/>
      <c r="Q541" s="492"/>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355" t="s">
        <v>240</v>
      </c>
      <c r="D542" s="2354"/>
      <c r="E542" s="2354"/>
      <c r="F542" s="2354"/>
      <c r="G542" s="2354"/>
      <c r="H542" s="2354" t="s">
        <v>455</v>
      </c>
      <c r="I542" s="2354"/>
      <c r="J542" s="626">
        <v>0.37905492576296751</v>
      </c>
      <c r="K542" s="492"/>
      <c r="L542" s="492"/>
      <c r="M542" s="2354" t="s">
        <v>455</v>
      </c>
      <c r="N542" s="2354"/>
      <c r="O542" s="627">
        <v>0.34365974160942231</v>
      </c>
      <c r="P542" s="492"/>
      <c r="Q542" s="492"/>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355" t="s">
        <v>181</v>
      </c>
      <c r="D543" s="2354"/>
      <c r="E543" s="2693" t="s">
        <v>241</v>
      </c>
      <c r="F543" s="2694"/>
      <c r="G543" s="2695"/>
      <c r="H543" s="2354" t="s">
        <v>490</v>
      </c>
      <c r="I543" s="2354"/>
      <c r="J543" s="626">
        <v>4.6344453060835795E-2</v>
      </c>
      <c r="K543" s="492"/>
      <c r="L543" s="492"/>
      <c r="M543" s="2354" t="s">
        <v>490</v>
      </c>
      <c r="N543" s="2354"/>
      <c r="O543" s="627">
        <v>9.6584182011166322E-3</v>
      </c>
      <c r="P543" s="492"/>
      <c r="Q543" s="492"/>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354"/>
      <c r="D544" s="2354"/>
      <c r="E544" s="610" t="s">
        <v>167</v>
      </c>
      <c r="F544" s="611" t="s">
        <v>242</v>
      </c>
      <c r="G544" s="612" t="s">
        <v>243</v>
      </c>
      <c r="H544" s="2354" t="s">
        <v>453</v>
      </c>
      <c r="I544" s="2354"/>
      <c r="J544" s="626">
        <v>0.42426131144338336</v>
      </c>
      <c r="K544" s="492"/>
      <c r="L544" s="492"/>
      <c r="M544" s="2354" t="s">
        <v>453</v>
      </c>
      <c r="N544" s="2354"/>
      <c r="O544" s="627">
        <v>0.16582679143048015</v>
      </c>
      <c r="P544" s="492"/>
      <c r="Q544" s="492"/>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355" t="s">
        <v>182</v>
      </c>
      <c r="D545" s="2354"/>
      <c r="E545" s="631">
        <v>8.6410037810008369</v>
      </c>
      <c r="F545" s="632">
        <v>13.09242997121339</v>
      </c>
      <c r="G545" s="633">
        <v>13.09242997121339</v>
      </c>
      <c r="H545" s="2354" t="s">
        <v>484</v>
      </c>
      <c r="I545" s="2354"/>
      <c r="J545" s="626">
        <v>7.5313515976960857E-2</v>
      </c>
      <c r="K545" s="492"/>
      <c r="L545" s="492"/>
      <c r="M545" s="2354" t="s">
        <v>484</v>
      </c>
      <c r="N545" s="2354"/>
      <c r="O545" s="627">
        <v>1.2441712994836934E-2</v>
      </c>
      <c r="P545" s="492"/>
      <c r="Q545" s="492"/>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355"/>
      <c r="D546" s="2354"/>
      <c r="E546" s="492"/>
      <c r="F546" s="492"/>
      <c r="G546" s="492"/>
      <c r="H546" s="2354" t="s">
        <v>457</v>
      </c>
      <c r="I546" s="2354"/>
      <c r="J546" s="626">
        <v>0.37371121017696729</v>
      </c>
      <c r="K546" s="492"/>
      <c r="L546" s="492"/>
      <c r="M546" s="2354" t="s">
        <v>457</v>
      </c>
      <c r="N546" s="2354"/>
      <c r="O546" s="627">
        <v>0.34840225487601234</v>
      </c>
      <c r="P546" s="492"/>
      <c r="Q546" s="492"/>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355"/>
      <c r="D547" s="2354"/>
      <c r="E547" s="492"/>
      <c r="F547" s="492"/>
      <c r="G547" s="492"/>
      <c r="H547" s="2354" t="s">
        <v>461</v>
      </c>
      <c r="I547" s="2354"/>
      <c r="J547" s="626">
        <v>0.26935499202151397</v>
      </c>
      <c r="K547" s="492"/>
      <c r="L547" s="492"/>
      <c r="M547" s="2354" t="s">
        <v>461</v>
      </c>
      <c r="N547" s="2354"/>
      <c r="O547" s="627">
        <v>6.4301399331260875E-2</v>
      </c>
      <c r="P547" s="492"/>
      <c r="Q547" s="492"/>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355" t="s">
        <v>244</v>
      </c>
      <c r="D548" s="2354"/>
      <c r="E548" s="2354"/>
      <c r="F548" s="492"/>
      <c r="G548" s="492"/>
      <c r="H548" s="2354" t="s">
        <v>471</v>
      </c>
      <c r="I548" s="2354"/>
      <c r="J548" s="626">
        <v>0.18270692429937602</v>
      </c>
      <c r="K548" s="492"/>
      <c r="L548" s="492"/>
      <c r="M548" s="2354" t="s">
        <v>471</v>
      </c>
      <c r="N548" s="2354"/>
      <c r="O548" s="627">
        <v>2.47537676919975E-2</v>
      </c>
      <c r="P548" s="492"/>
      <c r="Q548" s="492"/>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355"/>
      <c r="D549" s="2354"/>
      <c r="E549" s="613" t="s">
        <v>181</v>
      </c>
      <c r="F549" s="492"/>
      <c r="G549" s="492"/>
      <c r="H549" s="2354" t="s">
        <v>462</v>
      </c>
      <c r="I549" s="2354"/>
      <c r="J549" s="626">
        <v>0.24093337695415021</v>
      </c>
      <c r="K549" s="492"/>
      <c r="L549" s="492"/>
      <c r="M549" s="2354" t="s">
        <v>462</v>
      </c>
      <c r="N549" s="2354"/>
      <c r="O549" s="627">
        <v>0.10708445942123712</v>
      </c>
      <c r="P549" s="492"/>
      <c r="Q549" s="492"/>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354"/>
      <c r="D550" s="2354"/>
      <c r="E550" s="634" t="s">
        <v>182</v>
      </c>
      <c r="F550" s="492"/>
      <c r="G550" s="492"/>
      <c r="H550" s="2354" t="s">
        <v>475</v>
      </c>
      <c r="I550" s="2354"/>
      <c r="J550" s="626">
        <v>0.16456806604617097</v>
      </c>
      <c r="K550" s="492"/>
      <c r="L550" s="492"/>
      <c r="M550" s="2354" t="s">
        <v>475</v>
      </c>
      <c r="N550" s="2354"/>
      <c r="O550" s="627">
        <v>9.1319421325169025E-3</v>
      </c>
      <c r="P550" s="492"/>
      <c r="Q550" s="492"/>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355" t="s">
        <v>309</v>
      </c>
      <c r="D551" s="2354"/>
      <c r="E551" s="622">
        <v>-4.6764314833566918E-2</v>
      </c>
      <c r="F551" s="492"/>
      <c r="G551" s="492"/>
      <c r="H551" s="2354" t="s">
        <v>524</v>
      </c>
      <c r="I551" s="2354"/>
      <c r="J551" s="626">
        <v>3.3864902787728792E-3</v>
      </c>
      <c r="K551" s="492"/>
      <c r="L551" s="492"/>
      <c r="M551" s="2354" t="s">
        <v>524</v>
      </c>
      <c r="N551" s="2354"/>
      <c r="O551" s="627">
        <v>1.6594904851807959E-3</v>
      </c>
      <c r="P551" s="492"/>
      <c r="Q551" s="492"/>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355" t="s">
        <v>460</v>
      </c>
      <c r="D552" s="2354"/>
      <c r="E552" s="625">
        <v>-6.4749608554538193E-2</v>
      </c>
      <c r="F552" s="492"/>
      <c r="G552" s="492"/>
      <c r="H552" s="2354" t="s">
        <v>482</v>
      </c>
      <c r="I552" s="2354"/>
      <c r="J552" s="626">
        <v>9.0591031359564547E-2</v>
      </c>
      <c r="K552" s="492"/>
      <c r="L552" s="492"/>
      <c r="M552" s="2354" t="s">
        <v>482</v>
      </c>
      <c r="N552" s="2354"/>
      <c r="O552" s="627">
        <v>6.0577438305372253E-2</v>
      </c>
      <c r="P552" s="492"/>
      <c r="Q552" s="492"/>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355" t="s">
        <v>489</v>
      </c>
      <c r="D553" s="2354"/>
      <c r="E553" s="625">
        <v>-2.0004915842862597E-2</v>
      </c>
      <c r="F553" s="492"/>
      <c r="G553" s="492"/>
      <c r="H553" s="2354" t="s">
        <v>486</v>
      </c>
      <c r="I553" s="2354"/>
      <c r="J553" s="626">
        <v>3.6914835050941015E-2</v>
      </c>
      <c r="K553" s="492"/>
      <c r="L553" s="492"/>
      <c r="M553" s="2354" t="s">
        <v>486</v>
      </c>
      <c r="N553" s="2354"/>
      <c r="O553" s="627">
        <v>3.3331370626478035E-2</v>
      </c>
      <c r="P553" s="492"/>
      <c r="Q553" s="492"/>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355" t="s">
        <v>530</v>
      </c>
      <c r="D554" s="2354"/>
      <c r="E554" s="625">
        <v>-1.3407753568083125E-3</v>
      </c>
      <c r="F554" s="492"/>
      <c r="G554" s="492"/>
      <c r="H554" s="2354" t="s">
        <v>505</v>
      </c>
      <c r="I554" s="2354"/>
      <c r="J554" s="626">
        <v>6.5589013368420505E-5</v>
      </c>
      <c r="K554" s="492"/>
      <c r="L554" s="492"/>
      <c r="M554" s="2354" t="s">
        <v>505</v>
      </c>
      <c r="N554" s="2354"/>
      <c r="O554" s="627">
        <v>6.0613910485595888E-3</v>
      </c>
      <c r="P554" s="492"/>
      <c r="Q554" s="492"/>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355" t="s">
        <v>465</v>
      </c>
      <c r="D555" s="2354"/>
      <c r="E555" s="625">
        <v>5.2310887506889461E-2</v>
      </c>
      <c r="F555" s="492"/>
      <c r="G555" s="492"/>
      <c r="H555" s="2354" t="s">
        <v>521</v>
      </c>
      <c r="I555" s="2354"/>
      <c r="J555" s="626">
        <v>9.3368877411178911E-4</v>
      </c>
      <c r="K555" s="492"/>
      <c r="L555" s="492"/>
      <c r="M555" s="2354" t="s">
        <v>521</v>
      </c>
      <c r="N555" s="2354"/>
      <c r="O555" s="627">
        <v>1.1656543843466319E-3</v>
      </c>
      <c r="P555" s="492"/>
      <c r="Q555" s="492"/>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355" t="s">
        <v>456</v>
      </c>
      <c r="D556" s="2354"/>
      <c r="E556" s="625">
        <v>4.8899979794765465E-2</v>
      </c>
      <c r="F556" s="492"/>
      <c r="G556" s="492"/>
      <c r="H556" s="2354" t="s">
        <v>470</v>
      </c>
      <c r="I556" s="2354"/>
      <c r="J556" s="626">
        <v>0.2041927961673459</v>
      </c>
      <c r="K556" s="492"/>
      <c r="L556" s="492"/>
      <c r="M556" s="2354" t="s">
        <v>470</v>
      </c>
      <c r="N556" s="2354"/>
      <c r="O556" s="627">
        <v>9.0277774070084568E-2</v>
      </c>
      <c r="P556" s="492"/>
      <c r="Q556" s="492"/>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355" t="s">
        <v>496</v>
      </c>
      <c r="D557" s="2354"/>
      <c r="E557" s="625">
        <v>-1.9101994720542692E-2</v>
      </c>
      <c r="F557" s="492"/>
      <c r="G557" s="492"/>
      <c r="H557" s="2354" t="s">
        <v>467</v>
      </c>
      <c r="I557" s="2354"/>
      <c r="J557" s="626">
        <v>0.21233831858239818</v>
      </c>
      <c r="K557" s="492"/>
      <c r="L557" s="492"/>
      <c r="M557" s="2354" t="s">
        <v>467</v>
      </c>
      <c r="N557" s="2354"/>
      <c r="O557" s="627">
        <v>0.11673597817673707</v>
      </c>
      <c r="P557" s="492"/>
      <c r="Q557" s="492"/>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355" t="s">
        <v>498</v>
      </c>
      <c r="D558" s="2354"/>
      <c r="E558" s="625">
        <v>-1.7626241255990403E-2</v>
      </c>
      <c r="F558" s="492"/>
      <c r="G558" s="492"/>
      <c r="H558" s="2354" t="s">
        <v>525</v>
      </c>
      <c r="I558" s="2354"/>
      <c r="J558" s="626">
        <v>1.2188304320302191E-3</v>
      </c>
      <c r="K558" s="492"/>
      <c r="L558" s="492"/>
      <c r="M558" s="2354" t="s">
        <v>525</v>
      </c>
      <c r="N558" s="2354"/>
      <c r="O558" s="627">
        <v>1.6698952777545509E-3</v>
      </c>
      <c r="P558" s="492"/>
      <c r="Q558" s="492"/>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355" t="s">
        <v>500</v>
      </c>
      <c r="D559" s="2354"/>
      <c r="E559" s="625">
        <v>-1.6631335337389228E-2</v>
      </c>
      <c r="F559" s="492"/>
      <c r="G559" s="492"/>
      <c r="H559" s="2354" t="s">
        <v>472</v>
      </c>
      <c r="I559" s="2354"/>
      <c r="J559" s="626">
        <v>0.17548840000416852</v>
      </c>
      <c r="K559" s="492"/>
      <c r="L559" s="492"/>
      <c r="M559" s="2354" t="s">
        <v>472</v>
      </c>
      <c r="N559" s="2354"/>
      <c r="O559" s="627">
        <v>7.8423375890093808E-2</v>
      </c>
      <c r="P559" s="492"/>
      <c r="Q559" s="492"/>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355" t="s">
        <v>499</v>
      </c>
      <c r="D560" s="2354"/>
      <c r="E560" s="625">
        <v>-1.5630485567383487E-2</v>
      </c>
      <c r="F560" s="492"/>
      <c r="G560" s="492"/>
      <c r="H560" s="2354" t="s">
        <v>382</v>
      </c>
      <c r="I560" s="2354"/>
      <c r="J560" s="626">
        <v>0.2483362448078244</v>
      </c>
      <c r="K560" s="492"/>
      <c r="L560" s="492"/>
      <c r="M560" s="2354" t="s">
        <v>382</v>
      </c>
      <c r="N560" s="2354"/>
      <c r="O560" s="627">
        <v>0.17304991531417876</v>
      </c>
      <c r="P560" s="492"/>
      <c r="Q560" s="492"/>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355" t="s">
        <v>491</v>
      </c>
      <c r="D561" s="2354"/>
      <c r="E561" s="625">
        <v>-1.8756581437077778E-2</v>
      </c>
      <c r="F561" s="492"/>
      <c r="G561" s="492"/>
      <c r="H561" s="2354" t="s">
        <v>477</v>
      </c>
      <c r="I561" s="2354"/>
      <c r="J561" s="626">
        <v>3.4287865673383745E-2</v>
      </c>
      <c r="K561" s="492"/>
      <c r="L561" s="492"/>
      <c r="M561" s="2354" t="s">
        <v>477</v>
      </c>
      <c r="N561" s="2354"/>
      <c r="O561" s="627">
        <v>8.3062629002615213E-2</v>
      </c>
      <c r="P561" s="492"/>
      <c r="Q561" s="492"/>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355" t="s">
        <v>528</v>
      </c>
      <c r="D562" s="2354"/>
      <c r="E562" s="625">
        <v>1.9160443347822603E-3</v>
      </c>
      <c r="F562" s="492"/>
      <c r="G562" s="492"/>
      <c r="H562" s="2354" t="s">
        <v>535</v>
      </c>
      <c r="I562" s="2354"/>
      <c r="J562" s="626">
        <v>5.8314503040850773E-5</v>
      </c>
      <c r="K562" s="492"/>
      <c r="L562" s="492"/>
      <c r="M562" s="2354" t="s">
        <v>535</v>
      </c>
      <c r="N562" s="2354"/>
      <c r="O562" s="627">
        <v>5.7958079887174827E-4</v>
      </c>
      <c r="P562" s="492"/>
      <c r="Q562" s="492"/>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355" t="s">
        <v>478</v>
      </c>
      <c r="D563" s="2354"/>
      <c r="E563" s="625">
        <v>-4.5637834013928041E-2</v>
      </c>
      <c r="F563" s="492"/>
      <c r="G563" s="492"/>
      <c r="H563" s="2354" t="s">
        <v>519</v>
      </c>
      <c r="I563" s="2354"/>
      <c r="J563" s="626">
        <v>3.8857800027221074E-4</v>
      </c>
      <c r="K563" s="492"/>
      <c r="L563" s="492"/>
      <c r="M563" s="2354" t="s">
        <v>519</v>
      </c>
      <c r="N563" s="2354"/>
      <c r="O563" s="627">
        <v>4.8639938516544644E-3</v>
      </c>
      <c r="P563" s="492"/>
      <c r="Q563" s="492"/>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355" t="s">
        <v>474</v>
      </c>
      <c r="D564" s="2354"/>
      <c r="E564" s="625">
        <v>9.7951682060978176E-3</v>
      </c>
      <c r="F564" s="492"/>
      <c r="G564" s="492"/>
      <c r="H564" s="2354" t="s">
        <v>492</v>
      </c>
      <c r="I564" s="2354"/>
      <c r="J564" s="626">
        <v>4.4037643864052449E-2</v>
      </c>
      <c r="K564" s="492"/>
      <c r="L564" s="492"/>
      <c r="M564" s="2354" t="s">
        <v>492</v>
      </c>
      <c r="N564" s="2354"/>
      <c r="O564" s="627">
        <v>8.6973758444761559E-3</v>
      </c>
      <c r="P564" s="492"/>
      <c r="Q564" s="492"/>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355" t="s">
        <v>502</v>
      </c>
      <c r="D565" s="2354"/>
      <c r="E565" s="625">
        <v>-1.2847866892360383E-2</v>
      </c>
      <c r="F565" s="492"/>
      <c r="G565" s="492"/>
      <c r="H565" s="2354" t="s">
        <v>527</v>
      </c>
      <c r="I565" s="2354"/>
      <c r="J565" s="626">
        <v>6.7477800406000729E-3</v>
      </c>
      <c r="K565" s="492"/>
      <c r="L565" s="492"/>
      <c r="M565" s="2354" t="s">
        <v>527</v>
      </c>
      <c r="N565" s="2354"/>
      <c r="O565" s="627">
        <v>5.216313668236763E-7</v>
      </c>
      <c r="P565" s="492"/>
      <c r="Q565" s="492"/>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355" t="s">
        <v>509</v>
      </c>
      <c r="D566" s="2354"/>
      <c r="E566" s="625">
        <v>8.6254889439608094E-3</v>
      </c>
      <c r="F566" s="492"/>
      <c r="G566" s="492"/>
      <c r="H566" s="2354" t="s">
        <v>501</v>
      </c>
      <c r="I566" s="2354"/>
      <c r="J566" s="626">
        <v>1.6876386991310796E-3</v>
      </c>
      <c r="K566" s="492"/>
      <c r="L566" s="492"/>
      <c r="M566" s="2354" t="s">
        <v>501</v>
      </c>
      <c r="N566" s="2354"/>
      <c r="O566" s="627">
        <v>1.1691298893200038E-2</v>
      </c>
      <c r="P566" s="492"/>
      <c r="Q566" s="492"/>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355" t="s">
        <v>459</v>
      </c>
      <c r="D567" s="2354"/>
      <c r="E567" s="625">
        <v>8.0373597821556758E-2</v>
      </c>
      <c r="F567" s="492"/>
      <c r="G567" s="492"/>
      <c r="H567" s="2354" t="s">
        <v>468</v>
      </c>
      <c r="I567" s="2354"/>
      <c r="J567" s="626">
        <v>0.14763300596847503</v>
      </c>
      <c r="K567" s="492"/>
      <c r="L567" s="492"/>
      <c r="M567" s="2354" t="s">
        <v>468</v>
      </c>
      <c r="N567" s="2354"/>
      <c r="O567" s="627">
        <v>0.12463597340783082</v>
      </c>
      <c r="P567" s="492"/>
      <c r="Q567" s="492"/>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355" t="s">
        <v>469</v>
      </c>
      <c r="D568" s="2354"/>
      <c r="E568" s="625">
        <v>-5.524521778415626E-2</v>
      </c>
      <c r="F568" s="492"/>
      <c r="G568" s="492"/>
      <c r="H568" s="2354" t="s">
        <v>523</v>
      </c>
      <c r="I568" s="2354"/>
      <c r="J568" s="626">
        <v>7.4376611879226973E-3</v>
      </c>
      <c r="K568" s="492"/>
      <c r="L568" s="492"/>
      <c r="M568" s="2354" t="s">
        <v>523</v>
      </c>
      <c r="N568" s="2354"/>
      <c r="O568" s="627">
        <v>4.023794327655838E-3</v>
      </c>
      <c r="P568" s="492"/>
      <c r="Q568" s="492"/>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355" t="s">
        <v>513</v>
      </c>
      <c r="D569" s="2354"/>
      <c r="E569" s="625">
        <v>-1.1890387191864192E-2</v>
      </c>
      <c r="F569" s="492"/>
      <c r="G569" s="492"/>
      <c r="H569" s="2354" t="s">
        <v>531</v>
      </c>
      <c r="I569" s="2354"/>
      <c r="J569" s="626">
        <v>1.1713863160865276E-3</v>
      </c>
      <c r="K569" s="492"/>
      <c r="L569" s="492"/>
      <c r="M569" s="2354" t="s">
        <v>531</v>
      </c>
      <c r="N569" s="2354"/>
      <c r="O569" s="627">
        <v>1.8438341149138349E-3</v>
      </c>
      <c r="P569" s="492"/>
      <c r="Q569" s="492"/>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355" t="s">
        <v>485</v>
      </c>
      <c r="D570" s="2354"/>
      <c r="E570" s="625">
        <v>-2.4494509854338573E-2</v>
      </c>
      <c r="F570" s="492"/>
      <c r="G570" s="492"/>
      <c r="H570" s="2354" t="s">
        <v>495</v>
      </c>
      <c r="I570" s="2354"/>
      <c r="J570" s="626">
        <v>4.3325504117389585E-2</v>
      </c>
      <c r="K570" s="492"/>
      <c r="L570" s="492"/>
      <c r="M570" s="2354" t="s">
        <v>495</v>
      </c>
      <c r="N570" s="2354"/>
      <c r="O570" s="627">
        <v>2.5742069355863138E-4</v>
      </c>
      <c r="P570" s="492"/>
      <c r="Q570" s="492"/>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355" t="s">
        <v>507</v>
      </c>
      <c r="D571" s="2354"/>
      <c r="E571" s="625">
        <v>-1.2909796728275157E-2</v>
      </c>
      <c r="F571" s="492"/>
      <c r="G571" s="492"/>
      <c r="H571" s="2354" t="s">
        <v>515</v>
      </c>
      <c r="I571" s="2354"/>
      <c r="J571" s="626">
        <v>1.5427488233511172E-2</v>
      </c>
      <c r="K571" s="492"/>
      <c r="L571" s="492"/>
      <c r="M571" s="2354" t="s">
        <v>515</v>
      </c>
      <c r="N571" s="2354"/>
      <c r="O571" s="627">
        <v>4.7006364516425092E-3</v>
      </c>
      <c r="P571" s="492"/>
      <c r="Q571" s="492"/>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355" t="s">
        <v>520</v>
      </c>
      <c r="D572" s="2354"/>
      <c r="E572" s="625">
        <v>-7.0438359365634362E-3</v>
      </c>
      <c r="F572" s="492"/>
      <c r="G572" s="492"/>
      <c r="H572" s="2354" t="s">
        <v>536</v>
      </c>
      <c r="I572" s="2354"/>
      <c r="J572" s="626">
        <v>6.4047896796662319E-4</v>
      </c>
      <c r="K572" s="492"/>
      <c r="L572" s="492"/>
      <c r="M572" s="2354" t="s">
        <v>536</v>
      </c>
      <c r="N572" s="2354"/>
      <c r="O572" s="627">
        <v>2.5518083009475577E-4</v>
      </c>
      <c r="P572" s="492"/>
      <c r="Q572" s="492"/>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355" t="s">
        <v>522</v>
      </c>
      <c r="D573" s="2354"/>
      <c r="E573" s="625">
        <v>-5.8548463522441379E-3</v>
      </c>
      <c r="F573" s="492"/>
      <c r="G573" s="492"/>
      <c r="H573" s="2354" t="s">
        <v>508</v>
      </c>
      <c r="I573" s="2354"/>
      <c r="J573" s="626">
        <v>2.6065147560440996E-2</v>
      </c>
      <c r="K573" s="492"/>
      <c r="L573" s="492"/>
      <c r="M573" s="2354" t="s">
        <v>508</v>
      </c>
      <c r="N573" s="2354"/>
      <c r="O573" s="627">
        <v>3.849657047448744E-3</v>
      </c>
      <c r="P573" s="492"/>
      <c r="Q573" s="492"/>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355" t="s">
        <v>532</v>
      </c>
      <c r="D574" s="2354"/>
      <c r="E574" s="625">
        <v>1.2440414432834499E-3</v>
      </c>
      <c r="F574" s="492"/>
      <c r="G574" s="492"/>
      <c r="H574" s="2354" t="s">
        <v>514</v>
      </c>
      <c r="I574" s="2354"/>
      <c r="J574" s="626">
        <v>1.1486714004525165E-2</v>
      </c>
      <c r="K574" s="492"/>
      <c r="L574" s="492"/>
      <c r="M574" s="2354" t="s">
        <v>514</v>
      </c>
      <c r="N574" s="2354"/>
      <c r="O574" s="627">
        <v>6.2760914825695079E-3</v>
      </c>
      <c r="P574" s="492"/>
      <c r="Q574" s="492"/>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355" t="s">
        <v>510</v>
      </c>
      <c r="D575" s="2354"/>
      <c r="E575" s="625">
        <v>-1.2027933657546043E-2</v>
      </c>
      <c r="F575" s="492"/>
      <c r="G575" s="492"/>
      <c r="H575" s="2354" t="s">
        <v>533</v>
      </c>
      <c r="I575" s="2354"/>
      <c r="J575" s="626">
        <v>9.776385567836114E-5</v>
      </c>
      <c r="K575" s="492"/>
      <c r="L575" s="492"/>
      <c r="M575" s="2354" t="s">
        <v>533</v>
      </c>
      <c r="N575" s="2354"/>
      <c r="O575" s="627">
        <v>1.2198998757717641E-3</v>
      </c>
      <c r="P575" s="492"/>
      <c r="Q575" s="492"/>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355" t="s">
        <v>464</v>
      </c>
      <c r="D576" s="2354"/>
      <c r="E576" s="625">
        <v>6.2397895504678072E-2</v>
      </c>
      <c r="F576" s="492"/>
      <c r="G576" s="492"/>
      <c r="H576" s="2354" t="s">
        <v>479</v>
      </c>
      <c r="I576" s="2354"/>
      <c r="J576" s="626">
        <v>8.7927606461150914E-2</v>
      </c>
      <c r="K576" s="492"/>
      <c r="L576" s="492"/>
      <c r="M576" s="2354" t="s">
        <v>479</v>
      </c>
      <c r="N576" s="2354"/>
      <c r="O576" s="627">
        <v>7.0566944052935343E-2</v>
      </c>
      <c r="P576" s="492"/>
      <c r="Q576" s="492"/>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355" t="s">
        <v>483</v>
      </c>
      <c r="D577" s="2354"/>
      <c r="E577" s="625">
        <v>1.2593930867217686E-2</v>
      </c>
      <c r="F577" s="492"/>
      <c r="G577" s="492"/>
      <c r="H577" s="2354" t="s">
        <v>529</v>
      </c>
      <c r="I577" s="2354"/>
      <c r="J577" s="626">
        <v>5.9937446818773129E-3</v>
      </c>
      <c r="K577" s="492"/>
      <c r="L577" s="492"/>
      <c r="M577" s="2354" t="s">
        <v>529</v>
      </c>
      <c r="N577" s="2354"/>
      <c r="O577" s="627">
        <v>7.1787106155266729E-4</v>
      </c>
      <c r="P577" s="492"/>
      <c r="Q577" s="492"/>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355" t="s">
        <v>466</v>
      </c>
      <c r="D578" s="2354"/>
      <c r="E578" s="625">
        <v>3.5677490325922892E-2</v>
      </c>
      <c r="F578" s="492"/>
      <c r="G578" s="492"/>
      <c r="H578" s="2354" t="s">
        <v>534</v>
      </c>
      <c r="I578" s="2354"/>
      <c r="J578" s="626">
        <v>1.2679341085139858E-3</v>
      </c>
      <c r="K578" s="492"/>
      <c r="L578" s="492"/>
      <c r="M578" s="2354" t="s">
        <v>534</v>
      </c>
      <c r="N578" s="2354"/>
      <c r="O578" s="627">
        <v>4.995162675254327E-6</v>
      </c>
      <c r="P578" s="492"/>
      <c r="Q578" s="492"/>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355" t="s">
        <v>504</v>
      </c>
      <c r="D579" s="2354"/>
      <c r="E579" s="625">
        <v>8.0811823062273656E-3</v>
      </c>
      <c r="F579" s="492"/>
      <c r="G579" s="492"/>
      <c r="H579" s="2354" t="s">
        <v>512</v>
      </c>
      <c r="I579" s="2354"/>
      <c r="J579" s="626">
        <v>2.279241769227149E-4</v>
      </c>
      <c r="K579" s="492"/>
      <c r="L579" s="492"/>
      <c r="M579" s="2354" t="s">
        <v>512</v>
      </c>
      <c r="N579" s="2354"/>
      <c r="O579" s="627">
        <v>6.9238702686494251E-3</v>
      </c>
      <c r="P579" s="492"/>
      <c r="Q579" s="492"/>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355" t="s">
        <v>493</v>
      </c>
      <c r="D580" s="2354"/>
      <c r="E580" s="625">
        <v>-1.2909573085707596E-2</v>
      </c>
      <c r="F580" s="492"/>
      <c r="G580" s="492"/>
      <c r="H580" s="2354" t="s">
        <v>517</v>
      </c>
      <c r="I580" s="2354"/>
      <c r="J580" s="626">
        <v>4.4122941690019716E-4</v>
      </c>
      <c r="K580" s="492"/>
      <c r="L580" s="492"/>
      <c r="M580" s="2354" t="s">
        <v>517</v>
      </c>
      <c r="N580" s="2354"/>
      <c r="O580" s="627">
        <v>4.9088396343660943E-3</v>
      </c>
      <c r="P580" s="492"/>
      <c r="Q580" s="492"/>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355" t="s">
        <v>518</v>
      </c>
      <c r="D581" s="2354"/>
      <c r="E581" s="625">
        <v>-7.4281736452956187E-3</v>
      </c>
      <c r="F581" s="492"/>
      <c r="G581" s="492"/>
      <c r="H581" s="2354" t="s">
        <v>487</v>
      </c>
      <c r="I581" s="2354"/>
      <c r="J581" s="629">
        <v>7.6586438696950527E-3</v>
      </c>
      <c r="K581" s="492"/>
      <c r="L581" s="492"/>
      <c r="M581" s="2354" t="s">
        <v>487</v>
      </c>
      <c r="N581" s="2354"/>
      <c r="O581" s="630">
        <v>3.4913079111392728E-2</v>
      </c>
      <c r="P581" s="492"/>
      <c r="Q581" s="492"/>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355" t="s">
        <v>516</v>
      </c>
      <c r="D582" s="2354"/>
      <c r="E582" s="625">
        <v>-4.2333335697002225E-3</v>
      </c>
      <c r="F582" s="492"/>
      <c r="G582" s="492"/>
      <c r="H582" s="2354"/>
      <c r="I582" s="2354"/>
      <c r="J582" s="492"/>
      <c r="K582" s="492"/>
      <c r="L582" s="492"/>
      <c r="M582" s="2354"/>
      <c r="N582" s="2354"/>
      <c r="O582" s="492"/>
      <c r="P582" s="492"/>
      <c r="Q582" s="492"/>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355" t="s">
        <v>488</v>
      </c>
      <c r="D583" s="2354"/>
      <c r="E583" s="625">
        <v>2.846828794520934E-2</v>
      </c>
      <c r="F583" s="492"/>
      <c r="G583" s="492"/>
      <c r="H583" s="2354"/>
      <c r="I583" s="2354"/>
      <c r="J583" s="492"/>
      <c r="K583" s="492"/>
      <c r="L583" s="492"/>
      <c r="M583" s="2354"/>
      <c r="N583" s="2354"/>
      <c r="O583" s="492"/>
      <c r="P583" s="492"/>
      <c r="Q583" s="492"/>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355" t="s">
        <v>454</v>
      </c>
      <c r="D584" s="2354"/>
      <c r="E584" s="625">
        <v>7.3082986769152342E-2</v>
      </c>
      <c r="F584" s="492"/>
      <c r="G584" s="492"/>
      <c r="H584" s="2354" t="s">
        <v>240</v>
      </c>
      <c r="I584" s="2354"/>
      <c r="J584" s="2354"/>
      <c r="K584" s="2354"/>
      <c r="L584" s="2354"/>
      <c r="M584" s="2354" t="s">
        <v>240</v>
      </c>
      <c r="N584" s="2354"/>
      <c r="O584" s="2354"/>
      <c r="P584" s="2354"/>
      <c r="Q584" s="2354"/>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355" t="s">
        <v>473</v>
      </c>
      <c r="D585" s="2354"/>
      <c r="E585" s="625">
        <v>-1.5406478711672181E-2</v>
      </c>
      <c r="F585" s="492"/>
      <c r="G585" s="492"/>
      <c r="H585" s="2354" t="s">
        <v>181</v>
      </c>
      <c r="I585" s="2354"/>
      <c r="J585" s="2687" t="s">
        <v>241</v>
      </c>
      <c r="K585" s="2688"/>
      <c r="L585" s="2689"/>
      <c r="M585" s="2354" t="s">
        <v>181</v>
      </c>
      <c r="N585" s="2354"/>
      <c r="O585" s="2690" t="s">
        <v>241</v>
      </c>
      <c r="P585" s="2691"/>
      <c r="Q585" s="2692"/>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355" t="s">
        <v>458</v>
      </c>
      <c r="D586" s="2354"/>
      <c r="E586" s="625">
        <v>-7.0355273805216889E-2</v>
      </c>
      <c r="F586" s="492"/>
      <c r="G586" s="492"/>
      <c r="H586" s="2354"/>
      <c r="I586" s="2354"/>
      <c r="J586" s="614" t="s">
        <v>167</v>
      </c>
      <c r="K586" s="615" t="s">
        <v>242</v>
      </c>
      <c r="L586" s="616" t="s">
        <v>243</v>
      </c>
      <c r="M586" s="2354"/>
      <c r="N586" s="2354"/>
      <c r="O586" s="617" t="s">
        <v>167</v>
      </c>
      <c r="P586" s="618" t="s">
        <v>242</v>
      </c>
      <c r="Q586" s="619" t="s">
        <v>243</v>
      </c>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355" t="s">
        <v>506</v>
      </c>
      <c r="D587" s="2354"/>
      <c r="E587" s="625">
        <v>-1.4482967767701345E-2</v>
      </c>
      <c r="F587" s="492"/>
      <c r="G587" s="492"/>
      <c r="H587" s="2354" t="s">
        <v>182</v>
      </c>
      <c r="I587" s="2354"/>
      <c r="J587" s="635">
        <v>7.0733468649757016</v>
      </c>
      <c r="K587" s="636">
        <v>8.1302837528456333</v>
      </c>
      <c r="L587" s="637">
        <v>8.1302837528456333</v>
      </c>
      <c r="M587" s="2354" t="s">
        <v>182</v>
      </c>
      <c r="N587" s="2354"/>
      <c r="O587" s="638">
        <v>5.1073407244391023</v>
      </c>
      <c r="P587" s="639">
        <v>5.8705065798150606</v>
      </c>
      <c r="Q587" s="640">
        <v>5.8705065798150606</v>
      </c>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355" t="s">
        <v>526</v>
      </c>
      <c r="D588" s="2354"/>
      <c r="E588" s="625">
        <v>-2.5180289623161771E-3</v>
      </c>
      <c r="F588" s="492"/>
      <c r="G588" s="492"/>
      <c r="H588" s="2354"/>
      <c r="I588" s="2354"/>
      <c r="J588" s="492"/>
      <c r="K588" s="492"/>
      <c r="L588" s="492"/>
      <c r="M588" s="2354"/>
      <c r="N588" s="2354"/>
      <c r="O588" s="492"/>
      <c r="P588" s="492"/>
      <c r="Q588" s="492"/>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355" t="s">
        <v>503</v>
      </c>
      <c r="D589" s="2354"/>
      <c r="E589" s="625">
        <v>-7.2857872701293808E-3</v>
      </c>
      <c r="F589" s="492"/>
      <c r="G589" s="492"/>
      <c r="H589" s="2354"/>
      <c r="I589" s="2354"/>
      <c r="J589" s="492"/>
      <c r="K589" s="492"/>
      <c r="L589" s="492"/>
      <c r="M589" s="2354"/>
      <c r="N589" s="2354"/>
      <c r="O589" s="492"/>
      <c r="P589" s="492"/>
      <c r="Q589" s="492"/>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355" t="s">
        <v>481</v>
      </c>
      <c r="D590" s="2354"/>
      <c r="E590" s="625">
        <v>-2.8529942346945888E-2</v>
      </c>
      <c r="F590" s="492"/>
      <c r="G590" s="492"/>
      <c r="H590" s="2354" t="s">
        <v>244</v>
      </c>
      <c r="I590" s="2354"/>
      <c r="J590" s="2354"/>
      <c r="K590" s="492"/>
      <c r="L590" s="492"/>
      <c r="M590" s="2354" t="s">
        <v>244</v>
      </c>
      <c r="N590" s="2354"/>
      <c r="O590" s="2354"/>
      <c r="P590" s="492"/>
      <c r="Q590" s="492"/>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355" t="s">
        <v>511</v>
      </c>
      <c r="D591" s="2354"/>
      <c r="E591" s="625">
        <v>-9.1810446668912429E-3</v>
      </c>
      <c r="F591" s="492"/>
      <c r="G591" s="492"/>
      <c r="H591" s="2354"/>
      <c r="I591" s="2354"/>
      <c r="J591" s="620" t="s">
        <v>181</v>
      </c>
      <c r="K591" s="492"/>
      <c r="L591" s="492"/>
      <c r="M591" s="2354"/>
      <c r="N591" s="2354"/>
      <c r="O591" s="621" t="s">
        <v>181</v>
      </c>
      <c r="P591" s="492"/>
      <c r="Q591" s="492"/>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355" t="s">
        <v>463</v>
      </c>
      <c r="D592" s="2354"/>
      <c r="E592" s="625">
        <v>-6.0475008071441537E-2</v>
      </c>
      <c r="F592" s="492"/>
      <c r="G592" s="492"/>
      <c r="H592" s="2354"/>
      <c r="I592" s="2354"/>
      <c r="J592" s="641" t="s">
        <v>182</v>
      </c>
      <c r="K592" s="492"/>
      <c r="L592" s="492"/>
      <c r="M592" s="2354"/>
      <c r="N592" s="2354"/>
      <c r="O592" s="642" t="s">
        <v>182</v>
      </c>
      <c r="P592" s="492"/>
      <c r="Q592" s="492"/>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355" t="s">
        <v>476</v>
      </c>
      <c r="D593" s="2354"/>
      <c r="E593" s="625">
        <v>-4.7509902235674265E-2</v>
      </c>
      <c r="F593" s="492"/>
      <c r="G593" s="492"/>
      <c r="H593" s="2354" t="s">
        <v>309</v>
      </c>
      <c r="I593" s="2354"/>
      <c r="J593" s="623">
        <v>-5.1724299205308043E-2</v>
      </c>
      <c r="K593" s="492"/>
      <c r="L593" s="492"/>
      <c r="M593" s="2354" t="s">
        <v>309</v>
      </c>
      <c r="N593" s="2354"/>
      <c r="O593" s="624">
        <v>-5.8471100089683752E-2</v>
      </c>
      <c r="P593" s="492"/>
      <c r="Q593" s="492"/>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355" t="s">
        <v>480</v>
      </c>
      <c r="D594" s="2354"/>
      <c r="E594" s="625">
        <v>4.1927031087493807E-2</v>
      </c>
      <c r="F594" s="492"/>
      <c r="G594" s="492"/>
      <c r="H594" s="2354" t="s">
        <v>460</v>
      </c>
      <c r="I594" s="2354"/>
      <c r="J594" s="626">
        <v>-6.752140644082516E-2</v>
      </c>
      <c r="K594" s="492"/>
      <c r="L594" s="492"/>
      <c r="M594" s="2354" t="s">
        <v>460</v>
      </c>
      <c r="N594" s="2354"/>
      <c r="O594" s="627">
        <v>-0.10613084058171046</v>
      </c>
      <c r="P594" s="492"/>
      <c r="Q594" s="492"/>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355" t="s">
        <v>494</v>
      </c>
      <c r="D595" s="2354"/>
      <c r="E595" s="625">
        <v>1.9584867643269496E-2</v>
      </c>
      <c r="F595" s="492"/>
      <c r="G595" s="492"/>
      <c r="H595" s="2354" t="s">
        <v>489</v>
      </c>
      <c r="I595" s="2354"/>
      <c r="J595" s="626">
        <v>-3.2509667704074388E-2</v>
      </c>
      <c r="K595" s="492"/>
      <c r="L595" s="492"/>
      <c r="M595" s="2354" t="s">
        <v>489</v>
      </c>
      <c r="N595" s="2354"/>
      <c r="O595" s="627">
        <v>-2.3836186625839799E-2</v>
      </c>
      <c r="P595" s="492"/>
      <c r="Q595" s="492"/>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355" t="s">
        <v>452</v>
      </c>
      <c r="D596" s="2354"/>
      <c r="E596" s="625">
        <v>9.2618001780143566E-2</v>
      </c>
      <c r="F596" s="492"/>
      <c r="G596" s="492"/>
      <c r="H596" s="2354" t="s">
        <v>530</v>
      </c>
      <c r="I596" s="2354"/>
      <c r="J596" s="626">
        <v>-7.0607071108547267E-3</v>
      </c>
      <c r="K596" s="492"/>
      <c r="L596" s="492"/>
      <c r="M596" s="2354" t="s">
        <v>530</v>
      </c>
      <c r="N596" s="2354"/>
      <c r="O596" s="627">
        <v>1.9682124227114197E-3</v>
      </c>
      <c r="P596" s="492"/>
      <c r="Q596" s="492"/>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355" t="s">
        <v>497</v>
      </c>
      <c r="D597" s="2354"/>
      <c r="E597" s="625">
        <v>1.9066333957997168E-6</v>
      </c>
      <c r="F597" s="492"/>
      <c r="G597" s="492"/>
      <c r="H597" s="2354" t="s">
        <v>465</v>
      </c>
      <c r="I597" s="2354"/>
      <c r="J597" s="626">
        <v>6.5557916504171213E-2</v>
      </c>
      <c r="K597" s="492"/>
      <c r="L597" s="492"/>
      <c r="M597" s="2354" t="s">
        <v>465</v>
      </c>
      <c r="N597" s="2354"/>
      <c r="O597" s="627">
        <v>6.8709472129409857E-3</v>
      </c>
      <c r="P597" s="492"/>
      <c r="Q597" s="492"/>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355" t="s">
        <v>455</v>
      </c>
      <c r="D598" s="2354"/>
      <c r="E598" s="625">
        <v>9.1859336837542105E-2</v>
      </c>
      <c r="F598" s="492"/>
      <c r="G598" s="492"/>
      <c r="H598" s="2354" t="s">
        <v>456</v>
      </c>
      <c r="I598" s="2354"/>
      <c r="J598" s="626">
        <v>2.4776522605681361E-2</v>
      </c>
      <c r="K598" s="492"/>
      <c r="L598" s="492"/>
      <c r="M598" s="2354" t="s">
        <v>456</v>
      </c>
      <c r="N598" s="2354"/>
      <c r="O598" s="627">
        <v>0.12675592085632423</v>
      </c>
      <c r="P598" s="492"/>
      <c r="Q598" s="492"/>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355" t="s">
        <v>490</v>
      </c>
      <c r="D599" s="2354"/>
      <c r="E599" s="625">
        <v>2.6915190771394634E-2</v>
      </c>
      <c r="F599" s="492"/>
      <c r="G599" s="492"/>
      <c r="H599" s="2354" t="s">
        <v>496</v>
      </c>
      <c r="I599" s="2354"/>
      <c r="J599" s="626">
        <v>-2.2933591616490719E-2</v>
      </c>
      <c r="K599" s="492"/>
      <c r="L599" s="492"/>
      <c r="M599" s="2354" t="s">
        <v>496</v>
      </c>
      <c r="N599" s="2354"/>
      <c r="O599" s="627">
        <v>-1.7381536290379068E-2</v>
      </c>
      <c r="P599" s="492"/>
      <c r="Q599" s="492"/>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355" t="s">
        <v>453</v>
      </c>
      <c r="D600" s="2354"/>
      <c r="E600" s="625">
        <v>8.4063103927419766E-2</v>
      </c>
      <c r="F600" s="492"/>
      <c r="G600" s="492"/>
      <c r="H600" s="2354" t="s">
        <v>498</v>
      </c>
      <c r="I600" s="2354"/>
      <c r="J600" s="626">
        <v>-1.805195001224949E-2</v>
      </c>
      <c r="K600" s="492"/>
      <c r="L600" s="492"/>
      <c r="M600" s="2354" t="s">
        <v>498</v>
      </c>
      <c r="N600" s="2354"/>
      <c r="O600" s="627">
        <v>-2.2946970638532661E-2</v>
      </c>
      <c r="P600" s="492"/>
      <c r="Q600" s="492"/>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355" t="s">
        <v>484</v>
      </c>
      <c r="D601" s="2354"/>
      <c r="E601" s="625">
        <v>3.4784837858530079E-2</v>
      </c>
      <c r="F601" s="492"/>
      <c r="G601" s="492"/>
      <c r="H601" s="2354" t="s">
        <v>500</v>
      </c>
      <c r="I601" s="2354"/>
      <c r="J601" s="626">
        <v>-2.2951296137507057E-2</v>
      </c>
      <c r="K601" s="492"/>
      <c r="L601" s="492"/>
      <c r="M601" s="2354" t="s">
        <v>500</v>
      </c>
      <c r="N601" s="2354"/>
      <c r="O601" s="627">
        <v>-1.4966723693411677E-2</v>
      </c>
      <c r="P601" s="492"/>
      <c r="Q601" s="492"/>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355" t="s">
        <v>457</v>
      </c>
      <c r="D602" s="2354"/>
      <c r="E602" s="625">
        <v>9.0870805189412346E-2</v>
      </c>
      <c r="F602" s="492"/>
      <c r="G602" s="492"/>
      <c r="H602" s="2354" t="s">
        <v>499</v>
      </c>
      <c r="I602" s="2354"/>
      <c r="J602" s="626">
        <v>-2.5826098207136744E-2</v>
      </c>
      <c r="K602" s="492"/>
      <c r="L602" s="492"/>
      <c r="M602" s="2354" t="s">
        <v>499</v>
      </c>
      <c r="N602" s="2354"/>
      <c r="O602" s="627">
        <v>-1.2591888651854804E-2</v>
      </c>
      <c r="P602" s="492"/>
      <c r="Q602" s="492"/>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355" t="s">
        <v>461</v>
      </c>
      <c r="D603" s="2354"/>
      <c r="E603" s="625">
        <v>6.1330362505116851E-2</v>
      </c>
      <c r="F603" s="492"/>
      <c r="G603" s="492"/>
      <c r="H603" s="2354" t="s">
        <v>491</v>
      </c>
      <c r="I603" s="2354"/>
      <c r="J603" s="626">
        <v>-2.2790895102060015E-2</v>
      </c>
      <c r="K603" s="492"/>
      <c r="L603" s="492"/>
      <c r="M603" s="2354" t="s">
        <v>491</v>
      </c>
      <c r="N603" s="2354"/>
      <c r="O603" s="627">
        <v>-2.4093241575681965E-2</v>
      </c>
      <c r="P603" s="492"/>
      <c r="Q603" s="492"/>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355" t="s">
        <v>471</v>
      </c>
      <c r="D604" s="2354"/>
      <c r="E604" s="625">
        <v>5.3957299498409078E-2</v>
      </c>
      <c r="F604" s="492"/>
      <c r="G604" s="492"/>
      <c r="H604" s="2354" t="s">
        <v>528</v>
      </c>
      <c r="I604" s="2354"/>
      <c r="J604" s="626">
        <v>9.1930499504039905E-5</v>
      </c>
      <c r="K604" s="492"/>
      <c r="L604" s="492"/>
      <c r="M604" s="2354" t="s">
        <v>528</v>
      </c>
      <c r="N604" s="2354"/>
      <c r="O604" s="627">
        <v>-2.001866969518025E-3</v>
      </c>
      <c r="P604" s="492"/>
      <c r="Q604" s="492"/>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355" t="s">
        <v>462</v>
      </c>
      <c r="D605" s="2354"/>
      <c r="E605" s="625">
        <v>6.8144447689761106E-2</v>
      </c>
      <c r="F605" s="492"/>
      <c r="G605" s="492"/>
      <c r="H605" s="2354" t="s">
        <v>478</v>
      </c>
      <c r="I605" s="2354"/>
      <c r="J605" s="626">
        <v>-5.3932767022732031E-2</v>
      </c>
      <c r="K605" s="492"/>
      <c r="L605" s="492"/>
      <c r="M605" s="2354" t="s">
        <v>478</v>
      </c>
      <c r="N605" s="2354"/>
      <c r="O605" s="627">
        <v>-4.2183417717581086E-2</v>
      </c>
      <c r="P605" s="492"/>
      <c r="Q605" s="492"/>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355" t="s">
        <v>475</v>
      </c>
      <c r="D606" s="2354"/>
      <c r="E606" s="625">
        <v>4.7689254641836716E-2</v>
      </c>
      <c r="F606" s="492"/>
      <c r="G606" s="492"/>
      <c r="H606" s="2354" t="s">
        <v>474</v>
      </c>
      <c r="I606" s="2354"/>
      <c r="J606" s="626">
        <v>-1.359148482521012E-2</v>
      </c>
      <c r="K606" s="492"/>
      <c r="L606" s="492"/>
      <c r="M606" s="2354" t="s">
        <v>474</v>
      </c>
      <c r="N606" s="2354"/>
      <c r="O606" s="627">
        <v>6.368567533508962E-2</v>
      </c>
      <c r="P606" s="492"/>
      <c r="Q606" s="492"/>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355" t="s">
        <v>524</v>
      </c>
      <c r="D607" s="2354"/>
      <c r="E607" s="625">
        <v>5.7984822601421463E-3</v>
      </c>
      <c r="F607" s="492"/>
      <c r="G607" s="492"/>
      <c r="H607" s="2354" t="s">
        <v>502</v>
      </c>
      <c r="I607" s="2354"/>
      <c r="J607" s="626">
        <v>-1.4599786669329019E-2</v>
      </c>
      <c r="K607" s="492"/>
      <c r="L607" s="492"/>
      <c r="M607" s="2354" t="s">
        <v>502</v>
      </c>
      <c r="N607" s="2354"/>
      <c r="O607" s="627">
        <v>-2.1144147439869539E-2</v>
      </c>
      <c r="P607" s="492"/>
      <c r="Q607" s="492"/>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355" t="s">
        <v>482</v>
      </c>
      <c r="D608" s="2354"/>
      <c r="E608" s="625">
        <v>4.1064949158658694E-2</v>
      </c>
      <c r="F608" s="492"/>
      <c r="G608" s="492"/>
      <c r="H608" s="2354" t="s">
        <v>509</v>
      </c>
      <c r="I608" s="2354"/>
      <c r="J608" s="626">
        <v>2.3249821859596381E-3</v>
      </c>
      <c r="K608" s="492"/>
      <c r="L608" s="492"/>
      <c r="M608" s="2354" t="s">
        <v>509</v>
      </c>
      <c r="N608" s="2354"/>
      <c r="O608" s="627">
        <v>1.6455585252851068E-2</v>
      </c>
      <c r="P608" s="492"/>
      <c r="Q608" s="492"/>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355" t="s">
        <v>486</v>
      </c>
      <c r="D609" s="2354"/>
      <c r="E609" s="625">
        <v>3.0922108292726513E-2</v>
      </c>
      <c r="F609" s="492"/>
      <c r="G609" s="492"/>
      <c r="H609" s="2354" t="s">
        <v>459</v>
      </c>
      <c r="I609" s="2354"/>
      <c r="J609" s="626">
        <v>8.3355601979496291E-2</v>
      </c>
      <c r="K609" s="492"/>
      <c r="L609" s="492"/>
      <c r="M609" s="2354" t="s">
        <v>459</v>
      </c>
      <c r="N609" s="2354"/>
      <c r="O609" s="627">
        <v>9.6311567581399971E-2</v>
      </c>
      <c r="P609" s="492"/>
      <c r="Q609" s="492"/>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355" t="s">
        <v>505</v>
      </c>
      <c r="D610" s="2354"/>
      <c r="E610" s="625">
        <v>1.4689321219193183E-2</v>
      </c>
      <c r="F610" s="492"/>
      <c r="G610" s="492"/>
      <c r="H610" s="2354" t="s">
        <v>469</v>
      </c>
      <c r="I610" s="2354"/>
      <c r="J610" s="626">
        <v>-6.3547006436721357E-2</v>
      </c>
      <c r="K610" s="492"/>
      <c r="L610" s="492"/>
      <c r="M610" s="2354" t="s">
        <v>469</v>
      </c>
      <c r="N610" s="2354"/>
      <c r="O610" s="627">
        <v>-5.866817691591486E-2</v>
      </c>
      <c r="P610" s="492"/>
      <c r="Q610" s="492"/>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355" t="s">
        <v>521</v>
      </c>
      <c r="D611" s="2354"/>
      <c r="E611" s="625">
        <v>6.8051786102597414E-3</v>
      </c>
      <c r="F611" s="492"/>
      <c r="G611" s="492"/>
      <c r="H611" s="2354" t="s">
        <v>513</v>
      </c>
      <c r="I611" s="2354"/>
      <c r="J611" s="626">
        <v>-1.4335652090233998E-2</v>
      </c>
      <c r="K611" s="492"/>
      <c r="L611" s="492"/>
      <c r="M611" s="2354" t="s">
        <v>513</v>
      </c>
      <c r="N611" s="2354"/>
      <c r="O611" s="627">
        <v>-2.8179789226171425E-4</v>
      </c>
      <c r="P611" s="492"/>
      <c r="Q611" s="492"/>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355" t="s">
        <v>470</v>
      </c>
      <c r="D612" s="2354"/>
      <c r="E612" s="625">
        <v>-4.7330797853452906E-2</v>
      </c>
      <c r="F612" s="492"/>
      <c r="G612" s="492"/>
      <c r="H612" s="2354" t="s">
        <v>485</v>
      </c>
      <c r="I612" s="2354"/>
      <c r="J612" s="626">
        <v>-3.021161864868022E-2</v>
      </c>
      <c r="K612" s="492"/>
      <c r="L612" s="492"/>
      <c r="M612" s="2354" t="s">
        <v>485</v>
      </c>
      <c r="N612" s="2354"/>
      <c r="O612" s="627">
        <v>-3.9169512609619941E-2</v>
      </c>
      <c r="P612" s="492"/>
      <c r="Q612" s="492"/>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355" t="s">
        <v>467</v>
      </c>
      <c r="D613" s="2354"/>
      <c r="E613" s="625">
        <v>5.3149818499438263E-2</v>
      </c>
      <c r="F613" s="492"/>
      <c r="G613" s="492"/>
      <c r="H613" s="2354" t="s">
        <v>507</v>
      </c>
      <c r="I613" s="2354"/>
      <c r="J613" s="626">
        <v>-2.2891595875969051E-2</v>
      </c>
      <c r="K613" s="492"/>
      <c r="L613" s="492"/>
      <c r="M613" s="2354" t="s">
        <v>507</v>
      </c>
      <c r="N613" s="2354"/>
      <c r="O613" s="627">
        <v>-2.9535870255588082E-3</v>
      </c>
      <c r="P613" s="492"/>
      <c r="Q613" s="492"/>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355" t="s">
        <v>525</v>
      </c>
      <c r="D614" s="2354"/>
      <c r="E614" s="625">
        <v>4.703584176173994E-3</v>
      </c>
      <c r="F614" s="492"/>
      <c r="G614" s="492"/>
      <c r="H614" s="2354" t="s">
        <v>520</v>
      </c>
      <c r="I614" s="2354"/>
      <c r="J614" s="626">
        <v>-9.6205387522352442E-3</v>
      </c>
      <c r="K614" s="492"/>
      <c r="L614" s="492"/>
      <c r="M614" s="2354" t="s">
        <v>520</v>
      </c>
      <c r="N614" s="2354"/>
      <c r="O614" s="627">
        <v>-1.1986545213618907E-2</v>
      </c>
      <c r="P614" s="492"/>
      <c r="Q614" s="492"/>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355" t="s">
        <v>472</v>
      </c>
      <c r="D615" s="2354"/>
      <c r="E615" s="625">
        <v>5.2585074701259338E-2</v>
      </c>
      <c r="F615" s="492"/>
      <c r="G615" s="492"/>
      <c r="H615" s="2354" t="s">
        <v>522</v>
      </c>
      <c r="I615" s="2354"/>
      <c r="J615" s="626">
        <v>-1.0366124219474958E-2</v>
      </c>
      <c r="K615" s="492"/>
      <c r="L615" s="492"/>
      <c r="M615" s="2354" t="s">
        <v>522</v>
      </c>
      <c r="N615" s="2354"/>
      <c r="O615" s="627">
        <v>-7.6174775533596082E-3</v>
      </c>
      <c r="P615" s="492"/>
      <c r="Q615" s="492"/>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355" t="s">
        <v>382</v>
      </c>
      <c r="D616" s="2354"/>
      <c r="E616" s="628">
        <v>6.5952416642401229E-2</v>
      </c>
      <c r="F616" s="492"/>
      <c r="G616" s="492"/>
      <c r="H616" s="2354" t="s">
        <v>532</v>
      </c>
      <c r="I616" s="2354"/>
      <c r="J616" s="626">
        <v>-3.2132397692986982E-3</v>
      </c>
      <c r="K616" s="492"/>
      <c r="L616" s="492"/>
      <c r="M616" s="2354" t="s">
        <v>532</v>
      </c>
      <c r="N616" s="2354"/>
      <c r="O616" s="627">
        <v>3.7280787373465004E-3</v>
      </c>
      <c r="P616" s="492"/>
      <c r="Q616" s="492"/>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355"/>
      <c r="D617" s="2354"/>
      <c r="E617" s="492"/>
      <c r="F617" s="492"/>
      <c r="G617" s="492"/>
      <c r="H617" s="2354" t="s">
        <v>510</v>
      </c>
      <c r="I617" s="2354"/>
      <c r="J617" s="626">
        <v>-1.8536391484788681E-2</v>
      </c>
      <c r="K617" s="492"/>
      <c r="L617" s="492"/>
      <c r="M617" s="2354" t="s">
        <v>510</v>
      </c>
      <c r="N617" s="2354"/>
      <c r="O617" s="627">
        <v>-5.2603016074440666E-3</v>
      </c>
      <c r="P617" s="492"/>
      <c r="Q617" s="492"/>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355"/>
      <c r="D618" s="2354"/>
      <c r="E618" s="492"/>
      <c r="F618" s="492"/>
      <c r="G618" s="492"/>
      <c r="H618" s="2354" t="s">
        <v>464</v>
      </c>
      <c r="I618" s="2354"/>
      <c r="J618" s="626">
        <v>5.65656306172495E-2</v>
      </c>
      <c r="K618" s="492"/>
      <c r="L618" s="492"/>
      <c r="M618" s="2354" t="s">
        <v>464</v>
      </c>
      <c r="N618" s="2354"/>
      <c r="O618" s="627">
        <v>6.7941398626056831E-2</v>
      </c>
      <c r="P618" s="492"/>
      <c r="Q618" s="492"/>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355" t="s">
        <v>245</v>
      </c>
      <c r="D619" s="2354"/>
      <c r="E619" s="2354"/>
      <c r="F619" s="492"/>
      <c r="G619" s="492"/>
      <c r="H619" s="2354" t="s">
        <v>483</v>
      </c>
      <c r="I619" s="2354"/>
      <c r="J619" s="626">
        <v>6.7281456764406375E-3</v>
      </c>
      <c r="K619" s="492"/>
      <c r="L619" s="492"/>
      <c r="M619" s="2354" t="s">
        <v>483</v>
      </c>
      <c r="N619" s="2354"/>
      <c r="O619" s="627">
        <v>4.7250177569572685E-2</v>
      </c>
      <c r="P619" s="492"/>
      <c r="Q619" s="492"/>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355" t="s">
        <v>181</v>
      </c>
      <c r="D620" s="2354"/>
      <c r="E620" s="643" t="s">
        <v>182</v>
      </c>
      <c r="F620" s="492"/>
      <c r="G620" s="492"/>
      <c r="H620" s="2354" t="s">
        <v>466</v>
      </c>
      <c r="I620" s="2354"/>
      <c r="J620" s="626">
        <v>2.4582882493772041E-2</v>
      </c>
      <c r="K620" s="492"/>
      <c r="L620" s="492"/>
      <c r="M620" s="2354" t="s">
        <v>466</v>
      </c>
      <c r="N620" s="2354"/>
      <c r="O620" s="627">
        <v>8.0242836750466048E-2</v>
      </c>
      <c r="P620" s="492"/>
      <c r="Q620" s="492"/>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355" t="s">
        <v>182</v>
      </c>
      <c r="D621" s="2354"/>
      <c r="E621" s="644">
        <v>0.99999999999999956</v>
      </c>
      <c r="F621" s="492"/>
      <c r="G621" s="492"/>
      <c r="H621" s="2354" t="s">
        <v>504</v>
      </c>
      <c r="I621" s="2354"/>
      <c r="J621" s="626">
        <v>3.5485674641789824E-3</v>
      </c>
      <c r="K621" s="492"/>
      <c r="L621" s="492"/>
      <c r="M621" s="2354" t="s">
        <v>504</v>
      </c>
      <c r="N621" s="2354"/>
      <c r="O621" s="627">
        <v>2.0343114725657693E-2</v>
      </c>
      <c r="P621" s="492"/>
      <c r="Q621" s="492"/>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355"/>
      <c r="D622" s="2354"/>
      <c r="E622" s="492"/>
      <c r="F622" s="492"/>
      <c r="G622" s="492"/>
      <c r="H622" s="2354" t="s">
        <v>493</v>
      </c>
      <c r="I622" s="2354"/>
      <c r="J622" s="626">
        <v>-1.6997964678443635E-2</v>
      </c>
      <c r="K622" s="492"/>
      <c r="L622" s="492"/>
      <c r="M622" s="2354" t="s">
        <v>493</v>
      </c>
      <c r="N622" s="2354"/>
      <c r="O622" s="627">
        <v>-2.384981349312815E-2</v>
      </c>
      <c r="P622" s="492"/>
      <c r="Q622" s="492"/>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355"/>
      <c r="D623" s="2354"/>
      <c r="E623" s="492"/>
      <c r="F623" s="492"/>
      <c r="G623" s="492"/>
      <c r="H623" s="2354" t="s">
        <v>518</v>
      </c>
      <c r="I623" s="2354"/>
      <c r="J623" s="626">
        <v>-1.0147681931507157E-2</v>
      </c>
      <c r="K623" s="492"/>
      <c r="L623" s="492"/>
      <c r="M623" s="2354" t="s">
        <v>518</v>
      </c>
      <c r="N623" s="2354"/>
      <c r="O623" s="627">
        <v>-6.1028737914480512E-3</v>
      </c>
      <c r="P623" s="492"/>
      <c r="Q623" s="492"/>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355"/>
      <c r="D624" s="2354"/>
      <c r="E624" s="492"/>
      <c r="F624" s="492"/>
      <c r="G624" s="492"/>
      <c r="H624" s="2354" t="s">
        <v>516</v>
      </c>
      <c r="I624" s="2354"/>
      <c r="J624" s="626">
        <v>-1.7533605373281809E-2</v>
      </c>
      <c r="K624" s="492"/>
      <c r="L624" s="492"/>
      <c r="M624" s="2354" t="s">
        <v>516</v>
      </c>
      <c r="N624" s="2354"/>
      <c r="O624" s="627">
        <v>-7.246409228840854E-5</v>
      </c>
      <c r="P624" s="492"/>
      <c r="Q624" s="492"/>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355"/>
      <c r="D625" s="2354"/>
      <c r="E625" s="492"/>
      <c r="F625" s="492"/>
      <c r="G625" s="492"/>
      <c r="H625" s="2354" t="s">
        <v>488</v>
      </c>
      <c r="I625" s="2354"/>
      <c r="J625" s="626">
        <v>2.3933626299802863E-2</v>
      </c>
      <c r="K625" s="492"/>
      <c r="L625" s="492"/>
      <c r="M625" s="2354" t="s">
        <v>488</v>
      </c>
      <c r="N625" s="2354"/>
      <c r="O625" s="627">
        <v>9.6786074850152282E-3</v>
      </c>
      <c r="P625" s="492"/>
      <c r="Q625" s="492"/>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355"/>
      <c r="D626" s="2354"/>
      <c r="E626" s="492"/>
      <c r="F626" s="492"/>
      <c r="G626" s="492"/>
      <c r="H626" s="2354" t="s">
        <v>454</v>
      </c>
      <c r="I626" s="2354"/>
      <c r="J626" s="626">
        <v>7.8445543585623362E-2</v>
      </c>
      <c r="K626" s="492"/>
      <c r="L626" s="492"/>
      <c r="M626" s="2354" t="s">
        <v>454</v>
      </c>
      <c r="N626" s="2354"/>
      <c r="O626" s="627">
        <v>0.13390415970833744</v>
      </c>
      <c r="P626" s="492"/>
      <c r="Q626" s="492"/>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355"/>
      <c r="D627" s="2354"/>
      <c r="E627" s="492"/>
      <c r="F627" s="492"/>
      <c r="G627" s="492"/>
      <c r="H627" s="2354" t="s">
        <v>473</v>
      </c>
      <c r="I627" s="2354"/>
      <c r="J627" s="626">
        <v>-6.1598337657351218E-2</v>
      </c>
      <c r="K627" s="492"/>
      <c r="L627" s="492"/>
      <c r="M627" s="2354" t="s">
        <v>473</v>
      </c>
      <c r="N627" s="2354"/>
      <c r="O627" s="627">
        <v>9.4355597453110243E-3</v>
      </c>
      <c r="P627" s="492"/>
      <c r="Q627" s="492"/>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355"/>
      <c r="D628" s="2354"/>
      <c r="E628" s="492"/>
      <c r="F628" s="492"/>
      <c r="G628" s="492"/>
      <c r="H628" s="2354" t="s">
        <v>458</v>
      </c>
      <c r="I628" s="2354"/>
      <c r="J628" s="626">
        <v>-6.1967112411220833E-2</v>
      </c>
      <c r="K628" s="492"/>
      <c r="L628" s="492"/>
      <c r="M628" s="2354" t="s">
        <v>458</v>
      </c>
      <c r="N628" s="2354"/>
      <c r="O628" s="627">
        <v>-0.1169338627538215</v>
      </c>
      <c r="P628" s="492"/>
      <c r="Q628" s="492"/>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355"/>
      <c r="D629" s="2354"/>
      <c r="E629" s="492"/>
      <c r="F629" s="492"/>
      <c r="G629" s="492"/>
      <c r="H629" s="2354" t="s">
        <v>506</v>
      </c>
      <c r="I629" s="2354"/>
      <c r="J629" s="626">
        <v>-1.6897502800623108E-2</v>
      </c>
      <c r="K629" s="492"/>
      <c r="L629" s="492"/>
      <c r="M629" s="2354" t="s">
        <v>506</v>
      </c>
      <c r="N629" s="2354"/>
      <c r="O629" s="627">
        <v>-1.8261628188034906E-2</v>
      </c>
      <c r="P629" s="492"/>
      <c r="Q629" s="492"/>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355"/>
      <c r="D630" s="2354"/>
      <c r="E630" s="492"/>
      <c r="F630" s="492"/>
      <c r="G630" s="492"/>
      <c r="H630" s="2354" t="s">
        <v>526</v>
      </c>
      <c r="I630" s="2354"/>
      <c r="J630" s="626">
        <v>-3.6039465880376605E-3</v>
      </c>
      <c r="K630" s="492"/>
      <c r="L630" s="492"/>
      <c r="M630" s="2354" t="s">
        <v>526</v>
      </c>
      <c r="N630" s="2354"/>
      <c r="O630" s="627">
        <v>-4.6594211336984542E-4</v>
      </c>
      <c r="P630" s="492"/>
      <c r="Q630" s="492"/>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355"/>
      <c r="D631" s="2354"/>
      <c r="E631" s="492"/>
      <c r="F631" s="492"/>
      <c r="G631" s="492"/>
      <c r="H631" s="2354" t="s">
        <v>503</v>
      </c>
      <c r="I631" s="2354"/>
      <c r="J631" s="626">
        <v>-2.4011669260689945E-2</v>
      </c>
      <c r="K631" s="492"/>
      <c r="L631" s="492"/>
      <c r="M631" s="2354" t="s">
        <v>503</v>
      </c>
      <c r="N631" s="2354"/>
      <c r="O631" s="627">
        <v>-9.3995403744435643E-4</v>
      </c>
      <c r="P631" s="492"/>
      <c r="Q631" s="492"/>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355"/>
      <c r="D632" s="2354"/>
      <c r="E632" s="492"/>
      <c r="F632" s="492"/>
      <c r="G632" s="492"/>
      <c r="H632" s="2354" t="s">
        <v>481</v>
      </c>
      <c r="I632" s="2354"/>
      <c r="J632" s="626">
        <v>-4.6944079669073213E-2</v>
      </c>
      <c r="K632" s="492"/>
      <c r="L632" s="492"/>
      <c r="M632" s="2354" t="s">
        <v>481</v>
      </c>
      <c r="N632" s="2354"/>
      <c r="O632" s="627">
        <v>-2.9859926735491354E-2</v>
      </c>
      <c r="P632" s="492"/>
      <c r="Q632" s="492"/>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355"/>
      <c r="D633" s="2354"/>
      <c r="E633" s="492"/>
      <c r="F633" s="492"/>
      <c r="G633" s="492"/>
      <c r="H633" s="2354" t="s">
        <v>511</v>
      </c>
      <c r="I633" s="2354"/>
      <c r="J633" s="626">
        <v>-2.1954930143740684E-2</v>
      </c>
      <c r="K633" s="492"/>
      <c r="L633" s="492"/>
      <c r="M633" s="2354" t="s">
        <v>511</v>
      </c>
      <c r="N633" s="2354"/>
      <c r="O633" s="627">
        <v>-1.6976044824674178E-4</v>
      </c>
      <c r="P633" s="492"/>
      <c r="Q633" s="492"/>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355"/>
      <c r="D634" s="2354"/>
      <c r="E634" s="492"/>
      <c r="F634" s="492"/>
      <c r="G634" s="492"/>
      <c r="H634" s="2354" t="s">
        <v>463</v>
      </c>
      <c r="I634" s="2354"/>
      <c r="J634" s="626">
        <v>-6.4563816408767113E-2</v>
      </c>
      <c r="K634" s="492"/>
      <c r="L634" s="492"/>
      <c r="M634" s="2354" t="s">
        <v>463</v>
      </c>
      <c r="N634" s="2354"/>
      <c r="O634" s="627">
        <v>-9.1862145709552173E-2</v>
      </c>
      <c r="P634" s="492"/>
      <c r="Q634" s="492"/>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355"/>
      <c r="D635" s="2354"/>
      <c r="E635" s="492"/>
      <c r="F635" s="492"/>
      <c r="G635" s="492"/>
      <c r="H635" s="2354" t="s">
        <v>476</v>
      </c>
      <c r="I635" s="2354"/>
      <c r="J635" s="626">
        <v>-3.8427727675674851E-2</v>
      </c>
      <c r="K635" s="492"/>
      <c r="L635" s="492"/>
      <c r="M635" s="2354" t="s">
        <v>476</v>
      </c>
      <c r="N635" s="2354"/>
      <c r="O635" s="627">
        <v>-1.5826215703945958E-2</v>
      </c>
      <c r="P635" s="492"/>
      <c r="Q635" s="492"/>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355"/>
      <c r="D636" s="2354"/>
      <c r="E636" s="492"/>
      <c r="F636" s="492"/>
      <c r="G636" s="492"/>
      <c r="H636" s="2354" t="s">
        <v>480</v>
      </c>
      <c r="I636" s="2354"/>
      <c r="J636" s="626">
        <v>3.3147950214868604E-2</v>
      </c>
      <c r="K636" s="492"/>
      <c r="L636" s="492"/>
      <c r="M636" s="2354" t="s">
        <v>480</v>
      </c>
      <c r="N636" s="2354"/>
      <c r="O636" s="627">
        <v>1.3593409203026161E-2</v>
      </c>
      <c r="P636" s="492"/>
      <c r="Q636" s="492"/>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355"/>
      <c r="D637" s="2354"/>
      <c r="E637" s="492"/>
      <c r="F637" s="492"/>
      <c r="G637" s="492"/>
      <c r="H637" s="2354" t="s">
        <v>494</v>
      </c>
      <c r="I637" s="2354"/>
      <c r="J637" s="626">
        <v>1.4420685298797815E-2</v>
      </c>
      <c r="K637" s="492"/>
      <c r="L637" s="492"/>
      <c r="M637" s="2354" t="s">
        <v>494</v>
      </c>
      <c r="N637" s="2354"/>
      <c r="O637" s="627">
        <v>8.6051307023871666E-3</v>
      </c>
      <c r="P637" s="492"/>
      <c r="Q637" s="492"/>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355"/>
      <c r="D638" s="2354"/>
      <c r="E638" s="492"/>
      <c r="F638" s="492"/>
      <c r="G638" s="492"/>
      <c r="H638" s="2354" t="s">
        <v>452</v>
      </c>
      <c r="I638" s="2354"/>
      <c r="J638" s="626">
        <v>9.009605213634847E-2</v>
      </c>
      <c r="K638" s="492"/>
      <c r="L638" s="492"/>
      <c r="M638" s="2354" t="s">
        <v>452</v>
      </c>
      <c r="N638" s="2354"/>
      <c r="O638" s="627">
        <v>8.5030011607356307E-2</v>
      </c>
      <c r="P638" s="492"/>
      <c r="Q638" s="492"/>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355"/>
      <c r="D639" s="2354"/>
      <c r="E639" s="492"/>
      <c r="F639" s="492"/>
      <c r="G639" s="492"/>
      <c r="H639" s="2354" t="s">
        <v>497</v>
      </c>
      <c r="I639" s="2354"/>
      <c r="J639" s="626">
        <v>-9.0928960538213324E-3</v>
      </c>
      <c r="K639" s="492"/>
      <c r="L639" s="492"/>
      <c r="M639" s="2354" t="s">
        <v>497</v>
      </c>
      <c r="N639" s="2354"/>
      <c r="O639" s="627">
        <v>2.3502528332292293E-2</v>
      </c>
      <c r="P639" s="492"/>
      <c r="Q639" s="492"/>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355"/>
      <c r="D640" s="2354"/>
      <c r="E640" s="492"/>
      <c r="F640" s="492"/>
      <c r="G640" s="492"/>
      <c r="H640" s="2354" t="s">
        <v>455</v>
      </c>
      <c r="I640" s="2354"/>
      <c r="J640" s="626">
        <v>8.7041449884098787E-2</v>
      </c>
      <c r="K640" s="492"/>
      <c r="L640" s="492"/>
      <c r="M640" s="2354" t="s">
        <v>455</v>
      </c>
      <c r="N640" s="2354"/>
      <c r="O640" s="627">
        <v>0.11478086619624546</v>
      </c>
      <c r="P640" s="492"/>
      <c r="Q640" s="492"/>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355"/>
      <c r="D641" s="2354"/>
      <c r="E641" s="492"/>
      <c r="F641" s="492"/>
      <c r="G641" s="492"/>
      <c r="H641" s="2354" t="s">
        <v>490</v>
      </c>
      <c r="I641" s="2354"/>
      <c r="J641" s="626">
        <v>3.043504336603076E-2</v>
      </c>
      <c r="K641" s="492"/>
      <c r="L641" s="492"/>
      <c r="M641" s="2354" t="s">
        <v>490</v>
      </c>
      <c r="N641" s="2354"/>
      <c r="O641" s="627">
        <v>1.9242352723157861E-2</v>
      </c>
      <c r="P641" s="492"/>
      <c r="Q641" s="492"/>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355"/>
      <c r="D642" s="2354"/>
      <c r="E642" s="492"/>
      <c r="F642" s="492"/>
      <c r="G642" s="492"/>
      <c r="H642" s="2354" t="s">
        <v>453</v>
      </c>
      <c r="I642" s="2354"/>
      <c r="J642" s="626">
        <v>9.2085607888490573E-2</v>
      </c>
      <c r="K642" s="492"/>
      <c r="L642" s="492"/>
      <c r="M642" s="2354" t="s">
        <v>453</v>
      </c>
      <c r="N642" s="2354"/>
      <c r="O642" s="627">
        <v>7.9731974110667223E-2</v>
      </c>
      <c r="P642" s="492"/>
      <c r="Q642" s="492"/>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355"/>
      <c r="D643" s="2354"/>
      <c r="E643" s="492"/>
      <c r="F643" s="492"/>
      <c r="G643" s="492"/>
      <c r="H643" s="2354" t="s">
        <v>484</v>
      </c>
      <c r="I643" s="2354"/>
      <c r="J643" s="626">
        <v>3.8798193598166157E-2</v>
      </c>
      <c r="K643" s="492"/>
      <c r="L643" s="492"/>
      <c r="M643" s="2354" t="s">
        <v>484</v>
      </c>
      <c r="N643" s="2354"/>
      <c r="O643" s="627">
        <v>2.1839629055636512E-2</v>
      </c>
      <c r="P643" s="492"/>
      <c r="Q643" s="492"/>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355"/>
      <c r="D644" s="2354"/>
      <c r="E644" s="492"/>
      <c r="F644" s="492"/>
      <c r="G644" s="492"/>
      <c r="H644" s="2354" t="s">
        <v>457</v>
      </c>
      <c r="I644" s="2354"/>
      <c r="J644" s="626">
        <v>8.642574006362036E-2</v>
      </c>
      <c r="K644" s="492"/>
      <c r="L644" s="492"/>
      <c r="M644" s="2354" t="s">
        <v>457</v>
      </c>
      <c r="N644" s="2354"/>
      <c r="O644" s="627">
        <v>0.11557014197161383</v>
      </c>
      <c r="P644" s="492"/>
      <c r="Q644" s="492"/>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355"/>
      <c r="D645" s="2354"/>
      <c r="E645" s="492"/>
      <c r="F645" s="492"/>
      <c r="G645" s="492"/>
      <c r="H645" s="2354" t="s">
        <v>461</v>
      </c>
      <c r="I645" s="2354"/>
      <c r="J645" s="626">
        <v>7.3373216645764502E-2</v>
      </c>
      <c r="K645" s="492"/>
      <c r="L645" s="492"/>
      <c r="M645" s="2354" t="s">
        <v>461</v>
      </c>
      <c r="N645" s="2354"/>
      <c r="O645" s="627">
        <v>4.9649557282445585E-2</v>
      </c>
      <c r="P645" s="492"/>
      <c r="Q645" s="492"/>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355"/>
      <c r="D646" s="2354"/>
      <c r="E646" s="492"/>
      <c r="F646" s="492"/>
      <c r="G646" s="492"/>
      <c r="H646" s="2354" t="s">
        <v>471</v>
      </c>
      <c r="I646" s="2354"/>
      <c r="J646" s="626">
        <v>6.0429993521934393E-2</v>
      </c>
      <c r="K646" s="492"/>
      <c r="L646" s="492"/>
      <c r="M646" s="2354" t="s">
        <v>471</v>
      </c>
      <c r="N646" s="2354"/>
      <c r="O646" s="627">
        <v>3.0805327032169146E-2</v>
      </c>
      <c r="P646" s="492"/>
      <c r="Q646" s="492"/>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355"/>
      <c r="D647" s="2354"/>
      <c r="E647" s="492"/>
      <c r="F647" s="492"/>
      <c r="G647" s="492"/>
      <c r="H647" s="2354" t="s">
        <v>462</v>
      </c>
      <c r="I647" s="2354"/>
      <c r="J647" s="626">
        <v>6.9394256691007641E-2</v>
      </c>
      <c r="K647" s="492"/>
      <c r="L647" s="492"/>
      <c r="M647" s="2354" t="s">
        <v>462</v>
      </c>
      <c r="N647" s="2354"/>
      <c r="O647" s="627">
        <v>6.4072016506850654E-2</v>
      </c>
      <c r="P647" s="492"/>
      <c r="Q647" s="492"/>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355"/>
      <c r="D648" s="2354"/>
      <c r="E648" s="492"/>
      <c r="F648" s="492"/>
      <c r="G648" s="492"/>
      <c r="H648" s="2354" t="s">
        <v>475</v>
      </c>
      <c r="I648" s="2354"/>
      <c r="J648" s="626">
        <v>5.7351902235836666E-2</v>
      </c>
      <c r="K648" s="492"/>
      <c r="L648" s="492"/>
      <c r="M648" s="2354" t="s">
        <v>475</v>
      </c>
      <c r="N648" s="2354"/>
      <c r="O648" s="627">
        <v>1.8710558175473693E-2</v>
      </c>
      <c r="P648" s="492"/>
      <c r="Q648" s="492"/>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355"/>
      <c r="D649" s="2354"/>
      <c r="E649" s="492"/>
      <c r="F649" s="492"/>
      <c r="G649" s="492"/>
      <c r="H649" s="2354" t="s">
        <v>524</v>
      </c>
      <c r="I649" s="2354"/>
      <c r="J649" s="626">
        <v>8.2271603316522723E-3</v>
      </c>
      <c r="K649" s="492"/>
      <c r="L649" s="492"/>
      <c r="M649" s="2354" t="s">
        <v>524</v>
      </c>
      <c r="N649" s="2354"/>
      <c r="O649" s="627">
        <v>7.9761360203412443E-3</v>
      </c>
      <c r="P649" s="492"/>
      <c r="Q649" s="492"/>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355"/>
      <c r="D650" s="2354"/>
      <c r="E650" s="492"/>
      <c r="F650" s="492"/>
      <c r="G650" s="492"/>
      <c r="H650" s="2354" t="s">
        <v>482</v>
      </c>
      <c r="I650" s="2354"/>
      <c r="J650" s="626">
        <v>4.2551771613441737E-2</v>
      </c>
      <c r="K650" s="492"/>
      <c r="L650" s="492"/>
      <c r="M650" s="2354" t="s">
        <v>482</v>
      </c>
      <c r="N650" s="2354"/>
      <c r="O650" s="627">
        <v>4.819040988362467E-2</v>
      </c>
      <c r="P650" s="492"/>
      <c r="Q650" s="492"/>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355"/>
      <c r="D651" s="2354"/>
      <c r="E651" s="492"/>
      <c r="F651" s="492"/>
      <c r="G651" s="492"/>
      <c r="H651" s="2354" t="s">
        <v>486</v>
      </c>
      <c r="I651" s="2354"/>
      <c r="J651" s="626">
        <v>2.7162860949079552E-2</v>
      </c>
      <c r="K651" s="492"/>
      <c r="L651" s="492"/>
      <c r="M651" s="2354" t="s">
        <v>486</v>
      </c>
      <c r="N651" s="2354"/>
      <c r="O651" s="627">
        <v>3.5746354220745277E-2</v>
      </c>
      <c r="P651" s="492"/>
      <c r="Q651" s="492"/>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355"/>
      <c r="D652" s="2354"/>
      <c r="E652" s="492"/>
      <c r="F652" s="492"/>
      <c r="G652" s="492"/>
      <c r="H652" s="2354" t="s">
        <v>505</v>
      </c>
      <c r="I652" s="2354"/>
      <c r="J652" s="626">
        <v>1.1449607349816721E-3</v>
      </c>
      <c r="K652" s="492"/>
      <c r="L652" s="492"/>
      <c r="M652" s="2354" t="s">
        <v>505</v>
      </c>
      <c r="N652" s="2354"/>
      <c r="O652" s="627">
        <v>1.524373252733731E-2</v>
      </c>
      <c r="P652" s="492"/>
      <c r="Q652" s="492"/>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355"/>
      <c r="D653" s="2354"/>
      <c r="E653" s="492"/>
      <c r="F653" s="492"/>
      <c r="G653" s="492"/>
      <c r="H653" s="2354" t="s">
        <v>521</v>
      </c>
      <c r="I653" s="2354"/>
      <c r="J653" s="626">
        <v>-4.3199240653471489E-3</v>
      </c>
      <c r="K653" s="492"/>
      <c r="L653" s="492"/>
      <c r="M653" s="2354" t="s">
        <v>521</v>
      </c>
      <c r="N653" s="2354"/>
      <c r="O653" s="627">
        <v>6.6848254079139484E-3</v>
      </c>
      <c r="P653" s="492"/>
      <c r="Q653" s="492"/>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355"/>
      <c r="D654" s="2354"/>
      <c r="E654" s="492"/>
      <c r="F654" s="492"/>
      <c r="G654" s="492"/>
      <c r="H654" s="2354" t="s">
        <v>470</v>
      </c>
      <c r="I654" s="2354"/>
      <c r="J654" s="626">
        <v>-6.3884463577567607E-2</v>
      </c>
      <c r="K654" s="492"/>
      <c r="L654" s="492"/>
      <c r="M654" s="2354" t="s">
        <v>470</v>
      </c>
      <c r="N654" s="2354"/>
      <c r="O654" s="627">
        <v>-5.8829558537371443E-2</v>
      </c>
      <c r="P654" s="492"/>
      <c r="Q654" s="492"/>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355"/>
      <c r="D655" s="2354"/>
      <c r="E655" s="492"/>
      <c r="F655" s="492"/>
      <c r="G655" s="492"/>
      <c r="H655" s="2354" t="s">
        <v>467</v>
      </c>
      <c r="I655" s="2354"/>
      <c r="J655" s="626">
        <v>6.5146221466470339E-2</v>
      </c>
      <c r="K655" s="492"/>
      <c r="L655" s="492"/>
      <c r="M655" s="2354" t="s">
        <v>467</v>
      </c>
      <c r="N655" s="2354"/>
      <c r="O655" s="627">
        <v>6.6897136996088194E-2</v>
      </c>
      <c r="P655" s="492"/>
      <c r="Q655" s="492"/>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355"/>
      <c r="D656" s="2354"/>
      <c r="E656" s="492"/>
      <c r="F656" s="492"/>
      <c r="G656" s="492"/>
      <c r="H656" s="2354" t="s">
        <v>525</v>
      </c>
      <c r="I656" s="2354"/>
      <c r="J656" s="626">
        <v>4.9356765231957081E-3</v>
      </c>
      <c r="K656" s="492"/>
      <c r="L656" s="492"/>
      <c r="M656" s="2354" t="s">
        <v>525</v>
      </c>
      <c r="N656" s="2354"/>
      <c r="O656" s="627">
        <v>8.0011016238073045E-3</v>
      </c>
      <c r="P656" s="492"/>
      <c r="Q656" s="492"/>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355"/>
      <c r="D657" s="2354"/>
      <c r="E657" s="492"/>
      <c r="F657" s="492"/>
      <c r="G657" s="492"/>
      <c r="H657" s="2354" t="s">
        <v>472</v>
      </c>
      <c r="I657" s="2354"/>
      <c r="J657" s="626">
        <v>5.9224206616528559E-2</v>
      </c>
      <c r="K657" s="492"/>
      <c r="L657" s="492"/>
      <c r="M657" s="2354" t="s">
        <v>472</v>
      </c>
      <c r="N657" s="2354"/>
      <c r="O657" s="627">
        <v>5.4831223264545932E-2</v>
      </c>
      <c r="P657" s="492"/>
      <c r="Q657" s="492"/>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355"/>
      <c r="D658" s="2354"/>
      <c r="E658" s="492"/>
      <c r="F658" s="492"/>
      <c r="G658" s="492"/>
      <c r="H658" s="2354" t="s">
        <v>382</v>
      </c>
      <c r="I658" s="2354"/>
      <c r="J658" s="626">
        <v>7.0452287578984252E-2</v>
      </c>
      <c r="K658" s="492"/>
      <c r="L658" s="492"/>
      <c r="M658" s="2354" t="s">
        <v>382</v>
      </c>
      <c r="N658" s="2354"/>
      <c r="O658" s="627">
        <v>8.1449957826554648E-2</v>
      </c>
      <c r="P658" s="492"/>
      <c r="Q658" s="492"/>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355"/>
      <c r="D659" s="2354"/>
      <c r="E659" s="492"/>
      <c r="F659" s="492"/>
      <c r="G659" s="492"/>
      <c r="H659" s="2354" t="s">
        <v>477</v>
      </c>
      <c r="I659" s="2354"/>
      <c r="J659" s="626">
        <v>-2.6178530872131071E-2</v>
      </c>
      <c r="K659" s="492"/>
      <c r="L659" s="492"/>
      <c r="M659" s="2354" t="s">
        <v>477</v>
      </c>
      <c r="N659" s="2354"/>
      <c r="O659" s="627">
        <v>-5.6429734198655053E-2</v>
      </c>
      <c r="P659" s="492"/>
      <c r="Q659" s="492"/>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355"/>
      <c r="D660" s="2354"/>
      <c r="E660" s="492"/>
      <c r="F660" s="492"/>
      <c r="G660" s="492"/>
      <c r="H660" s="2354" t="s">
        <v>535</v>
      </c>
      <c r="I660" s="2354"/>
      <c r="J660" s="626">
        <v>-1.0796011382622147E-3</v>
      </c>
      <c r="K660" s="492"/>
      <c r="L660" s="492"/>
      <c r="M660" s="2354" t="s">
        <v>535</v>
      </c>
      <c r="N660" s="2354"/>
      <c r="O660" s="627">
        <v>4.713702432172593E-3</v>
      </c>
      <c r="P660" s="492"/>
      <c r="Q660" s="492"/>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355"/>
      <c r="D661" s="2354"/>
      <c r="E661" s="492"/>
      <c r="F661" s="492"/>
      <c r="G661" s="492"/>
      <c r="H661" s="2354" t="s">
        <v>519</v>
      </c>
      <c r="I661" s="2354"/>
      <c r="J661" s="626">
        <v>-2.7868535615245206E-3</v>
      </c>
      <c r="K661" s="492"/>
      <c r="L661" s="492"/>
      <c r="M661" s="2354" t="s">
        <v>519</v>
      </c>
      <c r="N661" s="2354"/>
      <c r="O661" s="627">
        <v>-1.3655313553673469E-2</v>
      </c>
      <c r="P661" s="492"/>
      <c r="Q661" s="492"/>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355"/>
      <c r="D662" s="2354"/>
      <c r="E662" s="492"/>
      <c r="F662" s="492"/>
      <c r="G662" s="492"/>
      <c r="H662" s="2354" t="s">
        <v>492</v>
      </c>
      <c r="I662" s="2354"/>
      <c r="J662" s="626">
        <v>-2.9667918807939803E-2</v>
      </c>
      <c r="K662" s="492"/>
      <c r="L662" s="492"/>
      <c r="M662" s="2354" t="s">
        <v>492</v>
      </c>
      <c r="N662" s="2354"/>
      <c r="O662" s="627">
        <v>-1.8259937519652061E-2</v>
      </c>
      <c r="P662" s="492"/>
      <c r="Q662" s="492"/>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355"/>
      <c r="D663" s="2354"/>
      <c r="E663" s="492"/>
      <c r="F663" s="492"/>
      <c r="G663" s="492"/>
      <c r="H663" s="2354" t="s">
        <v>527</v>
      </c>
      <c r="I663" s="2354"/>
      <c r="J663" s="626">
        <v>-1.161329620053702E-2</v>
      </c>
      <c r="K663" s="492"/>
      <c r="L663" s="492"/>
      <c r="M663" s="2354" t="s">
        <v>527</v>
      </c>
      <c r="N663" s="2354"/>
      <c r="O663" s="627">
        <v>-1.4141224516789574E-4</v>
      </c>
      <c r="P663" s="492"/>
      <c r="Q663" s="492"/>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355"/>
      <c r="D664" s="2354"/>
      <c r="E664" s="492"/>
      <c r="F664" s="492"/>
      <c r="G664" s="492"/>
      <c r="H664" s="2354" t="s">
        <v>501</v>
      </c>
      <c r="I664" s="2354"/>
      <c r="J664" s="626">
        <v>-5.8078418539995067E-3</v>
      </c>
      <c r="K664" s="492"/>
      <c r="L664" s="492"/>
      <c r="M664" s="2354" t="s">
        <v>501</v>
      </c>
      <c r="N664" s="2354"/>
      <c r="O664" s="627">
        <v>2.1170764931625296E-2</v>
      </c>
      <c r="P664" s="492"/>
      <c r="Q664" s="492"/>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355"/>
      <c r="D665" s="2354"/>
      <c r="E665" s="492"/>
      <c r="F665" s="492"/>
      <c r="G665" s="492"/>
      <c r="H665" s="2354" t="s">
        <v>468</v>
      </c>
      <c r="I665" s="2354"/>
      <c r="J665" s="626">
        <v>-5.4320877334542189E-2</v>
      </c>
      <c r="K665" s="492"/>
      <c r="L665" s="492"/>
      <c r="M665" s="2354" t="s">
        <v>468</v>
      </c>
      <c r="N665" s="2354"/>
      <c r="O665" s="627">
        <v>-6.9123683525449175E-2</v>
      </c>
      <c r="P665" s="492"/>
      <c r="Q665" s="492"/>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355"/>
      <c r="D666" s="2354"/>
      <c r="E666" s="492"/>
      <c r="F666" s="492"/>
      <c r="G666" s="492"/>
      <c r="H666" s="2354" t="s">
        <v>523</v>
      </c>
      <c r="I666" s="2354"/>
      <c r="J666" s="626">
        <v>-1.2192513348406743E-2</v>
      </c>
      <c r="K666" s="492"/>
      <c r="L666" s="492"/>
      <c r="M666" s="2354" t="s">
        <v>523</v>
      </c>
      <c r="N666" s="2354"/>
      <c r="O666" s="627">
        <v>-1.2420041736754182E-2</v>
      </c>
      <c r="P666" s="492"/>
      <c r="Q666" s="492"/>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355"/>
      <c r="D667" s="2354"/>
      <c r="E667" s="492"/>
      <c r="F667" s="492"/>
      <c r="G667" s="492"/>
      <c r="H667" s="2354" t="s">
        <v>531</v>
      </c>
      <c r="I667" s="2354"/>
      <c r="J667" s="626">
        <v>-4.838660123378892E-3</v>
      </c>
      <c r="K667" s="492"/>
      <c r="L667" s="492"/>
      <c r="M667" s="2354" t="s">
        <v>531</v>
      </c>
      <c r="N667" s="2354"/>
      <c r="O667" s="627">
        <v>8.4074848087922847E-3</v>
      </c>
      <c r="P667" s="492"/>
      <c r="Q667" s="492"/>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355"/>
      <c r="D668" s="2354"/>
      <c r="E668" s="492"/>
      <c r="F668" s="492"/>
      <c r="G668" s="492"/>
      <c r="H668" s="2354" t="s">
        <v>495</v>
      </c>
      <c r="I668" s="2354"/>
      <c r="J668" s="626">
        <v>-2.9427058774591446E-2</v>
      </c>
      <c r="K668" s="492"/>
      <c r="L668" s="492"/>
      <c r="M668" s="2354" t="s">
        <v>495</v>
      </c>
      <c r="N668" s="2354"/>
      <c r="O668" s="627">
        <v>-3.1414264514385416E-3</v>
      </c>
      <c r="P668" s="492"/>
      <c r="Q668" s="492"/>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355"/>
      <c r="D669" s="2354"/>
      <c r="E669" s="492"/>
      <c r="F669" s="492"/>
      <c r="G669" s="492"/>
      <c r="H669" s="2354" t="s">
        <v>515</v>
      </c>
      <c r="I669" s="2354"/>
      <c r="J669" s="626">
        <v>-1.7559924983426352E-2</v>
      </c>
      <c r="K669" s="492"/>
      <c r="L669" s="492"/>
      <c r="M669" s="2354" t="s">
        <v>515</v>
      </c>
      <c r="N669" s="2354"/>
      <c r="O669" s="627">
        <v>-1.3424048119499434E-2</v>
      </c>
      <c r="P669" s="492"/>
      <c r="Q669" s="492"/>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355"/>
      <c r="D670" s="2354"/>
      <c r="E670" s="492"/>
      <c r="F670" s="492"/>
      <c r="G670" s="492"/>
      <c r="H670" s="2354" t="s">
        <v>536</v>
      </c>
      <c r="I670" s="2354"/>
      <c r="J670" s="626">
        <v>-3.5778940902519906E-3</v>
      </c>
      <c r="K670" s="492"/>
      <c r="L670" s="492"/>
      <c r="M670" s="2354" t="s">
        <v>536</v>
      </c>
      <c r="N670" s="2354"/>
      <c r="O670" s="627">
        <v>3.1277295349998605E-3</v>
      </c>
      <c r="P670" s="492"/>
      <c r="Q670" s="492"/>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355"/>
      <c r="D671" s="2354"/>
      <c r="E671" s="492"/>
      <c r="F671" s="492"/>
      <c r="G671" s="492"/>
      <c r="H671" s="2354" t="s">
        <v>508</v>
      </c>
      <c r="I671" s="2354"/>
      <c r="J671" s="626">
        <v>-2.28247031666877E-2</v>
      </c>
      <c r="K671" s="492"/>
      <c r="L671" s="492"/>
      <c r="M671" s="2354" t="s">
        <v>508</v>
      </c>
      <c r="N671" s="2354"/>
      <c r="O671" s="627">
        <v>-1.2148319042256103E-2</v>
      </c>
      <c r="P671" s="492"/>
      <c r="Q671" s="492"/>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355"/>
      <c r="D672" s="2354"/>
      <c r="E672" s="492"/>
      <c r="F672" s="492"/>
      <c r="G672" s="492"/>
      <c r="H672" s="2354" t="s">
        <v>514</v>
      </c>
      <c r="I672" s="2354"/>
      <c r="J672" s="626">
        <v>-1.5152104204443718E-2</v>
      </c>
      <c r="K672" s="492"/>
      <c r="L672" s="492"/>
      <c r="M672" s="2354" t="s">
        <v>514</v>
      </c>
      <c r="N672" s="2354"/>
      <c r="O672" s="627">
        <v>-1.5511357267984723E-2</v>
      </c>
      <c r="P672" s="492"/>
      <c r="Q672" s="492"/>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355"/>
      <c r="D673" s="2354"/>
      <c r="E673" s="492"/>
      <c r="F673" s="492"/>
      <c r="G673" s="492"/>
      <c r="H673" s="2354" t="s">
        <v>533</v>
      </c>
      <c r="I673" s="2354"/>
      <c r="J673" s="626">
        <v>-1.3978616972039211E-3</v>
      </c>
      <c r="K673" s="492"/>
      <c r="L673" s="492"/>
      <c r="M673" s="2354" t="s">
        <v>533</v>
      </c>
      <c r="N673" s="2354"/>
      <c r="O673" s="627">
        <v>-6.838600942061848E-3</v>
      </c>
      <c r="P673" s="492"/>
      <c r="Q673" s="492"/>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355"/>
      <c r="D674" s="2354"/>
      <c r="E674" s="492"/>
      <c r="F674" s="492"/>
      <c r="G674" s="492"/>
      <c r="H674" s="2354" t="s">
        <v>479</v>
      </c>
      <c r="I674" s="2354"/>
      <c r="J674" s="626">
        <v>-4.1921582633254739E-2</v>
      </c>
      <c r="K674" s="492"/>
      <c r="L674" s="492"/>
      <c r="M674" s="2354" t="s">
        <v>479</v>
      </c>
      <c r="N674" s="2354"/>
      <c r="O674" s="627">
        <v>-5.2012271808838266E-2</v>
      </c>
      <c r="P674" s="492"/>
      <c r="Q674" s="492"/>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355"/>
      <c r="D675" s="2354"/>
      <c r="E675" s="492"/>
      <c r="F675" s="492"/>
      <c r="G675" s="492"/>
      <c r="H675" s="2354" t="s">
        <v>529</v>
      </c>
      <c r="I675" s="2354"/>
      <c r="J675" s="626">
        <v>-1.0945211646996023E-2</v>
      </c>
      <c r="K675" s="492"/>
      <c r="L675" s="492"/>
      <c r="M675" s="2354" t="s">
        <v>529</v>
      </c>
      <c r="N675" s="2354"/>
      <c r="O675" s="627">
        <v>-5.2460012717884226E-3</v>
      </c>
      <c r="P675" s="492"/>
      <c r="Q675" s="492"/>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355"/>
      <c r="D676" s="2354"/>
      <c r="E676" s="492"/>
      <c r="F676" s="492"/>
      <c r="G676" s="492"/>
      <c r="H676" s="2354" t="s">
        <v>534</v>
      </c>
      <c r="I676" s="2354"/>
      <c r="J676" s="626">
        <v>-5.0341179484900602E-3</v>
      </c>
      <c r="K676" s="492"/>
      <c r="L676" s="492"/>
      <c r="M676" s="2354" t="s">
        <v>534</v>
      </c>
      <c r="N676" s="2354"/>
      <c r="O676" s="627">
        <v>-4.3760269338714137E-4</v>
      </c>
      <c r="P676" s="492"/>
      <c r="Q676" s="492"/>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355"/>
      <c r="D677" s="2354"/>
      <c r="E677" s="492"/>
      <c r="F677" s="492"/>
      <c r="G677" s="492"/>
      <c r="H677" s="2354" t="s">
        <v>512</v>
      </c>
      <c r="I677" s="2354"/>
      <c r="J677" s="626">
        <v>2.1343726240172721E-3</v>
      </c>
      <c r="K677" s="492"/>
      <c r="L677" s="492"/>
      <c r="M677" s="2354" t="s">
        <v>512</v>
      </c>
      <c r="N677" s="2354"/>
      <c r="O677" s="627">
        <v>1.6292196115409708E-2</v>
      </c>
      <c r="P677" s="492"/>
      <c r="Q677" s="492"/>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355"/>
      <c r="D678" s="2354"/>
      <c r="E678" s="492"/>
      <c r="F678" s="492"/>
      <c r="G678" s="492"/>
      <c r="H678" s="2354" t="s">
        <v>517</v>
      </c>
      <c r="I678" s="2354"/>
      <c r="J678" s="626">
        <v>2.9696637246708034E-3</v>
      </c>
      <c r="K678" s="492"/>
      <c r="L678" s="492"/>
      <c r="M678" s="2354" t="s">
        <v>517</v>
      </c>
      <c r="N678" s="2354"/>
      <c r="O678" s="627">
        <v>1.3718119776013574E-2</v>
      </c>
      <c r="P678" s="492"/>
      <c r="Q678" s="492"/>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355"/>
      <c r="D679" s="2354"/>
      <c r="E679" s="492"/>
      <c r="F679" s="492"/>
      <c r="G679" s="492"/>
      <c r="H679" s="2354" t="s">
        <v>487</v>
      </c>
      <c r="I679" s="2354"/>
      <c r="J679" s="629">
        <v>1.2372315377269334E-2</v>
      </c>
      <c r="K679" s="492"/>
      <c r="L679" s="492"/>
      <c r="M679" s="2354" t="s">
        <v>487</v>
      </c>
      <c r="N679" s="2354"/>
      <c r="O679" s="630">
        <v>3.6584678634937293E-2</v>
      </c>
      <c r="P679" s="492"/>
      <c r="Q679" s="492"/>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355"/>
      <c r="D680" s="2354"/>
      <c r="E680" s="492"/>
      <c r="F680" s="492"/>
      <c r="G680" s="492"/>
      <c r="H680" s="2354"/>
      <c r="I680" s="2354"/>
      <c r="J680" s="492"/>
      <c r="K680" s="492"/>
      <c r="L680" s="492"/>
      <c r="M680" s="2354"/>
      <c r="N680" s="2354"/>
      <c r="O680" s="492"/>
      <c r="P680" s="492"/>
      <c r="Q680" s="492"/>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355"/>
      <c r="D681" s="2354"/>
      <c r="E681" s="492"/>
      <c r="F681" s="492"/>
      <c r="G681" s="492"/>
      <c r="H681" s="2354"/>
      <c r="I681" s="2354"/>
      <c r="J681" s="492"/>
      <c r="K681" s="492"/>
      <c r="L681" s="492"/>
      <c r="M681" s="2354"/>
      <c r="N681" s="2354"/>
      <c r="O681" s="492"/>
      <c r="P681" s="492"/>
      <c r="Q681" s="492"/>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355"/>
      <c r="D682" s="2354"/>
      <c r="E682" s="492"/>
      <c r="F682" s="492"/>
      <c r="G682" s="492"/>
      <c r="H682" s="2354" t="s">
        <v>245</v>
      </c>
      <c r="I682" s="2354"/>
      <c r="J682" s="2354"/>
      <c r="K682" s="492"/>
      <c r="L682" s="492"/>
      <c r="M682" s="2354" t="s">
        <v>245</v>
      </c>
      <c r="N682" s="2354"/>
      <c r="O682" s="2354"/>
      <c r="P682" s="492"/>
      <c r="Q682" s="492"/>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355"/>
      <c r="D683" s="2354"/>
      <c r="E683" s="492"/>
      <c r="F683" s="492"/>
      <c r="G683" s="492"/>
      <c r="H683" s="2354" t="s">
        <v>181</v>
      </c>
      <c r="I683" s="2354"/>
      <c r="J683" s="645" t="s">
        <v>182</v>
      </c>
      <c r="K683" s="492"/>
      <c r="L683" s="492"/>
      <c r="M683" s="2354" t="s">
        <v>181</v>
      </c>
      <c r="N683" s="2354"/>
      <c r="O683" s="646" t="s">
        <v>182</v>
      </c>
      <c r="P683" s="492"/>
      <c r="Q683" s="492"/>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355"/>
      <c r="D684" s="2354"/>
      <c r="E684" s="492"/>
      <c r="F684" s="492"/>
      <c r="G684" s="492"/>
      <c r="H684" s="2354" t="s">
        <v>182</v>
      </c>
      <c r="I684" s="2354"/>
      <c r="J684" s="647">
        <v>1.0000000000000002</v>
      </c>
      <c r="K684" s="492"/>
      <c r="L684" s="492"/>
      <c r="M684" s="2354" t="s">
        <v>182</v>
      </c>
      <c r="N684" s="2354"/>
      <c r="O684" s="648">
        <v>0.99999999999999989</v>
      </c>
      <c r="P684" s="492"/>
      <c r="Q684" s="492"/>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355"/>
      <c r="D685" s="2354"/>
      <c r="E685" s="492"/>
      <c r="F685" s="492"/>
      <c r="G685" s="492"/>
      <c r="H685" s="2354"/>
      <c r="I685" s="2354"/>
      <c r="J685" s="492"/>
      <c r="K685" s="492"/>
      <c r="L685" s="492"/>
      <c r="M685" s="2354"/>
      <c r="N685" s="2354"/>
      <c r="O685" s="492"/>
      <c r="P685" s="492"/>
      <c r="Q685" s="492"/>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355"/>
      <c r="D686" s="2354"/>
      <c r="E686" s="491"/>
      <c r="F686" s="491"/>
      <c r="G686" s="491"/>
      <c r="H686" s="2355"/>
      <c r="I686" s="2354"/>
      <c r="J686" s="491"/>
      <c r="K686" s="491"/>
      <c r="L686" s="491"/>
      <c r="M686" s="2355"/>
      <c r="N686" s="2354"/>
      <c r="O686" s="491"/>
      <c r="P686" s="491"/>
      <c r="Q686" s="49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355"/>
      <c r="D687" s="2354"/>
      <c r="E687" s="491"/>
      <c r="F687" s="491"/>
      <c r="G687" s="491"/>
      <c r="H687" s="2355"/>
      <c r="I687" s="2354"/>
      <c r="J687" s="491"/>
      <c r="K687" s="491"/>
      <c r="L687" s="491"/>
      <c r="M687" s="2355"/>
      <c r="N687" s="2354"/>
      <c r="O687" s="491"/>
      <c r="P687" s="491"/>
      <c r="Q687" s="49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355"/>
      <c r="D688" s="2354"/>
      <c r="E688" s="491"/>
      <c r="F688" s="491"/>
      <c r="G688" s="491"/>
      <c r="H688" s="2355"/>
      <c r="I688" s="2354"/>
      <c r="J688" s="491"/>
      <c r="K688" s="491"/>
      <c r="L688" s="491"/>
      <c r="M688" s="2355"/>
      <c r="N688" s="2354"/>
      <c r="O688" s="491"/>
      <c r="P688" s="491"/>
      <c r="Q688" s="49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355"/>
      <c r="D689" s="2354"/>
      <c r="E689" s="491"/>
      <c r="F689" s="491"/>
      <c r="G689" s="491"/>
      <c r="H689" s="2355"/>
      <c r="I689" s="2354"/>
      <c r="J689" s="491"/>
      <c r="K689" s="491"/>
      <c r="L689" s="491"/>
      <c r="M689" s="2355"/>
      <c r="N689" s="2354"/>
      <c r="O689" s="491"/>
      <c r="P689" s="491"/>
      <c r="Q689" s="49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355"/>
      <c r="D690" s="2354"/>
      <c r="E690" s="491"/>
      <c r="F690" s="491"/>
      <c r="G690" s="491"/>
      <c r="H690" s="2355"/>
      <c r="I690" s="2354"/>
      <c r="J690" s="491"/>
      <c r="K690" s="491"/>
      <c r="L690" s="491"/>
      <c r="M690" s="2355"/>
      <c r="N690" s="2354"/>
      <c r="O690" s="491"/>
      <c r="P690" s="491"/>
      <c r="Q690" s="49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355"/>
      <c r="D691" s="2354"/>
      <c r="E691" s="491"/>
      <c r="F691" s="491"/>
      <c r="G691" s="491"/>
      <c r="H691" s="2355"/>
      <c r="I691" s="2354"/>
      <c r="J691" s="491"/>
      <c r="K691" s="491"/>
      <c r="L691" s="491"/>
      <c r="M691" s="2355"/>
      <c r="N691" s="2354"/>
      <c r="O691" s="491"/>
      <c r="P691" s="491"/>
      <c r="Q691" s="49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355"/>
      <c r="D692" s="2354"/>
      <c r="E692" s="491"/>
      <c r="F692" s="491"/>
      <c r="G692" s="491"/>
      <c r="H692" s="2355"/>
      <c r="I692" s="2354"/>
      <c r="J692" s="491"/>
      <c r="K692" s="491"/>
      <c r="L692" s="491"/>
      <c r="M692" s="2355"/>
      <c r="N692" s="2354"/>
      <c r="O692" s="491"/>
      <c r="P692" s="491"/>
      <c r="Q692" s="49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2355"/>
      <c r="D693" s="2354"/>
      <c r="E693" s="491"/>
      <c r="F693" s="491"/>
      <c r="G693" s="491"/>
      <c r="H693" s="2355"/>
      <c r="I693" s="2354"/>
      <c r="J693" s="491"/>
      <c r="K693" s="491"/>
      <c r="L693" s="491"/>
      <c r="M693" s="2355"/>
      <c r="N693" s="2354"/>
      <c r="O693" s="491"/>
      <c r="P693" s="491"/>
      <c r="Q693" s="49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2355"/>
      <c r="D694" s="2354"/>
      <c r="E694" s="491"/>
      <c r="F694" s="491"/>
      <c r="G694" s="491"/>
      <c r="H694" s="2355"/>
      <c r="I694" s="2354"/>
      <c r="J694" s="491"/>
      <c r="K694" s="491"/>
      <c r="L694" s="491"/>
      <c r="M694" s="2355"/>
      <c r="N694" s="2354"/>
      <c r="O694" s="491"/>
      <c r="P694" s="491"/>
      <c r="Q694" s="49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2355"/>
      <c r="D695" s="2354"/>
      <c r="E695" s="491"/>
      <c r="F695" s="491"/>
      <c r="G695" s="491"/>
      <c r="H695" s="2355"/>
      <c r="I695" s="2354"/>
      <c r="J695" s="491"/>
      <c r="K695" s="491"/>
      <c r="L695" s="491"/>
      <c r="M695" s="2355"/>
      <c r="N695" s="2354"/>
      <c r="O695" s="491"/>
      <c r="P695" s="491"/>
      <c r="Q695" s="49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2355"/>
      <c r="D696" s="2354"/>
      <c r="E696" s="491"/>
      <c r="F696" s="491"/>
      <c r="G696" s="491"/>
      <c r="H696" s="2355"/>
      <c r="I696" s="2354"/>
      <c r="J696" s="491"/>
      <c r="K696" s="491"/>
      <c r="L696" s="491"/>
      <c r="M696" s="2355"/>
      <c r="N696" s="2354"/>
      <c r="O696" s="491"/>
      <c r="P696" s="491"/>
      <c r="Q696" s="49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2355"/>
      <c r="D697" s="2354"/>
      <c r="E697" s="491"/>
      <c r="F697" s="491"/>
      <c r="G697" s="491"/>
      <c r="H697" s="2355"/>
      <c r="I697" s="2354"/>
      <c r="J697" s="491"/>
      <c r="K697" s="491"/>
      <c r="L697" s="491"/>
      <c r="M697" s="2355"/>
      <c r="N697" s="2354"/>
      <c r="O697" s="491"/>
      <c r="P697" s="491"/>
      <c r="Q697" s="49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2355"/>
      <c r="D698" s="2354"/>
      <c r="E698" s="491"/>
      <c r="F698" s="491"/>
      <c r="G698" s="491"/>
      <c r="H698" s="2355"/>
      <c r="I698" s="2354"/>
      <c r="J698" s="491"/>
      <c r="K698" s="491"/>
      <c r="L698" s="491"/>
      <c r="M698" s="2355"/>
      <c r="N698" s="2354"/>
      <c r="O698" s="491"/>
      <c r="P698" s="491"/>
      <c r="Q698" s="49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2355"/>
      <c r="D699" s="2354"/>
      <c r="E699" s="491"/>
      <c r="F699" s="491"/>
      <c r="G699" s="491"/>
      <c r="H699" s="2355"/>
      <c r="I699" s="2354"/>
      <c r="J699" s="491"/>
      <c r="K699" s="491"/>
      <c r="L699" s="491"/>
      <c r="M699" s="2355"/>
      <c r="N699" s="2354"/>
      <c r="O699" s="491"/>
      <c r="P699" s="491"/>
      <c r="Q699" s="49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2355"/>
      <c r="D700" s="2354"/>
      <c r="E700" s="491"/>
      <c r="F700" s="491"/>
      <c r="G700" s="491"/>
      <c r="H700" s="2355"/>
      <c r="I700" s="2354"/>
      <c r="J700" s="491"/>
      <c r="K700" s="491"/>
      <c r="L700" s="491"/>
      <c r="M700" s="2355"/>
      <c r="N700" s="2354"/>
      <c r="O700" s="491"/>
      <c r="P700" s="491"/>
      <c r="Q700" s="49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2354"/>
      <c r="D701" s="2354"/>
      <c r="E701" s="492"/>
      <c r="F701" s="492"/>
      <c r="G701" s="492"/>
      <c r="H701" s="2354"/>
      <c r="I701" s="2354"/>
      <c r="J701" s="492"/>
      <c r="K701" s="492"/>
      <c r="L701" s="492"/>
      <c r="M701" s="2354"/>
      <c r="N701" s="2354"/>
      <c r="O701" s="492"/>
      <c r="P701" s="492"/>
      <c r="Q701" s="492"/>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2354"/>
      <c r="D702" s="2354"/>
      <c r="E702" s="492"/>
      <c r="F702" s="492"/>
      <c r="G702" s="492"/>
      <c r="H702" s="2354"/>
      <c r="I702" s="2354"/>
      <c r="J702" s="492"/>
      <c r="K702" s="492"/>
      <c r="L702" s="492"/>
      <c r="M702" s="2354"/>
      <c r="N702" s="2354"/>
      <c r="O702" s="492"/>
      <c r="P702" s="492"/>
      <c r="Q702" s="492"/>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2354"/>
      <c r="D703" s="2354"/>
      <c r="E703" s="492"/>
      <c r="F703" s="492"/>
      <c r="G703" s="492"/>
      <c r="H703" s="2354"/>
      <c r="I703" s="2354"/>
      <c r="J703" s="492"/>
      <c r="K703" s="492"/>
      <c r="L703" s="492"/>
      <c r="M703" s="2354"/>
      <c r="N703" s="2354"/>
      <c r="O703" s="492"/>
      <c r="P703" s="492"/>
      <c r="Q703" s="492"/>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2354"/>
      <c r="D704" s="2354"/>
      <c r="E704" s="492"/>
      <c r="F704" s="492"/>
      <c r="G704" s="492"/>
      <c r="H704" s="2354"/>
      <c r="I704" s="2354"/>
      <c r="J704" s="492"/>
      <c r="K704" s="492"/>
      <c r="L704" s="492"/>
      <c r="M704" s="2354"/>
      <c r="N704" s="2354"/>
      <c r="O704" s="492"/>
      <c r="P704" s="492"/>
      <c r="Q704" s="492"/>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2354"/>
      <c r="D705" s="2354"/>
      <c r="E705" s="492"/>
      <c r="F705" s="492"/>
      <c r="G705" s="492"/>
      <c r="H705" s="2354"/>
      <c r="I705" s="2354"/>
      <c r="J705" s="492"/>
      <c r="K705" s="492"/>
      <c r="L705" s="492"/>
      <c r="M705" s="2354"/>
      <c r="N705" s="2354"/>
      <c r="O705" s="492"/>
      <c r="P705" s="492"/>
      <c r="Q705" s="492"/>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2354"/>
      <c r="D706" s="2354"/>
      <c r="E706" s="492"/>
      <c r="F706" s="492"/>
      <c r="G706" s="492"/>
      <c r="H706" s="2354"/>
      <c r="I706" s="2354"/>
      <c r="J706" s="492"/>
      <c r="K706" s="492"/>
      <c r="L706" s="492"/>
      <c r="M706" s="2354"/>
      <c r="N706" s="2354"/>
      <c r="O706" s="492"/>
      <c r="P706" s="492"/>
      <c r="Q706" s="492"/>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2354"/>
      <c r="D707" s="2354"/>
      <c r="E707" s="492"/>
      <c r="F707" s="492"/>
      <c r="G707" s="492"/>
      <c r="H707" s="2354"/>
      <c r="I707" s="2354"/>
      <c r="J707" s="492"/>
      <c r="K707" s="492"/>
      <c r="L707" s="492"/>
      <c r="M707" s="2354"/>
      <c r="N707" s="2354"/>
      <c r="O707" s="492"/>
      <c r="P707" s="492"/>
      <c r="Q707" s="492"/>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2354"/>
      <c r="D708" s="2354"/>
      <c r="E708" s="492"/>
      <c r="F708" s="492"/>
      <c r="G708" s="492"/>
      <c r="H708" s="2354"/>
      <c r="I708" s="2354"/>
      <c r="J708" s="492"/>
      <c r="K708" s="492"/>
      <c r="L708" s="492"/>
      <c r="M708" s="2354"/>
      <c r="N708" s="2354"/>
      <c r="O708" s="492"/>
      <c r="P708" s="492"/>
      <c r="Q708" s="492"/>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2354"/>
      <c r="D709" s="2354"/>
      <c r="E709" s="492"/>
      <c r="F709" s="492"/>
      <c r="G709" s="492"/>
      <c r="H709" s="2354"/>
      <c r="I709" s="2354"/>
      <c r="J709" s="492"/>
      <c r="K709" s="492"/>
      <c r="L709" s="492"/>
      <c r="M709" s="2354"/>
      <c r="N709" s="2354"/>
      <c r="O709" s="492"/>
      <c r="P709" s="492"/>
      <c r="Q709" s="492"/>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2354"/>
      <c r="D710" s="2354"/>
      <c r="E710" s="492"/>
      <c r="F710" s="492"/>
      <c r="G710" s="492"/>
      <c r="H710" s="2354"/>
      <c r="I710" s="2354"/>
      <c r="J710" s="492"/>
      <c r="K710" s="492"/>
      <c r="L710" s="492"/>
      <c r="M710" s="2354"/>
      <c r="N710" s="2354"/>
      <c r="O710" s="492"/>
      <c r="P710" s="492"/>
      <c r="Q710" s="492"/>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2354"/>
      <c r="D711" s="2354"/>
      <c r="E711" s="492"/>
      <c r="F711" s="492"/>
      <c r="G711" s="492"/>
      <c r="H711" s="2354"/>
      <c r="I711" s="2354"/>
      <c r="J711" s="492"/>
      <c r="K711" s="492"/>
      <c r="L711" s="492"/>
      <c r="M711" s="2354"/>
      <c r="N711" s="2354"/>
      <c r="O711" s="492"/>
      <c r="P711" s="492"/>
      <c r="Q711" s="492"/>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2354"/>
      <c r="D712" s="2354"/>
      <c r="E712" s="492"/>
      <c r="F712" s="492"/>
      <c r="G712" s="492"/>
      <c r="H712" s="2354"/>
      <c r="I712" s="2354"/>
      <c r="J712" s="492"/>
      <c r="K712" s="492"/>
      <c r="L712" s="492"/>
      <c r="M712" s="2354"/>
      <c r="N712" s="2354"/>
      <c r="O712" s="492"/>
      <c r="P712" s="492"/>
      <c r="Q712" s="492"/>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2354"/>
      <c r="D713" s="2354"/>
      <c r="E713" s="492"/>
      <c r="F713" s="492"/>
      <c r="G713" s="492"/>
      <c r="H713" s="2354"/>
      <c r="I713" s="2354"/>
      <c r="J713" s="492"/>
      <c r="K713" s="492"/>
      <c r="L713" s="492"/>
      <c r="M713" s="2354"/>
      <c r="N713" s="2354"/>
      <c r="O713" s="492"/>
      <c r="P713" s="492"/>
      <c r="Q713" s="492"/>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2354"/>
      <c r="D714" s="2354"/>
      <c r="E714" s="492"/>
      <c r="F714" s="492"/>
      <c r="G714" s="492"/>
      <c r="H714" s="2354"/>
      <c r="I714" s="2354"/>
      <c r="J714" s="492"/>
      <c r="K714" s="492"/>
      <c r="L714" s="492"/>
      <c r="M714" s="2354"/>
      <c r="N714" s="2354"/>
      <c r="O714" s="492"/>
      <c r="P714" s="492"/>
      <c r="Q714" s="492"/>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2354"/>
      <c r="D715" s="2354"/>
      <c r="E715" s="492"/>
      <c r="F715" s="492"/>
      <c r="G715" s="492"/>
      <c r="H715" s="2354"/>
      <c r="I715" s="2354"/>
      <c r="J715" s="492"/>
      <c r="K715" s="492"/>
      <c r="L715" s="492"/>
      <c r="M715" s="2354"/>
      <c r="N715" s="2354"/>
      <c r="O715" s="492"/>
      <c r="P715" s="492"/>
      <c r="Q715" s="492"/>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2354"/>
      <c r="D716" s="2354"/>
      <c r="E716" s="492"/>
      <c r="F716" s="492"/>
      <c r="G716" s="492"/>
      <c r="H716" s="2354"/>
      <c r="I716" s="2354"/>
      <c r="J716" s="492"/>
      <c r="K716" s="492"/>
      <c r="L716" s="492"/>
      <c r="M716" s="2354"/>
      <c r="N716" s="2354"/>
      <c r="O716" s="492"/>
      <c r="P716" s="492"/>
      <c r="Q716" s="492"/>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2354"/>
      <c r="D717" s="2354"/>
      <c r="E717" s="492"/>
      <c r="F717" s="492"/>
      <c r="G717" s="492"/>
      <c r="H717" s="2354"/>
      <c r="I717" s="2354"/>
      <c r="J717" s="492"/>
      <c r="K717" s="492"/>
      <c r="L717" s="492"/>
      <c r="M717" s="2354"/>
      <c r="N717" s="2354"/>
      <c r="O717" s="492"/>
      <c r="P717" s="492"/>
      <c r="Q717" s="492"/>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2354"/>
      <c r="D718" s="2354"/>
      <c r="E718" s="492"/>
      <c r="F718" s="492"/>
      <c r="G718" s="492"/>
      <c r="H718" s="2354"/>
      <c r="I718" s="2354"/>
      <c r="J718" s="492"/>
      <c r="K718" s="492"/>
      <c r="L718" s="492"/>
      <c r="M718" s="2354"/>
      <c r="N718" s="2354"/>
      <c r="O718" s="492"/>
      <c r="P718" s="492"/>
      <c r="Q718" s="492"/>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2354"/>
      <c r="D719" s="2354"/>
      <c r="E719" s="492"/>
      <c r="F719" s="492"/>
      <c r="G719" s="492"/>
      <c r="H719" s="2354"/>
      <c r="I719" s="2354"/>
      <c r="J719" s="492"/>
      <c r="K719" s="492"/>
      <c r="L719" s="492"/>
      <c r="M719" s="2354"/>
      <c r="N719" s="2354"/>
      <c r="O719" s="492"/>
      <c r="P719" s="492"/>
      <c r="Q719" s="492"/>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2354"/>
      <c r="D720" s="2354"/>
      <c r="E720" s="492"/>
      <c r="F720" s="492"/>
      <c r="G720" s="492"/>
      <c r="H720" s="2354"/>
      <c r="I720" s="2354"/>
      <c r="J720" s="492"/>
      <c r="K720" s="492"/>
      <c r="L720" s="492"/>
      <c r="M720" s="2354"/>
      <c r="N720" s="2354"/>
      <c r="O720" s="492"/>
      <c r="P720" s="492"/>
      <c r="Q720" s="492"/>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2354"/>
      <c r="D721" s="2354"/>
      <c r="E721" s="492"/>
      <c r="F721" s="492"/>
      <c r="G721" s="492"/>
      <c r="H721" s="2354"/>
      <c r="I721" s="2354"/>
      <c r="J721" s="492"/>
      <c r="K721" s="492"/>
      <c r="L721" s="492"/>
      <c r="M721" s="2354"/>
      <c r="N721" s="2354"/>
      <c r="O721" s="492"/>
      <c r="P721" s="492"/>
      <c r="Q721" s="492"/>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2354"/>
      <c r="D722" s="2354"/>
      <c r="E722" s="492"/>
      <c r="F722" s="492"/>
      <c r="G722" s="492"/>
      <c r="H722" s="2354"/>
      <c r="I722" s="2354"/>
      <c r="J722" s="492"/>
      <c r="K722" s="492"/>
      <c r="L722" s="492"/>
      <c r="M722" s="2354"/>
      <c r="N722" s="2354"/>
      <c r="O722" s="492"/>
      <c r="P722" s="492"/>
      <c r="Q722" s="492"/>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2354"/>
      <c r="D723" s="2354"/>
      <c r="E723" s="492"/>
      <c r="F723" s="492"/>
      <c r="G723" s="492"/>
      <c r="H723" s="2354"/>
      <c r="I723" s="2354"/>
      <c r="J723" s="492"/>
      <c r="K723" s="492"/>
      <c r="L723" s="492"/>
      <c r="M723" s="2354"/>
      <c r="N723" s="2354"/>
      <c r="O723" s="492"/>
      <c r="P723" s="492"/>
      <c r="Q723" s="492"/>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2354"/>
      <c r="D724" s="2354"/>
      <c r="E724" s="492"/>
      <c r="F724" s="492"/>
      <c r="G724" s="492"/>
      <c r="H724" s="2354"/>
      <c r="I724" s="2354"/>
      <c r="J724" s="492"/>
      <c r="K724" s="492"/>
      <c r="L724" s="492"/>
      <c r="M724" s="2354"/>
      <c r="N724" s="2354"/>
      <c r="O724" s="492"/>
      <c r="P724" s="492"/>
      <c r="Q724" s="492"/>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2354"/>
      <c r="D725" s="2354"/>
      <c r="E725" s="492"/>
      <c r="F725" s="492"/>
      <c r="G725" s="492"/>
      <c r="H725" s="2354"/>
      <c r="I725" s="2354"/>
      <c r="J725" s="492"/>
      <c r="K725" s="492"/>
      <c r="L725" s="492"/>
      <c r="M725" s="2354"/>
      <c r="N725" s="2354"/>
      <c r="O725" s="492"/>
      <c r="P725" s="492"/>
      <c r="Q725" s="492"/>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2354"/>
      <c r="D726" s="2354"/>
      <c r="E726" s="492"/>
      <c r="F726" s="492"/>
      <c r="G726" s="492"/>
      <c r="H726" s="2354"/>
      <c r="I726" s="2354"/>
      <c r="J726" s="492"/>
      <c r="K726" s="492"/>
      <c r="L726" s="492"/>
      <c r="M726" s="2354"/>
      <c r="N726" s="2354"/>
      <c r="O726" s="492"/>
      <c r="P726" s="492"/>
      <c r="Q726" s="492"/>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2354"/>
      <c r="D727" s="2354"/>
      <c r="E727" s="492"/>
      <c r="F727" s="492"/>
      <c r="G727" s="492"/>
      <c r="H727" s="2354"/>
      <c r="I727" s="2354"/>
      <c r="J727" s="492"/>
      <c r="K727" s="492"/>
      <c r="L727" s="492"/>
      <c r="M727" s="2354"/>
      <c r="N727" s="2354"/>
      <c r="O727" s="492"/>
      <c r="P727" s="492"/>
      <c r="Q727" s="492"/>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2354"/>
      <c r="D728" s="2354"/>
      <c r="E728" s="492"/>
      <c r="F728" s="492"/>
      <c r="G728" s="492"/>
      <c r="H728" s="2354"/>
      <c r="I728" s="2354"/>
      <c r="J728" s="492"/>
      <c r="K728" s="492"/>
      <c r="L728" s="492"/>
      <c r="M728" s="2354"/>
      <c r="N728" s="2354"/>
      <c r="O728" s="492"/>
      <c r="P728" s="492"/>
      <c r="Q728" s="492"/>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2354"/>
      <c r="D729" s="2354"/>
      <c r="E729" s="492"/>
      <c r="F729" s="492"/>
      <c r="G729" s="492"/>
      <c r="H729" s="2354"/>
      <c r="I729" s="2354"/>
      <c r="J729" s="492"/>
      <c r="K729" s="492"/>
      <c r="L729" s="492"/>
      <c r="M729" s="2354"/>
      <c r="N729" s="2354"/>
      <c r="O729" s="492"/>
      <c r="P729" s="492"/>
      <c r="Q729" s="492"/>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2354"/>
      <c r="D730" s="2354"/>
      <c r="E730" s="492"/>
      <c r="F730" s="492"/>
      <c r="G730" s="492"/>
      <c r="H730" s="2354"/>
      <c r="I730" s="2354"/>
      <c r="J730" s="492"/>
      <c r="K730" s="492"/>
      <c r="L730" s="492"/>
      <c r="M730" s="2354"/>
      <c r="N730" s="2354"/>
      <c r="O730" s="492"/>
      <c r="P730" s="492"/>
      <c r="Q730" s="492"/>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2354"/>
      <c r="D731" s="2354"/>
      <c r="E731" s="492"/>
      <c r="F731" s="492"/>
      <c r="G731" s="492"/>
      <c r="H731" s="2354"/>
      <c r="I731" s="2354"/>
      <c r="J731" s="492"/>
      <c r="K731" s="492"/>
      <c r="L731" s="492"/>
      <c r="M731" s="2354"/>
      <c r="N731" s="2354"/>
      <c r="O731" s="492"/>
      <c r="P731" s="492"/>
      <c r="Q731" s="492"/>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2354"/>
      <c r="D732" s="2354"/>
      <c r="E732" s="492"/>
      <c r="F732" s="492"/>
      <c r="G732" s="492"/>
      <c r="H732" s="2354"/>
      <c r="I732" s="2354"/>
      <c r="J732" s="492"/>
      <c r="K732" s="492"/>
      <c r="L732" s="492"/>
      <c r="M732" s="2354"/>
      <c r="N732" s="2354"/>
      <c r="O732" s="492"/>
      <c r="P732" s="492"/>
      <c r="Q732" s="492"/>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2354"/>
      <c r="D733" s="2354"/>
      <c r="E733" s="492"/>
      <c r="F733" s="492"/>
      <c r="G733" s="492"/>
      <c r="H733" s="2354"/>
      <c r="I733" s="2354"/>
      <c r="J733" s="492"/>
      <c r="K733" s="492"/>
      <c r="L733" s="492"/>
      <c r="M733" s="2354"/>
      <c r="N733" s="2354"/>
      <c r="O733" s="492"/>
      <c r="P733" s="492"/>
      <c r="Q733" s="492"/>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2354"/>
      <c r="D734" s="2354"/>
      <c r="E734" s="492"/>
      <c r="F734" s="492"/>
      <c r="G734" s="492"/>
      <c r="H734" s="2354"/>
      <c r="I734" s="2354"/>
      <c r="J734" s="492"/>
      <c r="K734" s="492"/>
      <c r="L734" s="492"/>
      <c r="M734" s="2354"/>
      <c r="N734" s="2354"/>
      <c r="O734" s="492"/>
      <c r="P734" s="492"/>
      <c r="Q734" s="492"/>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2354"/>
      <c r="D735" s="2354"/>
      <c r="E735" s="492"/>
      <c r="F735" s="492"/>
      <c r="G735" s="492"/>
      <c r="H735" s="2354"/>
      <c r="I735" s="2354"/>
      <c r="J735" s="492"/>
      <c r="K735" s="492"/>
      <c r="L735" s="492"/>
      <c r="M735" s="2354"/>
      <c r="N735" s="2354"/>
      <c r="O735" s="492"/>
      <c r="P735" s="492"/>
      <c r="Q735" s="492"/>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2354"/>
      <c r="D736" s="2354"/>
      <c r="E736" s="492"/>
      <c r="F736" s="492"/>
      <c r="G736" s="492"/>
      <c r="H736" s="2354"/>
      <c r="I736" s="2354"/>
      <c r="J736" s="492"/>
      <c r="K736" s="492"/>
      <c r="L736" s="492"/>
      <c r="M736" s="2354"/>
      <c r="N736" s="2354"/>
      <c r="O736" s="492"/>
      <c r="P736" s="492"/>
      <c r="Q736" s="492"/>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2354"/>
      <c r="D737" s="2354"/>
      <c r="E737" s="492"/>
      <c r="F737" s="492"/>
      <c r="G737" s="492"/>
      <c r="H737" s="2354"/>
      <c r="I737" s="2354"/>
      <c r="J737" s="492"/>
      <c r="K737" s="492"/>
      <c r="L737" s="492"/>
      <c r="M737" s="2354"/>
      <c r="N737" s="2354"/>
      <c r="O737" s="492"/>
      <c r="P737" s="492"/>
      <c r="Q737" s="492"/>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2354"/>
      <c r="D738" s="2354"/>
      <c r="E738" s="492"/>
      <c r="F738" s="492"/>
      <c r="G738" s="492"/>
      <c r="H738" s="2354"/>
      <c r="I738" s="2354"/>
      <c r="J738" s="492"/>
      <c r="K738" s="492"/>
      <c r="L738" s="492"/>
      <c r="M738" s="2354"/>
      <c r="N738" s="2354"/>
      <c r="O738" s="492"/>
      <c r="P738" s="492"/>
      <c r="Q738" s="492"/>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2354"/>
      <c r="D739" s="2354"/>
      <c r="E739" s="492"/>
      <c r="F739" s="492"/>
      <c r="G739" s="492"/>
      <c r="H739" s="2354"/>
      <c r="I739" s="2354"/>
      <c r="J739" s="492"/>
      <c r="K739" s="492"/>
      <c r="L739" s="492"/>
      <c r="M739" s="2354"/>
      <c r="N739" s="2354"/>
      <c r="O739" s="492"/>
      <c r="P739" s="492"/>
      <c r="Q739" s="492"/>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2354"/>
      <c r="D740" s="2354"/>
      <c r="E740" s="492"/>
      <c r="F740" s="492"/>
      <c r="G740" s="492"/>
      <c r="H740" s="2354"/>
      <c r="I740" s="2354"/>
      <c r="J740" s="492"/>
      <c r="K740" s="492"/>
      <c r="L740" s="492"/>
      <c r="M740" s="2354"/>
      <c r="N740" s="2354"/>
      <c r="O740" s="492"/>
      <c r="P740" s="492"/>
      <c r="Q740" s="492"/>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2354"/>
      <c r="D741" s="2354"/>
      <c r="E741" s="492"/>
      <c r="F741" s="492"/>
      <c r="G741" s="492"/>
      <c r="H741" s="2354"/>
      <c r="I741" s="2354"/>
      <c r="J741" s="492"/>
      <c r="K741" s="492"/>
      <c r="L741" s="492"/>
      <c r="M741" s="2354"/>
      <c r="N741" s="2354"/>
      <c r="O741" s="492"/>
      <c r="P741" s="492"/>
      <c r="Q741" s="492"/>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2354"/>
      <c r="D742" s="2354"/>
      <c r="E742" s="492"/>
      <c r="F742" s="492"/>
      <c r="G742" s="492"/>
      <c r="H742" s="2354"/>
      <c r="I742" s="2354"/>
      <c r="J742" s="492"/>
      <c r="K742" s="492"/>
      <c r="L742" s="492"/>
      <c r="M742" s="2354"/>
      <c r="N742" s="2354"/>
      <c r="O742" s="492"/>
      <c r="P742" s="492"/>
      <c r="Q742" s="492"/>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2354"/>
      <c r="D743" s="2354"/>
      <c r="E743" s="492"/>
      <c r="F743" s="492"/>
      <c r="G743" s="492"/>
      <c r="H743" s="2354"/>
      <c r="I743" s="2354"/>
      <c r="J743" s="492"/>
      <c r="K743" s="492"/>
      <c r="L743" s="492"/>
      <c r="M743" s="2354"/>
      <c r="N743" s="2354"/>
      <c r="O743" s="492"/>
      <c r="P743" s="492"/>
      <c r="Q743" s="492"/>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2354"/>
      <c r="D744" s="2354"/>
      <c r="E744" s="492"/>
      <c r="F744" s="492"/>
      <c r="G744" s="492"/>
      <c r="H744" s="2354"/>
      <c r="I744" s="2354"/>
      <c r="J744" s="492"/>
      <c r="K744" s="492"/>
      <c r="L744" s="492"/>
      <c r="M744" s="2354"/>
      <c r="N744" s="2354"/>
      <c r="O744" s="492"/>
      <c r="P744" s="492"/>
      <c r="Q744" s="492"/>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2354"/>
      <c r="D745" s="2354"/>
      <c r="E745" s="492"/>
      <c r="F745" s="492"/>
      <c r="G745" s="492"/>
      <c r="H745" s="2354"/>
      <c r="I745" s="2354"/>
      <c r="J745" s="492"/>
      <c r="K745" s="492"/>
      <c r="L745" s="492"/>
      <c r="M745" s="2354"/>
      <c r="N745" s="2354"/>
      <c r="O745" s="492"/>
      <c r="P745" s="492"/>
      <c r="Q745" s="492"/>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2354"/>
      <c r="D746" s="2354"/>
      <c r="E746" s="492"/>
      <c r="F746" s="492"/>
      <c r="G746" s="492"/>
      <c r="H746" s="2354"/>
      <c r="I746" s="2354"/>
      <c r="J746" s="492"/>
      <c r="K746" s="492"/>
      <c r="L746" s="492"/>
      <c r="M746" s="2354"/>
      <c r="N746" s="2354"/>
      <c r="O746" s="492"/>
      <c r="P746" s="492"/>
      <c r="Q746" s="492"/>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2354"/>
      <c r="D747" s="2354"/>
      <c r="E747" s="492"/>
      <c r="F747" s="492"/>
      <c r="G747" s="492"/>
      <c r="H747" s="2354"/>
      <c r="I747" s="2354"/>
      <c r="J747" s="492"/>
      <c r="K747" s="492"/>
      <c r="L747" s="492"/>
      <c r="M747" s="2354"/>
      <c r="N747" s="2354"/>
      <c r="O747" s="492"/>
      <c r="P747" s="492"/>
      <c r="Q747" s="492"/>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2354"/>
      <c r="D748" s="2354"/>
      <c r="E748" s="492"/>
      <c r="F748" s="492"/>
      <c r="G748" s="492"/>
      <c r="H748" s="2354"/>
      <c r="I748" s="2354"/>
      <c r="J748" s="492"/>
      <c r="K748" s="492"/>
      <c r="L748" s="492"/>
      <c r="M748" s="2354"/>
      <c r="N748" s="2354"/>
      <c r="O748" s="492"/>
      <c r="P748" s="492"/>
      <c r="Q748" s="492"/>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2354"/>
      <c r="D749" s="2354"/>
      <c r="E749" s="492"/>
      <c r="F749" s="492"/>
      <c r="G749" s="492"/>
      <c r="H749" s="2354"/>
      <c r="I749" s="2354"/>
      <c r="J749" s="492"/>
      <c r="K749" s="492"/>
      <c r="L749" s="492"/>
      <c r="M749" s="2354"/>
      <c r="N749" s="2354"/>
      <c r="O749" s="492"/>
      <c r="P749" s="492"/>
      <c r="Q749" s="492"/>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2354"/>
      <c r="D750" s="2354"/>
      <c r="E750" s="492"/>
      <c r="F750" s="492"/>
      <c r="G750" s="492"/>
      <c r="H750" s="2354"/>
      <c r="I750" s="2354"/>
      <c r="J750" s="492"/>
      <c r="K750" s="492"/>
      <c r="L750" s="492"/>
      <c r="M750" s="2354"/>
      <c r="N750" s="2354"/>
      <c r="O750" s="492"/>
      <c r="P750" s="492"/>
      <c r="Q750" s="492"/>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2354"/>
      <c r="D751" s="2354"/>
      <c r="E751" s="492"/>
      <c r="F751" s="492"/>
      <c r="G751" s="492"/>
      <c r="H751" s="2354"/>
      <c r="I751" s="2354"/>
      <c r="J751" s="492"/>
      <c r="K751" s="492"/>
      <c r="L751" s="492"/>
      <c r="M751" s="2354"/>
      <c r="N751" s="2354"/>
      <c r="O751" s="492"/>
      <c r="P751" s="492"/>
      <c r="Q751" s="492"/>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2354"/>
      <c r="D752" s="2354"/>
      <c r="E752" s="492"/>
      <c r="F752" s="492"/>
      <c r="G752" s="492"/>
      <c r="H752" s="2354"/>
      <c r="I752" s="2354"/>
      <c r="J752" s="492"/>
      <c r="K752" s="492"/>
      <c r="L752" s="492"/>
      <c r="M752" s="2354"/>
      <c r="N752" s="2354"/>
      <c r="O752" s="492"/>
      <c r="P752" s="492"/>
      <c r="Q752" s="492"/>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2354"/>
      <c r="D753" s="2354"/>
      <c r="E753" s="492"/>
      <c r="F753" s="492"/>
      <c r="G753" s="492"/>
      <c r="H753" s="2354"/>
      <c r="I753" s="2354"/>
      <c r="J753" s="492"/>
      <c r="K753" s="492"/>
      <c r="L753" s="492"/>
      <c r="M753" s="2354"/>
      <c r="N753" s="2354"/>
      <c r="O753" s="492"/>
      <c r="P753" s="492"/>
      <c r="Q753" s="492"/>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2354"/>
      <c r="D754" s="2354"/>
      <c r="E754" s="492"/>
      <c r="F754" s="492"/>
      <c r="G754" s="492"/>
      <c r="H754" s="2354"/>
      <c r="I754" s="2354"/>
      <c r="J754" s="492"/>
      <c r="K754" s="492"/>
      <c r="L754" s="492"/>
      <c r="M754" s="2354"/>
      <c r="N754" s="2354"/>
      <c r="O754" s="492"/>
      <c r="P754" s="492"/>
      <c r="Q754" s="492"/>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2354"/>
      <c r="D755" s="2354"/>
      <c r="E755" s="492"/>
      <c r="F755" s="492"/>
      <c r="G755" s="492"/>
      <c r="H755" s="2354"/>
      <c r="I755" s="2354"/>
      <c r="J755" s="492"/>
      <c r="K755" s="492"/>
      <c r="L755" s="492"/>
      <c r="M755" s="2354"/>
      <c r="N755" s="2354"/>
      <c r="O755" s="492"/>
      <c r="P755" s="492"/>
      <c r="Q755" s="492"/>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2354"/>
      <c r="D756" s="2354"/>
      <c r="E756" s="492"/>
      <c r="F756" s="492"/>
      <c r="G756" s="492"/>
      <c r="H756" s="2354"/>
      <c r="I756" s="2354"/>
      <c r="J756" s="492"/>
      <c r="K756" s="492"/>
      <c r="L756" s="492"/>
      <c r="M756" s="2354"/>
      <c r="N756" s="2354"/>
      <c r="O756" s="492"/>
      <c r="P756" s="492"/>
      <c r="Q756" s="492"/>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2354"/>
      <c r="D757" s="2354"/>
      <c r="E757" s="492"/>
      <c r="F757" s="492"/>
      <c r="G757" s="492"/>
      <c r="H757" s="2354"/>
      <c r="I757" s="2354"/>
      <c r="J757" s="492"/>
      <c r="K757" s="492"/>
      <c r="L757" s="492"/>
      <c r="M757" s="2354"/>
      <c r="N757" s="2354"/>
      <c r="O757" s="492"/>
      <c r="P757" s="492"/>
      <c r="Q757" s="492"/>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2354"/>
      <c r="D758" s="2354"/>
      <c r="E758" s="492"/>
      <c r="F758" s="492"/>
      <c r="G758" s="492"/>
      <c r="H758" s="2354"/>
      <c r="I758" s="2354"/>
      <c r="J758" s="492"/>
      <c r="K758" s="492"/>
      <c r="L758" s="492"/>
      <c r="M758" s="2354"/>
      <c r="N758" s="2354"/>
      <c r="O758" s="492"/>
      <c r="P758" s="492"/>
      <c r="Q758" s="492"/>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2354"/>
      <c r="D759" s="2354"/>
      <c r="E759" s="492"/>
      <c r="F759" s="492"/>
      <c r="G759" s="492"/>
      <c r="H759" s="2354"/>
      <c r="I759" s="2354"/>
      <c r="J759" s="492"/>
      <c r="K759" s="492"/>
      <c r="L759" s="492"/>
      <c r="M759" s="2354"/>
      <c r="N759" s="2354"/>
      <c r="O759" s="492"/>
      <c r="P759" s="492"/>
      <c r="Q759" s="492"/>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2354"/>
      <c r="D760" s="2354"/>
      <c r="E760" s="492"/>
      <c r="F760" s="492"/>
      <c r="G760" s="492"/>
      <c r="H760" s="2354"/>
      <c r="I760" s="2354"/>
      <c r="J760" s="492"/>
      <c r="K760" s="492"/>
      <c r="L760" s="492"/>
      <c r="M760" s="2354"/>
      <c r="N760" s="2354"/>
      <c r="O760" s="492"/>
      <c r="P760" s="492"/>
      <c r="Q760" s="492"/>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2354"/>
      <c r="D761" s="2354"/>
      <c r="E761" s="492"/>
      <c r="F761" s="492"/>
      <c r="G761" s="492"/>
      <c r="H761" s="2354"/>
      <c r="I761" s="2354"/>
      <c r="J761" s="492"/>
      <c r="K761" s="492"/>
      <c r="L761" s="492"/>
      <c r="M761" s="2354"/>
      <c r="N761" s="2354"/>
      <c r="O761" s="492"/>
      <c r="P761" s="492"/>
      <c r="Q761" s="492"/>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2354"/>
      <c r="D762" s="2354"/>
      <c r="E762" s="492"/>
      <c r="F762" s="492"/>
      <c r="G762" s="492"/>
      <c r="H762" s="2354"/>
      <c r="I762" s="2354"/>
      <c r="J762" s="492"/>
      <c r="K762" s="492"/>
      <c r="L762" s="492"/>
      <c r="M762" s="2354"/>
      <c r="N762" s="2354"/>
      <c r="O762" s="492"/>
      <c r="P762" s="492"/>
      <c r="Q762" s="492"/>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2354"/>
      <c r="D763" s="2354"/>
      <c r="E763" s="492"/>
      <c r="F763" s="492"/>
      <c r="G763" s="492"/>
      <c r="H763" s="2354"/>
      <c r="I763" s="2354"/>
      <c r="J763" s="492"/>
      <c r="K763" s="492"/>
      <c r="L763" s="492"/>
      <c r="M763" s="2354"/>
      <c r="N763" s="2354"/>
      <c r="O763" s="492"/>
      <c r="P763" s="492"/>
      <c r="Q763" s="492"/>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2354"/>
      <c r="D764" s="2354"/>
      <c r="E764" s="492"/>
      <c r="F764" s="492"/>
      <c r="G764" s="492"/>
      <c r="H764" s="2354"/>
      <c r="I764" s="2354"/>
      <c r="J764" s="492"/>
      <c r="K764" s="492"/>
      <c r="L764" s="492"/>
      <c r="M764" s="2354"/>
      <c r="N764" s="2354"/>
      <c r="O764" s="492"/>
      <c r="P764" s="492"/>
      <c r="Q764" s="492"/>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2354"/>
      <c r="D765" s="2354"/>
      <c r="E765" s="492"/>
      <c r="F765" s="492"/>
      <c r="G765" s="492"/>
      <c r="H765" s="2354"/>
      <c r="I765" s="2354"/>
      <c r="J765" s="492"/>
      <c r="K765" s="492"/>
      <c r="L765" s="492"/>
      <c r="M765" s="2354"/>
      <c r="N765" s="2354"/>
      <c r="O765" s="492"/>
      <c r="P765" s="492"/>
      <c r="Q765" s="492"/>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2354"/>
      <c r="D766" s="2354"/>
      <c r="E766" s="492"/>
      <c r="F766" s="492"/>
      <c r="G766" s="492"/>
      <c r="H766" s="2354"/>
      <c r="I766" s="2354"/>
      <c r="J766" s="492"/>
      <c r="K766" s="492"/>
      <c r="L766" s="492"/>
      <c r="M766" s="2354"/>
      <c r="N766" s="2354"/>
      <c r="O766" s="492"/>
      <c r="P766" s="492"/>
      <c r="Q766" s="492"/>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2354"/>
      <c r="D767" s="2354"/>
      <c r="E767" s="492"/>
      <c r="F767" s="492"/>
      <c r="G767" s="492"/>
      <c r="H767" s="2354"/>
      <c r="I767" s="2354"/>
      <c r="J767" s="492"/>
      <c r="K767" s="492"/>
      <c r="L767" s="492"/>
      <c r="M767" s="2354"/>
      <c r="N767" s="2354"/>
      <c r="O767" s="492"/>
      <c r="P767" s="492"/>
      <c r="Q767" s="492"/>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2354"/>
      <c r="D768" s="2354"/>
      <c r="E768" s="492"/>
      <c r="F768" s="492"/>
      <c r="G768" s="492"/>
      <c r="H768" s="2354"/>
      <c r="I768" s="2354"/>
      <c r="J768" s="492"/>
      <c r="K768" s="492"/>
      <c r="L768" s="492"/>
      <c r="M768" s="2354"/>
      <c r="N768" s="2354"/>
      <c r="O768" s="492"/>
      <c r="P768" s="492"/>
      <c r="Q768" s="492"/>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2354"/>
      <c r="D769" s="2354"/>
      <c r="E769" s="492"/>
      <c r="F769" s="492"/>
      <c r="G769" s="492"/>
      <c r="H769" s="2354"/>
      <c r="I769" s="2354"/>
      <c r="J769" s="492"/>
      <c r="K769" s="492"/>
      <c r="L769" s="492"/>
      <c r="M769" s="2354"/>
      <c r="N769" s="2354"/>
      <c r="O769" s="492"/>
      <c r="P769" s="492"/>
      <c r="Q769" s="492"/>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2354"/>
      <c r="D770" s="2354"/>
      <c r="E770" s="492"/>
      <c r="F770" s="492"/>
      <c r="G770" s="492"/>
      <c r="H770" s="2354"/>
      <c r="I770" s="2354"/>
      <c r="J770" s="492"/>
      <c r="K770" s="492"/>
      <c r="L770" s="492"/>
      <c r="M770" s="2354"/>
      <c r="N770" s="2354"/>
      <c r="O770" s="492"/>
      <c r="P770" s="492"/>
      <c r="Q770" s="492"/>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2354"/>
      <c r="D771" s="2354"/>
      <c r="E771" s="492"/>
      <c r="F771" s="492"/>
      <c r="G771" s="492"/>
      <c r="H771" s="2354"/>
      <c r="I771" s="2354"/>
      <c r="J771" s="492"/>
      <c r="K771" s="492"/>
      <c r="L771" s="492"/>
      <c r="M771" s="2354"/>
      <c r="N771" s="2354"/>
      <c r="O771" s="492"/>
      <c r="P771" s="492"/>
      <c r="Q771" s="492"/>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2354"/>
      <c r="D772" s="2354"/>
      <c r="E772" s="492"/>
      <c r="F772" s="492"/>
      <c r="G772" s="492"/>
      <c r="H772" s="2354"/>
      <c r="I772" s="2354"/>
      <c r="J772" s="492"/>
      <c r="K772" s="492"/>
      <c r="L772" s="492"/>
      <c r="M772" s="2354"/>
      <c r="N772" s="2354"/>
      <c r="O772" s="492"/>
      <c r="P772" s="492"/>
      <c r="Q772" s="492"/>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2354"/>
      <c r="D773" s="2354"/>
      <c r="E773" s="492"/>
      <c r="F773" s="492"/>
      <c r="G773" s="492"/>
      <c r="H773" s="2354"/>
      <c r="I773" s="2354"/>
      <c r="J773" s="492"/>
      <c r="K773" s="492"/>
      <c r="L773" s="492"/>
      <c r="M773" s="2354"/>
      <c r="N773" s="2354"/>
      <c r="O773" s="492"/>
      <c r="P773" s="492"/>
      <c r="Q773" s="492"/>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2354"/>
      <c r="D774" s="2354"/>
      <c r="E774" s="492"/>
      <c r="F774" s="492"/>
      <c r="G774" s="492"/>
      <c r="H774" s="2354"/>
      <c r="I774" s="2354"/>
      <c r="J774" s="492"/>
      <c r="K774" s="492"/>
      <c r="L774" s="492"/>
      <c r="M774" s="2354"/>
      <c r="N774" s="2354"/>
      <c r="O774" s="492"/>
      <c r="P774" s="492"/>
      <c r="Q774" s="492"/>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2354"/>
      <c r="D775" s="2354"/>
      <c r="E775" s="492"/>
      <c r="F775" s="492"/>
      <c r="G775" s="492"/>
      <c r="H775" s="2354"/>
      <c r="I775" s="2354"/>
      <c r="J775" s="492"/>
      <c r="K775" s="492"/>
      <c r="L775" s="492"/>
      <c r="M775" s="2354"/>
      <c r="N775" s="2354"/>
      <c r="O775" s="492"/>
      <c r="P775" s="492"/>
      <c r="Q775" s="492"/>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2354"/>
      <c r="D776" s="2354"/>
      <c r="E776" s="492"/>
      <c r="F776" s="492"/>
      <c r="G776" s="492"/>
      <c r="H776" s="2354"/>
      <c r="I776" s="2354"/>
      <c r="J776" s="492"/>
      <c r="K776" s="492"/>
      <c r="L776" s="492"/>
      <c r="M776" s="2354"/>
      <c r="N776" s="2354"/>
      <c r="O776" s="492"/>
      <c r="P776" s="492"/>
      <c r="Q776" s="492"/>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2354"/>
      <c r="D777" s="2354"/>
      <c r="E777" s="492"/>
      <c r="F777" s="492"/>
      <c r="G777" s="492"/>
      <c r="H777" s="2354"/>
      <c r="I777" s="2354"/>
      <c r="J777" s="492"/>
      <c r="K777" s="492"/>
      <c r="L777" s="492"/>
      <c r="M777" s="2354"/>
      <c r="N777" s="2354"/>
      <c r="O777" s="492"/>
      <c r="P777" s="492"/>
      <c r="Q777" s="492"/>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2354"/>
      <c r="D778" s="2354"/>
      <c r="E778" s="492"/>
      <c r="F778" s="492"/>
      <c r="G778" s="492"/>
      <c r="H778" s="2354"/>
      <c r="I778" s="2354"/>
      <c r="J778" s="492"/>
      <c r="K778" s="492"/>
      <c r="L778" s="492"/>
      <c r="M778" s="2354"/>
      <c r="N778" s="2354"/>
      <c r="O778" s="492"/>
      <c r="P778" s="492"/>
      <c r="Q778" s="492"/>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2354"/>
      <c r="D779" s="2354"/>
      <c r="E779" s="492"/>
      <c r="F779" s="492"/>
      <c r="G779" s="492"/>
      <c r="H779" s="2354"/>
      <c r="I779" s="2354"/>
      <c r="J779" s="492"/>
      <c r="K779" s="492"/>
      <c r="L779" s="492"/>
      <c r="M779" s="2354"/>
      <c r="N779" s="2354"/>
      <c r="O779" s="492"/>
      <c r="P779" s="492"/>
      <c r="Q779" s="492"/>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2354"/>
      <c r="D780" s="2354"/>
      <c r="E780" s="492"/>
      <c r="F780" s="492"/>
      <c r="G780" s="492"/>
      <c r="H780" s="2354"/>
      <c r="I780" s="2354"/>
      <c r="J780" s="492"/>
      <c r="K780" s="492"/>
      <c r="L780" s="492"/>
      <c r="M780" s="2354"/>
      <c r="N780" s="2354"/>
      <c r="O780" s="492"/>
      <c r="P780" s="492"/>
      <c r="Q780" s="492"/>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2354"/>
      <c r="D781" s="2354"/>
      <c r="E781" s="492"/>
      <c r="F781" s="492"/>
      <c r="G781" s="492"/>
      <c r="H781" s="2354"/>
      <c r="I781" s="2354"/>
      <c r="J781" s="492"/>
      <c r="K781" s="492"/>
      <c r="L781" s="492"/>
      <c r="M781" s="2354"/>
      <c r="N781" s="2354"/>
      <c r="O781" s="492"/>
      <c r="P781" s="492"/>
      <c r="Q781" s="492"/>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2354"/>
      <c r="D782" s="2354"/>
      <c r="E782" s="492"/>
      <c r="F782" s="492"/>
      <c r="G782" s="492"/>
      <c r="H782" s="2354"/>
      <c r="I782" s="2354"/>
      <c r="J782" s="492"/>
      <c r="K782" s="492"/>
      <c r="L782" s="492"/>
      <c r="M782" s="2354"/>
      <c r="N782" s="2354"/>
      <c r="O782" s="492"/>
      <c r="P782" s="492"/>
      <c r="Q782" s="492"/>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2354"/>
      <c r="D783" s="2354"/>
      <c r="E783" s="492"/>
      <c r="F783" s="492"/>
      <c r="G783" s="492"/>
      <c r="H783" s="2354"/>
      <c r="I783" s="2354"/>
      <c r="J783" s="492"/>
      <c r="K783" s="492"/>
      <c r="L783" s="492"/>
      <c r="M783" s="2354"/>
      <c r="N783" s="2354"/>
      <c r="O783" s="492"/>
      <c r="P783" s="492"/>
      <c r="Q783" s="492"/>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2354"/>
      <c r="D784" s="2354"/>
      <c r="E784" s="492"/>
      <c r="F784" s="492"/>
      <c r="G784" s="492"/>
      <c r="H784" s="2354"/>
      <c r="I784" s="2354"/>
      <c r="J784" s="492"/>
      <c r="K784" s="492"/>
      <c r="L784" s="492"/>
      <c r="M784" s="2354"/>
      <c r="N784" s="2354"/>
      <c r="O784" s="492"/>
      <c r="P784" s="492"/>
      <c r="Q784" s="492"/>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2354"/>
      <c r="D785" s="2354"/>
      <c r="E785" s="492"/>
      <c r="F785" s="492"/>
      <c r="G785" s="492"/>
      <c r="H785" s="2354"/>
      <c r="I785" s="2354"/>
      <c r="J785" s="492"/>
      <c r="K785" s="492"/>
      <c r="L785" s="492"/>
      <c r="M785" s="2354"/>
      <c r="N785" s="2354"/>
      <c r="O785" s="492"/>
      <c r="P785" s="492"/>
      <c r="Q785" s="492"/>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2354"/>
      <c r="D786" s="2354"/>
      <c r="E786" s="492"/>
      <c r="F786" s="492"/>
      <c r="G786" s="492"/>
      <c r="H786" s="2354"/>
      <c r="I786" s="2354"/>
      <c r="J786" s="492"/>
      <c r="K786" s="492"/>
      <c r="L786" s="492"/>
      <c r="M786" s="2354"/>
      <c r="N786" s="2354"/>
      <c r="O786" s="492"/>
      <c r="P786" s="492"/>
      <c r="Q786" s="492"/>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2354"/>
      <c r="D787" s="2354"/>
      <c r="E787" s="492"/>
      <c r="F787" s="492"/>
      <c r="G787" s="492"/>
      <c r="H787" s="2354"/>
      <c r="I787" s="2354"/>
      <c r="J787" s="492"/>
      <c r="K787" s="492"/>
      <c r="L787" s="492"/>
      <c r="M787" s="2354"/>
      <c r="N787" s="2354"/>
      <c r="O787" s="492"/>
      <c r="P787" s="492"/>
      <c r="Q787" s="492"/>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2354"/>
      <c r="D788" s="2354"/>
      <c r="E788" s="492"/>
      <c r="F788" s="492"/>
      <c r="G788" s="492"/>
      <c r="H788" s="2354"/>
      <c r="I788" s="2354"/>
      <c r="J788" s="492"/>
      <c r="K788" s="492"/>
      <c r="L788" s="492"/>
      <c r="M788" s="2354"/>
      <c r="N788" s="2354"/>
      <c r="O788" s="492"/>
      <c r="P788" s="492"/>
      <c r="Q788" s="492"/>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2354"/>
      <c r="D789" s="2354"/>
      <c r="E789" s="492"/>
      <c r="F789" s="492"/>
      <c r="G789" s="492"/>
      <c r="H789" s="2354"/>
      <c r="I789" s="2354"/>
      <c r="J789" s="492"/>
      <c r="K789" s="492"/>
      <c r="L789" s="492"/>
      <c r="M789" s="2354"/>
      <c r="N789" s="2354"/>
      <c r="O789" s="492"/>
      <c r="P789" s="492"/>
      <c r="Q789" s="492"/>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2354"/>
      <c r="D790" s="2354"/>
      <c r="E790" s="492"/>
      <c r="F790" s="492"/>
      <c r="G790" s="492"/>
      <c r="H790" s="2354"/>
      <c r="I790" s="2354"/>
      <c r="J790" s="492"/>
      <c r="K790" s="492"/>
      <c r="L790" s="492"/>
      <c r="M790" s="2354"/>
      <c r="N790" s="2354"/>
      <c r="O790" s="492"/>
      <c r="P790" s="492"/>
      <c r="Q790" s="492"/>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2354"/>
      <c r="D791" s="2354"/>
      <c r="E791" s="492"/>
      <c r="F791" s="492"/>
      <c r="G791" s="492"/>
      <c r="H791" s="2354"/>
      <c r="I791" s="2354"/>
      <c r="J791" s="492"/>
      <c r="K791" s="492"/>
      <c r="L791" s="492"/>
      <c r="M791" s="2354"/>
      <c r="N791" s="2354"/>
      <c r="O791" s="492"/>
      <c r="P791" s="492"/>
      <c r="Q791" s="492"/>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2354"/>
      <c r="D792" s="2354"/>
      <c r="E792" s="492"/>
      <c r="F792" s="492"/>
      <c r="G792" s="492"/>
      <c r="H792" s="2354"/>
      <c r="I792" s="2354"/>
      <c r="J792" s="492"/>
      <c r="K792" s="492"/>
      <c r="L792" s="492"/>
      <c r="M792" s="2354"/>
      <c r="N792" s="2354"/>
      <c r="O792" s="492"/>
      <c r="P792" s="492"/>
      <c r="Q792" s="492"/>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2354"/>
      <c r="D793" s="2354"/>
      <c r="E793" s="492"/>
      <c r="F793" s="492"/>
      <c r="G793" s="492"/>
      <c r="H793" s="2354"/>
      <c r="I793" s="2354"/>
      <c r="J793" s="492"/>
      <c r="K793" s="492"/>
      <c r="L793" s="492"/>
      <c r="M793" s="2354"/>
      <c r="N793" s="2354"/>
      <c r="O793" s="492"/>
      <c r="P793" s="492"/>
      <c r="Q793" s="492"/>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2354"/>
      <c r="D794" s="2354"/>
      <c r="E794" s="492"/>
      <c r="F794" s="492"/>
      <c r="G794" s="492"/>
      <c r="H794" s="2354"/>
      <c r="I794" s="2354"/>
      <c r="J794" s="492"/>
      <c r="K794" s="492"/>
      <c r="L794" s="492"/>
      <c r="M794" s="2354"/>
      <c r="N794" s="2354"/>
      <c r="O794" s="492"/>
      <c r="P794" s="492"/>
      <c r="Q794" s="492"/>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2354"/>
      <c r="D795" s="2354"/>
      <c r="E795" s="492"/>
      <c r="F795" s="492"/>
      <c r="G795" s="492"/>
      <c r="H795" s="2354"/>
      <c r="I795" s="2354"/>
      <c r="J795" s="492"/>
      <c r="K795" s="492"/>
      <c r="L795" s="492"/>
      <c r="M795" s="2354"/>
      <c r="N795" s="2354"/>
      <c r="O795" s="492"/>
      <c r="P795" s="492"/>
      <c r="Q795" s="492"/>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2354"/>
      <c r="D796" s="2354"/>
      <c r="E796" s="492"/>
      <c r="F796" s="492"/>
      <c r="G796" s="492"/>
      <c r="H796" s="2354"/>
      <c r="I796" s="2354"/>
      <c r="J796" s="492"/>
      <c r="K796" s="492"/>
      <c r="L796" s="492"/>
      <c r="M796" s="2354"/>
      <c r="N796" s="2354"/>
      <c r="O796" s="492"/>
      <c r="P796" s="492"/>
      <c r="Q796" s="492"/>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2354"/>
      <c r="D797" s="2354"/>
      <c r="E797" s="492"/>
      <c r="F797" s="492"/>
      <c r="G797" s="492"/>
      <c r="H797" s="2354"/>
      <c r="I797" s="2354"/>
      <c r="J797" s="492"/>
      <c r="K797" s="492"/>
      <c r="L797" s="492"/>
      <c r="M797" s="2354"/>
      <c r="N797" s="2354"/>
      <c r="O797" s="492"/>
      <c r="P797" s="492"/>
      <c r="Q797" s="492"/>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2354"/>
      <c r="D798" s="2354"/>
      <c r="E798" s="492"/>
      <c r="F798" s="492"/>
      <c r="G798" s="492"/>
      <c r="H798" s="2354"/>
      <c r="I798" s="2354"/>
      <c r="J798" s="492"/>
      <c r="K798" s="492"/>
      <c r="L798" s="492"/>
      <c r="M798" s="2354"/>
      <c r="N798" s="2354"/>
      <c r="O798" s="492"/>
      <c r="P798" s="492"/>
      <c r="Q798" s="492"/>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2354"/>
      <c r="D799" s="2354"/>
      <c r="E799" s="492"/>
      <c r="F799" s="492"/>
      <c r="G799" s="492"/>
      <c r="H799" s="2354"/>
      <c r="I799" s="2354"/>
      <c r="J799" s="492"/>
      <c r="K799" s="492"/>
      <c r="L799" s="492"/>
      <c r="M799" s="2354"/>
      <c r="N799" s="2354"/>
      <c r="O799" s="492"/>
      <c r="P799" s="492"/>
      <c r="Q799" s="492"/>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92"/>
      <c r="D800" s="492"/>
      <c r="E800" s="492"/>
      <c r="F800" s="492"/>
      <c r="G800" s="492"/>
      <c r="H800" s="492"/>
      <c r="I800" s="492"/>
      <c r="J800" s="492"/>
      <c r="K800" s="492"/>
      <c r="L800" s="492"/>
      <c r="M800" s="492"/>
      <c r="N800" s="492"/>
      <c r="O800" s="492"/>
      <c r="P800" s="492"/>
      <c r="Q800" s="492"/>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92"/>
      <c r="D801" s="492"/>
      <c r="E801" s="492"/>
      <c r="F801" s="492"/>
      <c r="G801" s="492"/>
      <c r="H801" s="492"/>
      <c r="I801" s="492"/>
      <c r="J801" s="492"/>
      <c r="K801" s="492"/>
      <c r="L801" s="492"/>
      <c r="M801" s="492"/>
      <c r="N801" s="492"/>
      <c r="O801" s="492"/>
      <c r="P801" s="492"/>
      <c r="Q801" s="492"/>
    </row>
    <row r="802" ht="25.15" customHeight="true" x14ac:dyDescent="0.2">
      <c r="C802" s="492"/>
      <c r="D802" s="492"/>
      <c r="E802" s="492"/>
      <c r="F802" s="492"/>
      <c r="G802" s="492"/>
      <c r="H802" s="492"/>
      <c r="I802" s="492"/>
      <c r="J802" s="492"/>
      <c r="K802" s="492"/>
      <c r="L802" s="492"/>
      <c r="M802" s="492"/>
      <c r="N802" s="492"/>
      <c r="O802" s="492"/>
      <c r="P802" s="492"/>
      <c r="Q802" s="492"/>
    </row>
    <row r="803" ht="25.15" customHeight="true" x14ac:dyDescent="0.2">
      <c r="C803" s="492"/>
      <c r="D803" s="492"/>
      <c r="E803" s="492"/>
      <c r="F803" s="492"/>
      <c r="G803" s="492"/>
      <c r="H803" s="492"/>
      <c r="I803" s="492"/>
      <c r="J803" s="492"/>
      <c r="K803" s="492"/>
      <c r="L803" s="492"/>
      <c r="M803" s="492"/>
      <c r="N803" s="492"/>
      <c r="O803" s="492"/>
      <c r="P803" s="492"/>
      <c r="Q803" s="492"/>
    </row>
    <row r="804" ht="25.15" customHeight="true" x14ac:dyDescent="0.2">
      <c r="C804" s="492"/>
      <c r="D804" s="492"/>
      <c r="E804" s="492"/>
      <c r="F804" s="492"/>
      <c r="G804" s="492"/>
      <c r="H804" s="492"/>
      <c r="I804" s="492"/>
      <c r="J804" s="492"/>
      <c r="K804" s="492"/>
      <c r="L804" s="492"/>
      <c r="M804" s="492"/>
      <c r="N804" s="492"/>
      <c r="O804" s="492"/>
      <c r="P804" s="492"/>
      <c r="Q804" s="492"/>
    </row>
    <row r="805" ht="25.15" customHeight="true" x14ac:dyDescent="0.2">
      <c r="C805" s="492"/>
      <c r="D805" s="492"/>
      <c r="E805" s="492"/>
      <c r="F805" s="492"/>
      <c r="G805" s="492"/>
      <c r="H805" s="492"/>
      <c r="I805" s="492"/>
      <c r="J805" s="492"/>
      <c r="K805" s="492"/>
      <c r="L805" s="492"/>
      <c r="M805" s="492"/>
      <c r="N805" s="492"/>
      <c r="O805" s="492"/>
      <c r="P805" s="492"/>
      <c r="Q805" s="492"/>
    </row>
    <row r="806" ht="25.15" customHeight="true" x14ac:dyDescent="0.2">
      <c r="C806" s="492"/>
      <c r="D806" s="492"/>
      <c r="E806" s="492"/>
      <c r="F806" s="492"/>
      <c r="G806" s="492"/>
      <c r="H806" s="492"/>
      <c r="I806" s="492"/>
      <c r="J806" s="492"/>
      <c r="K806" s="492"/>
      <c r="L806" s="492"/>
      <c r="M806" s="492"/>
      <c r="N806" s="492"/>
      <c r="O806" s="492"/>
      <c r="P806" s="492"/>
      <c r="Q806" s="492"/>
    </row>
    <row r="807" ht="25.15" customHeight="true" x14ac:dyDescent="0.2">
      <c r="C807" s="492"/>
      <c r="D807" s="492"/>
      <c r="E807" s="492"/>
      <c r="F807" s="492"/>
      <c r="G807" s="492"/>
      <c r="H807" s="492"/>
      <c r="I807" s="492"/>
      <c r="J807" s="492"/>
      <c r="K807" s="492"/>
      <c r="L807" s="492"/>
      <c r="M807" s="492"/>
      <c r="N807" s="492"/>
      <c r="O807" s="492"/>
      <c r="P807" s="492"/>
      <c r="Q807" s="492"/>
    </row>
    <row r="808" ht="25.15" customHeight="true" x14ac:dyDescent="0.2">
      <c r="C808" s="492"/>
      <c r="D808" s="492"/>
      <c r="E808" s="492"/>
      <c r="F808" s="492"/>
      <c r="G808" s="492"/>
      <c r="H808" s="492"/>
      <c r="I808" s="492"/>
      <c r="J808" s="492"/>
      <c r="K808" s="492"/>
      <c r="L808" s="492"/>
      <c r="M808" s="492"/>
      <c r="N808" s="492"/>
      <c r="O808" s="492"/>
      <c r="P808" s="492"/>
      <c r="Q808" s="492"/>
    </row>
    <row r="809" ht="25.15" customHeight="true" x14ac:dyDescent="0.2">
      <c r="C809" s="492"/>
      <c r="D809" s="492"/>
      <c r="E809" s="492"/>
      <c r="F809" s="492"/>
      <c r="G809" s="492"/>
      <c r="H809" s="492"/>
      <c r="I809" s="492"/>
      <c r="J809" s="492"/>
      <c r="K809" s="492"/>
      <c r="L809" s="492"/>
      <c r="M809" s="492"/>
      <c r="N809" s="492"/>
      <c r="O809" s="492"/>
      <c r="P809" s="492"/>
      <c r="Q809" s="492"/>
    </row>
    <row r="810" ht="25.15" customHeight="true" x14ac:dyDescent="0.2">
      <c r="C810" s="492"/>
      <c r="D810" s="492"/>
      <c r="E810" s="492"/>
      <c r="F810" s="492"/>
      <c r="G810" s="492"/>
      <c r="H810" s="492"/>
      <c r="I810" s="492"/>
      <c r="J810" s="492"/>
      <c r="K810" s="492"/>
      <c r="L810" s="492"/>
      <c r="M810" s="492"/>
      <c r="N810" s="492"/>
      <c r="O810" s="492"/>
      <c r="P810" s="492"/>
      <c r="Q810" s="492"/>
    </row>
    <row r="811" ht="25.15" customHeight="true" x14ac:dyDescent="0.2">
      <c r="C811" s="492"/>
      <c r="D811" s="492"/>
      <c r="E811" s="492"/>
      <c r="F811" s="492"/>
      <c r="G811" s="492"/>
      <c r="H811" s="492"/>
      <c r="I811" s="492"/>
      <c r="J811" s="492"/>
      <c r="K811" s="492"/>
      <c r="L811" s="492"/>
      <c r="M811" s="492"/>
      <c r="N811" s="492"/>
      <c r="O811" s="492"/>
      <c r="P811" s="492"/>
      <c r="Q811" s="492"/>
    </row>
    <row r="812" ht="25.15" customHeight="true" x14ac:dyDescent="0.2">
      <c r="C812" s="492"/>
      <c r="D812" s="492"/>
      <c r="E812" s="492"/>
      <c r="F812" s="492"/>
      <c r="G812" s="492"/>
      <c r="H812" s="492"/>
      <c r="I812" s="492"/>
      <c r="J812" s="492"/>
      <c r="K812" s="492"/>
      <c r="L812" s="492"/>
      <c r="M812" s="492"/>
      <c r="N812" s="492"/>
      <c r="O812" s="492"/>
      <c r="P812" s="492"/>
      <c r="Q812" s="492"/>
    </row>
    <row r="813" ht="25.15" customHeight="true" x14ac:dyDescent="0.2">
      <c r="C813" s="492"/>
      <c r="D813" s="492"/>
      <c r="E813" s="492"/>
      <c r="F813" s="492"/>
      <c r="G813" s="492"/>
      <c r="H813" s="492"/>
      <c r="I813" s="492"/>
      <c r="J813" s="492"/>
      <c r="K813" s="492"/>
      <c r="L813" s="492"/>
      <c r="M813" s="492"/>
      <c r="N813" s="492"/>
      <c r="O813" s="492"/>
      <c r="P813" s="492"/>
      <c r="Q813" s="492"/>
    </row>
    <row r="814" ht="25.15" customHeight="true" x14ac:dyDescent="0.2">
      <c r="C814" s="492"/>
      <c r="D814" s="492"/>
      <c r="E814" s="492"/>
      <c r="F814" s="492"/>
      <c r="G814" s="492"/>
      <c r="H814" s="492"/>
      <c r="I814" s="492"/>
      <c r="J814" s="492"/>
      <c r="K814" s="492"/>
      <c r="L814" s="492"/>
      <c r="M814" s="492"/>
      <c r="N814" s="492"/>
      <c r="O814" s="492"/>
      <c r="P814" s="492"/>
      <c r="Q814" s="492"/>
    </row>
    <row r="815" ht="25.15" customHeight="true" x14ac:dyDescent="0.2">
      <c r="C815" s="492"/>
      <c r="D815" s="492"/>
      <c r="E815" s="492"/>
      <c r="F815" s="492"/>
      <c r="G815" s="492"/>
      <c r="H815" s="492"/>
      <c r="I815" s="492"/>
      <c r="J815" s="492"/>
      <c r="K815" s="492"/>
      <c r="L815" s="492"/>
      <c r="M815" s="492"/>
      <c r="N815" s="492"/>
      <c r="O815" s="492"/>
      <c r="P815" s="492"/>
      <c r="Q815" s="492"/>
    </row>
    <row r="816" ht="25.15" customHeight="true" x14ac:dyDescent="0.2">
      <c r="C816" s="492"/>
      <c r="D816" s="492"/>
      <c r="E816" s="492"/>
      <c r="F816" s="492"/>
      <c r="G816" s="492"/>
      <c r="H816" s="492"/>
      <c r="I816" s="492"/>
      <c r="J816" s="492"/>
      <c r="K816" s="492"/>
      <c r="L816" s="492"/>
      <c r="M816" s="492"/>
      <c r="N816" s="492"/>
      <c r="O816" s="492"/>
      <c r="P816" s="492"/>
      <c r="Q816" s="492"/>
    </row>
    <row r="817" ht="25.15" customHeight="true" x14ac:dyDescent="0.2">
      <c r="C817" s="492"/>
      <c r="D817" s="492"/>
      <c r="E817" s="492"/>
      <c r="F817" s="492"/>
      <c r="G817" s="492"/>
      <c r="H817" s="492"/>
      <c r="I817" s="492"/>
      <c r="J817" s="492"/>
      <c r="K817" s="492"/>
      <c r="L817" s="492"/>
      <c r="M817" s="492"/>
      <c r="N817" s="492"/>
      <c r="O817" s="492"/>
      <c r="P817" s="492"/>
      <c r="Q817" s="492"/>
    </row>
    <row r="818" ht="25.15" customHeight="true" x14ac:dyDescent="0.2">
      <c r="C818" s="492"/>
      <c r="D818" s="492"/>
      <c r="E818" s="492"/>
      <c r="F818" s="492"/>
      <c r="G818" s="492"/>
      <c r="H818" s="492"/>
      <c r="I818" s="492"/>
      <c r="J818" s="492"/>
      <c r="K818" s="492"/>
      <c r="L818" s="492"/>
      <c r="M818" s="492"/>
      <c r="N818" s="492"/>
      <c r="O818" s="492"/>
      <c r="P818" s="492"/>
      <c r="Q818" s="492"/>
    </row>
    <row r="819" ht="25.15" customHeight="true" x14ac:dyDescent="0.2">
      <c r="C819" s="492"/>
      <c r="D819" s="492"/>
      <c r="E819" s="492"/>
      <c r="F819" s="492"/>
      <c r="G819" s="492"/>
      <c r="H819" s="492"/>
      <c r="I819" s="492"/>
      <c r="J819" s="492"/>
      <c r="K819" s="492"/>
      <c r="L819" s="492"/>
      <c r="M819" s="492"/>
      <c r="N819" s="492"/>
      <c r="O819" s="492"/>
      <c r="P819" s="492"/>
      <c r="Q819" s="492"/>
    </row>
    <row r="820" ht="25.15" customHeight="true" x14ac:dyDescent="0.2">
      <c r="C820" s="492"/>
      <c r="D820" s="492"/>
      <c r="E820" s="492"/>
      <c r="F820" s="492"/>
      <c r="G820" s="492"/>
      <c r="H820" s="492"/>
      <c r="I820" s="492"/>
      <c r="J820" s="492"/>
      <c r="K820" s="492"/>
      <c r="L820" s="492"/>
      <c r="M820" s="492"/>
      <c r="N820" s="492"/>
      <c r="O820" s="492"/>
      <c r="P820" s="492"/>
      <c r="Q820" s="492"/>
    </row>
    <row r="821" ht="25.15" customHeight="true" x14ac:dyDescent="0.2">
      <c r="C821" s="492"/>
      <c r="D821" s="492"/>
      <c r="E821" s="492"/>
      <c r="F821" s="492"/>
      <c r="G821" s="492"/>
      <c r="H821" s="492"/>
      <c r="I821" s="492"/>
      <c r="J821" s="492"/>
      <c r="K821" s="492"/>
      <c r="L821" s="492"/>
      <c r="M821" s="492"/>
      <c r="N821" s="492"/>
      <c r="O821" s="492"/>
      <c r="P821" s="492"/>
      <c r="Q821" s="492"/>
    </row>
    <row r="822" ht="25.15" customHeight="true" x14ac:dyDescent="0.2">
      <c r="C822" s="492"/>
      <c r="D822" s="492"/>
      <c r="E822" s="492"/>
      <c r="F822" s="492"/>
      <c r="G822" s="492"/>
      <c r="H822" s="492"/>
      <c r="I822" s="492"/>
      <c r="J822" s="492"/>
      <c r="K822" s="492"/>
      <c r="L822" s="492"/>
      <c r="M822" s="492"/>
      <c r="N822" s="492"/>
      <c r="O822" s="492"/>
      <c r="P822" s="492"/>
      <c r="Q822" s="492"/>
    </row>
    <row r="823" ht="25.15" customHeight="true" x14ac:dyDescent="0.2">
      <c r="C823" s="492"/>
      <c r="D823" s="492"/>
      <c r="E823" s="492"/>
      <c r="F823" s="492"/>
      <c r="G823" s="492"/>
      <c r="H823" s="492"/>
      <c r="I823" s="492"/>
      <c r="J823" s="492"/>
      <c r="K823" s="492"/>
      <c r="L823" s="492"/>
      <c r="M823" s="492"/>
      <c r="N823" s="492"/>
      <c r="O823" s="492"/>
      <c r="P823" s="492"/>
      <c r="Q823" s="492"/>
    </row>
    <row r="824" ht="25.15" customHeight="true" x14ac:dyDescent="0.2">
      <c r="C824" s="492"/>
      <c r="D824" s="492"/>
      <c r="E824" s="492"/>
      <c r="F824" s="492"/>
      <c r="G824" s="492"/>
      <c r="H824" s="492"/>
      <c r="I824" s="492"/>
      <c r="J824" s="492"/>
      <c r="K824" s="492"/>
      <c r="L824" s="492"/>
      <c r="M824" s="492"/>
      <c r="N824" s="492"/>
      <c r="O824" s="492"/>
      <c r="P824" s="492"/>
      <c r="Q824" s="492"/>
    </row>
    <row r="825" ht="25.15" customHeight="true" x14ac:dyDescent="0.2">
      <c r="C825" s="492"/>
      <c r="D825" s="492"/>
      <c r="E825" s="492"/>
      <c r="F825" s="492"/>
      <c r="G825" s="492"/>
      <c r="H825" s="492"/>
      <c r="I825" s="492"/>
      <c r="J825" s="492"/>
      <c r="K825" s="492"/>
      <c r="L825" s="492"/>
      <c r="M825" s="492"/>
      <c r="N825" s="492"/>
      <c r="O825" s="492"/>
      <c r="P825" s="492"/>
      <c r="Q825" s="492"/>
    </row>
    <row r="826" ht="25.15" customHeight="true" x14ac:dyDescent="0.2">
      <c r="C826" s="492"/>
      <c r="D826" s="492"/>
      <c r="E826" s="492"/>
      <c r="F826" s="492"/>
      <c r="G826" s="492"/>
      <c r="H826" s="492"/>
      <c r="I826" s="492"/>
      <c r="J826" s="492"/>
      <c r="K826" s="492"/>
      <c r="L826" s="492"/>
      <c r="M826" s="492"/>
      <c r="N826" s="492"/>
      <c r="O826" s="492"/>
      <c r="P826" s="492"/>
      <c r="Q826" s="492"/>
    </row>
    <row r="827" ht="25.15" customHeight="true" x14ac:dyDescent="0.2">
      <c r="C827" s="492"/>
      <c r="D827" s="492"/>
      <c r="E827" s="492"/>
      <c r="F827" s="492"/>
      <c r="G827" s="492"/>
      <c r="H827" s="492"/>
      <c r="I827" s="492"/>
      <c r="J827" s="492"/>
      <c r="K827" s="492"/>
      <c r="L827" s="492"/>
      <c r="M827" s="492"/>
      <c r="N827" s="492"/>
      <c r="O827" s="492"/>
      <c r="P827" s="492"/>
      <c r="Q827" s="492"/>
    </row>
    <row r="828" ht="25.15" customHeight="true" x14ac:dyDescent="0.2">
      <c r="C828" s="492"/>
      <c r="D828" s="492"/>
      <c r="E828" s="492"/>
      <c r="F828" s="492"/>
      <c r="G828" s="492"/>
      <c r="H828" s="492"/>
      <c r="I828" s="492"/>
      <c r="J828" s="492"/>
      <c r="K828" s="492"/>
      <c r="L828" s="492"/>
      <c r="M828" s="492"/>
      <c r="N828" s="492"/>
      <c r="O828" s="492"/>
      <c r="P828" s="492"/>
      <c r="Q828" s="492"/>
    </row>
    <row r="829" ht="25.15" customHeight="true" x14ac:dyDescent="0.2">
      <c r="C829" s="492"/>
      <c r="D829" s="492"/>
      <c r="E829" s="492"/>
      <c r="F829" s="492"/>
      <c r="G829" s="492"/>
      <c r="H829" s="492"/>
      <c r="I829" s="492"/>
      <c r="J829" s="492"/>
      <c r="K829" s="492"/>
      <c r="L829" s="492"/>
      <c r="M829" s="492"/>
      <c r="N829" s="492"/>
      <c r="O829" s="492"/>
      <c r="P829" s="492"/>
      <c r="Q829" s="492"/>
    </row>
    <row r="830" ht="25.15" customHeight="true" x14ac:dyDescent="0.2">
      <c r="C830" s="492"/>
      <c r="D830" s="492"/>
      <c r="E830" s="492"/>
      <c r="F830" s="492"/>
      <c r="G830" s="492"/>
      <c r="H830" s="492"/>
      <c r="I830" s="492"/>
      <c r="J830" s="492"/>
      <c r="K830" s="492"/>
      <c r="L830" s="492"/>
      <c r="M830" s="492"/>
      <c r="N830" s="492"/>
      <c r="O830" s="492"/>
      <c r="P830" s="492"/>
      <c r="Q830" s="492"/>
    </row>
    <row r="831" ht="25.15" customHeight="true" x14ac:dyDescent="0.2">
      <c r="C831" s="492"/>
      <c r="D831" s="492"/>
      <c r="E831" s="492"/>
      <c r="F831" s="492"/>
      <c r="G831" s="492"/>
      <c r="H831" s="492"/>
      <c r="I831" s="492"/>
      <c r="J831" s="492"/>
      <c r="K831" s="492"/>
      <c r="L831" s="492"/>
      <c r="M831" s="492"/>
      <c r="N831" s="492"/>
      <c r="O831" s="492"/>
      <c r="P831" s="492"/>
      <c r="Q831" s="492"/>
    </row>
    <row r="832" ht="25.15" customHeight="true" x14ac:dyDescent="0.2">
      <c r="C832" s="492"/>
      <c r="D832" s="492"/>
      <c r="E832" s="492"/>
      <c r="F832" s="492"/>
      <c r="G832" s="492"/>
      <c r="H832" s="492"/>
      <c r="I832" s="492"/>
      <c r="J832" s="492"/>
      <c r="K832" s="492"/>
      <c r="L832" s="492"/>
      <c r="M832" s="492"/>
      <c r="N832" s="492"/>
      <c r="O832" s="492"/>
      <c r="P832" s="492"/>
      <c r="Q832" s="492"/>
    </row>
    <row r="833" ht="25.15" customHeight="true" x14ac:dyDescent="0.2">
      <c r="C833" s="492"/>
      <c r="D833" s="492"/>
      <c r="E833" s="492"/>
      <c r="F833" s="492"/>
      <c r="G833" s="492"/>
      <c r="H833" s="492"/>
      <c r="I833" s="492"/>
      <c r="J833" s="492"/>
      <c r="K833" s="492"/>
      <c r="L833" s="492"/>
      <c r="M833" s="492"/>
      <c r="N833" s="492"/>
      <c r="O833" s="492"/>
      <c r="P833" s="492"/>
      <c r="Q833" s="492"/>
    </row>
    <row r="834" ht="25.15" customHeight="true" x14ac:dyDescent="0.2">
      <c r="C834" s="492"/>
      <c r="D834" s="492"/>
      <c r="E834" s="492"/>
      <c r="F834" s="492"/>
      <c r="G834" s="492"/>
      <c r="H834" s="492"/>
      <c r="I834" s="492"/>
      <c r="J834" s="492"/>
      <c r="K834" s="492"/>
      <c r="L834" s="492"/>
      <c r="M834" s="492"/>
      <c r="N834" s="492"/>
      <c r="O834" s="492"/>
      <c r="P834" s="492"/>
      <c r="Q834" s="492"/>
    </row>
    <row r="835" ht="25.15" customHeight="true" x14ac:dyDescent="0.2">
      <c r="C835" s="492"/>
      <c r="D835" s="492"/>
      <c r="E835" s="492"/>
      <c r="F835" s="492"/>
      <c r="G835" s="492"/>
      <c r="H835" s="492"/>
      <c r="I835" s="492"/>
      <c r="J835" s="492"/>
      <c r="K835" s="492"/>
      <c r="L835" s="492"/>
      <c r="M835" s="492"/>
      <c r="N835" s="492"/>
      <c r="O835" s="492"/>
      <c r="P835" s="492"/>
      <c r="Q835" s="492"/>
    </row>
    <row r="836" ht="25.15" customHeight="true" x14ac:dyDescent="0.2">
      <c r="C836" s="492"/>
      <c r="D836" s="492"/>
      <c r="E836" s="492"/>
      <c r="F836" s="492"/>
      <c r="G836" s="492"/>
      <c r="H836" s="492"/>
      <c r="I836" s="492"/>
      <c r="J836" s="492"/>
      <c r="K836" s="492"/>
      <c r="L836" s="492"/>
      <c r="M836" s="492"/>
      <c r="N836" s="492"/>
      <c r="O836" s="492"/>
      <c r="P836" s="492"/>
      <c r="Q836" s="492"/>
    </row>
    <row r="837" ht="25.15" customHeight="true" x14ac:dyDescent="0.2">
      <c r="C837" s="492"/>
      <c r="D837" s="492"/>
      <c r="E837" s="492"/>
      <c r="F837" s="492"/>
      <c r="G837" s="492"/>
      <c r="H837" s="492"/>
      <c r="I837" s="492"/>
      <c r="J837" s="492"/>
      <c r="K837" s="492"/>
      <c r="L837" s="492"/>
      <c r="M837" s="492"/>
      <c r="N837" s="492"/>
      <c r="O837" s="492"/>
      <c r="P837" s="492"/>
      <c r="Q837" s="492"/>
    </row>
    <row r="838" ht="25.15" customHeight="true" x14ac:dyDescent="0.2">
      <c r="C838" s="492"/>
      <c r="D838" s="492"/>
      <c r="E838" s="492"/>
      <c r="F838" s="492"/>
      <c r="G838" s="492"/>
      <c r="H838" s="492"/>
      <c r="I838" s="492"/>
      <c r="J838" s="492"/>
      <c r="K838" s="492"/>
      <c r="L838" s="492"/>
      <c r="M838" s="492"/>
      <c r="N838" s="492"/>
      <c r="O838" s="492"/>
      <c r="P838" s="492"/>
      <c r="Q838" s="492"/>
    </row>
    <row r="839" ht="25.15" customHeight="true" x14ac:dyDescent="0.2">
      <c r="C839" s="492"/>
      <c r="D839" s="492"/>
      <c r="E839" s="492"/>
      <c r="F839" s="492"/>
      <c r="G839" s="492"/>
      <c r="H839" s="492"/>
      <c r="I839" s="492"/>
      <c r="J839" s="492"/>
      <c r="K839" s="492"/>
      <c r="L839" s="492"/>
      <c r="M839" s="492"/>
      <c r="N839" s="492"/>
      <c r="O839" s="492"/>
      <c r="P839" s="492"/>
      <c r="Q839" s="492"/>
    </row>
    <row r="840" ht="25.15" customHeight="true" x14ac:dyDescent="0.2">
      <c r="C840" s="492"/>
      <c r="D840" s="492"/>
      <c r="E840" s="492"/>
      <c r="F840" s="492"/>
      <c r="G840" s="492"/>
      <c r="H840" s="492"/>
      <c r="I840" s="492"/>
      <c r="J840" s="492"/>
      <c r="K840" s="492"/>
      <c r="L840" s="492"/>
      <c r="M840" s="492"/>
      <c r="N840" s="492"/>
      <c r="O840" s="492"/>
      <c r="P840" s="492"/>
      <c r="Q840" s="492"/>
    </row>
    <row r="841" ht="25.15" customHeight="true" x14ac:dyDescent="0.2">
      <c r="C841" s="492"/>
      <c r="D841" s="492"/>
      <c r="E841" s="492"/>
      <c r="F841" s="492"/>
      <c r="G841" s="492"/>
      <c r="H841" s="492"/>
      <c r="I841" s="492"/>
      <c r="J841" s="492"/>
      <c r="K841" s="492"/>
      <c r="L841" s="492"/>
      <c r="M841" s="492"/>
      <c r="N841" s="492"/>
      <c r="O841" s="492"/>
      <c r="P841" s="492"/>
      <c r="Q841" s="492"/>
    </row>
    <row r="842" ht="25.15" customHeight="true" x14ac:dyDescent="0.2">
      <c r="C842" s="492"/>
      <c r="D842" s="492"/>
      <c r="E842" s="492"/>
      <c r="F842" s="492"/>
      <c r="G842" s="492"/>
      <c r="H842" s="492"/>
      <c r="I842" s="492"/>
      <c r="J842" s="492"/>
      <c r="K842" s="492"/>
      <c r="L842" s="492"/>
      <c r="M842" s="492"/>
      <c r="N842" s="492"/>
      <c r="O842" s="492"/>
      <c r="P842" s="492"/>
      <c r="Q842" s="492"/>
    </row>
    <row r="843" ht="25.15" customHeight="true" x14ac:dyDescent="0.2">
      <c r="C843" s="492"/>
      <c r="D843" s="492"/>
      <c r="E843" s="492"/>
      <c r="F843" s="492"/>
      <c r="G843" s="492"/>
      <c r="H843" s="492"/>
      <c r="I843" s="492"/>
      <c r="J843" s="492"/>
      <c r="K843" s="492"/>
      <c r="L843" s="492"/>
      <c r="M843" s="492"/>
      <c r="N843" s="492"/>
      <c r="O843" s="492"/>
      <c r="P843" s="492"/>
      <c r="Q843" s="492"/>
    </row>
    <row r="844" ht="25.15" customHeight="true" x14ac:dyDescent="0.2">
      <c r="C844" s="492"/>
      <c r="D844" s="492"/>
      <c r="E844" s="492"/>
      <c r="F844" s="492"/>
      <c r="G844" s="492"/>
      <c r="H844" s="492"/>
      <c r="I844" s="492"/>
      <c r="J844" s="492"/>
      <c r="K844" s="492"/>
      <c r="L844" s="492"/>
      <c r="M844" s="492"/>
      <c r="N844" s="492"/>
      <c r="O844" s="492"/>
      <c r="P844" s="492"/>
      <c r="Q844" s="492"/>
    </row>
    <row r="845" ht="25.15" customHeight="true" x14ac:dyDescent="0.2">
      <c r="C845" s="492"/>
      <c r="D845" s="492"/>
      <c r="E845" s="492"/>
      <c r="F845" s="492"/>
      <c r="G845" s="492"/>
      <c r="H845" s="492"/>
      <c r="I845" s="492"/>
      <c r="J845" s="492"/>
      <c r="K845" s="492"/>
      <c r="L845" s="492"/>
      <c r="M845" s="492"/>
      <c r="N845" s="492"/>
      <c r="O845" s="492"/>
      <c r="P845" s="492"/>
      <c r="Q845" s="492"/>
    </row>
    <row r="846" ht="25.15" customHeight="true" x14ac:dyDescent="0.2">
      <c r="C846" s="492"/>
      <c r="D846" s="492"/>
      <c r="E846" s="492"/>
      <c r="F846" s="492"/>
      <c r="G846" s="492"/>
      <c r="H846" s="492"/>
      <c r="I846" s="492"/>
      <c r="J846" s="492"/>
      <c r="K846" s="492"/>
      <c r="L846" s="492"/>
      <c r="M846" s="492"/>
      <c r="N846" s="492"/>
      <c r="O846" s="492"/>
      <c r="P846" s="492"/>
      <c r="Q846" s="492"/>
    </row>
    <row r="847" ht="25.15" customHeight="true" x14ac:dyDescent="0.2">
      <c r="C847" s="492"/>
      <c r="D847" s="492"/>
      <c r="E847" s="492"/>
      <c r="F847" s="492"/>
      <c r="G847" s="492"/>
      <c r="H847" s="492"/>
      <c r="I847" s="492"/>
      <c r="J847" s="492"/>
      <c r="K847" s="492"/>
      <c r="L847" s="492"/>
      <c r="M847" s="492"/>
      <c r="N847" s="492"/>
      <c r="O847" s="492"/>
      <c r="P847" s="492"/>
      <c r="Q847" s="492"/>
    </row>
    <row r="848" ht="25.15" customHeight="true" x14ac:dyDescent="0.2">
      <c r="C848" s="492"/>
      <c r="D848" s="492"/>
      <c r="E848" s="492"/>
      <c r="F848" s="492"/>
      <c r="G848" s="492"/>
      <c r="H848" s="492"/>
      <c r="I848" s="492"/>
      <c r="J848" s="492"/>
      <c r="K848" s="492"/>
      <c r="L848" s="492"/>
      <c r="M848" s="492"/>
      <c r="N848" s="492"/>
      <c r="O848" s="492"/>
      <c r="P848" s="492"/>
      <c r="Q848" s="492"/>
    </row>
    <row r="849" ht="25.15" customHeight="true" x14ac:dyDescent="0.2">
      <c r="C849" s="492"/>
      <c r="D849" s="492"/>
      <c r="E849" s="492"/>
      <c r="F849" s="492"/>
      <c r="G849" s="492"/>
      <c r="H849" s="492"/>
      <c r="I849" s="492"/>
      <c r="J849" s="492"/>
      <c r="K849" s="492"/>
      <c r="L849" s="492"/>
      <c r="M849" s="492"/>
      <c r="N849" s="492"/>
      <c r="O849" s="492"/>
      <c r="P849" s="492"/>
      <c r="Q849" s="492"/>
    </row>
    <row r="850" ht="25.15" customHeight="true" x14ac:dyDescent="0.2">
      <c r="C850" s="492"/>
      <c r="D850" s="492"/>
      <c r="E850" s="492"/>
      <c r="F850" s="492"/>
      <c r="G850" s="492"/>
      <c r="H850" s="492"/>
      <c r="I850" s="492"/>
      <c r="J850" s="492"/>
      <c r="K850" s="492"/>
      <c r="L850" s="492"/>
      <c r="M850" s="492"/>
      <c r="N850" s="492"/>
      <c r="O850" s="492"/>
      <c r="P850" s="492"/>
      <c r="Q850" s="492"/>
    </row>
    <row r="851" ht="25.15" customHeight="true" x14ac:dyDescent="0.2">
      <c r="C851" s="492"/>
      <c r="D851" s="492"/>
      <c r="E851" s="492"/>
      <c r="F851" s="492"/>
      <c r="G851" s="492"/>
      <c r="H851" s="492"/>
      <c r="I851" s="492"/>
      <c r="J851" s="492"/>
      <c r="K851" s="492"/>
      <c r="L851" s="492"/>
      <c r="M851" s="492"/>
      <c r="N851" s="492"/>
      <c r="O851" s="492"/>
      <c r="P851" s="492"/>
      <c r="Q851" s="492"/>
    </row>
    <row r="852" ht="25.15" customHeight="true" x14ac:dyDescent="0.2">
      <c r="C852" s="492"/>
      <c r="D852" s="492"/>
      <c r="E852" s="492"/>
      <c r="F852" s="492"/>
      <c r="G852" s="492"/>
      <c r="H852" s="492"/>
      <c r="I852" s="492"/>
      <c r="J852" s="492"/>
      <c r="K852" s="492"/>
      <c r="L852" s="492"/>
      <c r="M852" s="492"/>
      <c r="N852" s="492"/>
      <c r="O852" s="492"/>
      <c r="P852" s="492"/>
      <c r="Q852" s="492"/>
    </row>
    <row r="853" ht="25.15" customHeight="true" x14ac:dyDescent="0.2">
      <c r="C853" s="492"/>
      <c r="D853" s="492"/>
      <c r="E853" s="492"/>
      <c r="F853" s="492"/>
      <c r="G853" s="492"/>
      <c r="H853" s="492"/>
      <c r="I853" s="492"/>
      <c r="J853" s="492"/>
      <c r="K853" s="492"/>
      <c r="L853" s="492"/>
      <c r="M853" s="492"/>
      <c r="N853" s="492"/>
      <c r="O853" s="492"/>
      <c r="P853" s="492"/>
      <c r="Q853" s="492"/>
    </row>
    <row r="854" ht="25.15" customHeight="true" x14ac:dyDescent="0.2">
      <c r="C854" s="492"/>
      <c r="D854" s="492"/>
      <c r="E854" s="492"/>
      <c r="F854" s="492"/>
      <c r="G854" s="492"/>
      <c r="H854" s="492"/>
      <c r="I854" s="492"/>
      <c r="J854" s="492"/>
      <c r="K854" s="492"/>
      <c r="L854" s="492"/>
      <c r="M854" s="492"/>
      <c r="N854" s="492"/>
      <c r="O854" s="492"/>
      <c r="P854" s="492"/>
      <c r="Q854" s="492"/>
    </row>
    <row r="855" ht="25.15" customHeight="true" x14ac:dyDescent="0.2">
      <c r="C855" s="492"/>
      <c r="D855" s="492"/>
      <c r="E855" s="492"/>
      <c r="F855" s="492"/>
      <c r="G855" s="492"/>
      <c r="H855" s="492"/>
      <c r="I855" s="492"/>
      <c r="J855" s="492"/>
      <c r="K855" s="492"/>
      <c r="L855" s="492"/>
      <c r="M855" s="492"/>
      <c r="N855" s="492"/>
      <c r="O855" s="492"/>
      <c r="P855" s="492"/>
      <c r="Q855" s="492"/>
    </row>
    <row r="856" ht="25.15" customHeight="true" x14ac:dyDescent="0.2">
      <c r="C856" s="492"/>
      <c r="D856" s="492"/>
      <c r="E856" s="492"/>
      <c r="F856" s="492"/>
      <c r="G856" s="492"/>
      <c r="H856" s="492"/>
      <c r="I856" s="492"/>
      <c r="J856" s="492"/>
      <c r="K856" s="492"/>
      <c r="L856" s="492"/>
      <c r="M856" s="492"/>
      <c r="N856" s="492"/>
      <c r="O856" s="492"/>
      <c r="P856" s="492"/>
      <c r="Q856" s="492"/>
    </row>
    <row r="857" ht="25.15" customHeight="true" x14ac:dyDescent="0.2">
      <c r="C857" s="492"/>
      <c r="D857" s="492"/>
      <c r="E857" s="492"/>
      <c r="F857" s="492"/>
      <c r="G857" s="492"/>
      <c r="H857" s="492"/>
      <c r="I857" s="492"/>
      <c r="J857" s="492"/>
      <c r="K857" s="492"/>
      <c r="L857" s="492"/>
      <c r="M857" s="492"/>
      <c r="N857" s="492"/>
      <c r="O857" s="492"/>
      <c r="P857" s="492"/>
      <c r="Q857" s="492"/>
    </row>
    <row r="858" ht="25.15" customHeight="true" x14ac:dyDescent="0.2">
      <c r="C858" s="492"/>
      <c r="D858" s="492"/>
      <c r="E858" s="492"/>
      <c r="F858" s="492"/>
      <c r="G858" s="492"/>
      <c r="H858" s="492"/>
      <c r="I858" s="492"/>
      <c r="J858" s="492"/>
      <c r="K858" s="492"/>
      <c r="L858" s="492"/>
      <c r="M858" s="492"/>
      <c r="N858" s="492"/>
      <c r="O858" s="492"/>
      <c r="P858" s="492"/>
      <c r="Q858" s="492"/>
    </row>
    <row r="859" ht="25.15" customHeight="true" x14ac:dyDescent="0.2">
      <c r="C859" s="492"/>
      <c r="D859" s="492"/>
      <c r="E859" s="492"/>
      <c r="F859" s="492"/>
      <c r="G859" s="492"/>
      <c r="H859" s="492"/>
      <c r="I859" s="492"/>
      <c r="J859" s="492"/>
      <c r="K859" s="492"/>
      <c r="L859" s="492"/>
      <c r="M859" s="492"/>
      <c r="N859" s="492"/>
      <c r="O859" s="492"/>
      <c r="P859" s="492"/>
      <c r="Q859" s="492"/>
    </row>
    <row r="860" ht="25.15" customHeight="true" x14ac:dyDescent="0.2">
      <c r="C860" s="492"/>
      <c r="D860" s="492"/>
      <c r="E860" s="492"/>
      <c r="F860" s="492"/>
      <c r="G860" s="492"/>
      <c r="H860" s="492"/>
      <c r="I860" s="492"/>
      <c r="J860" s="492"/>
      <c r="K860" s="492"/>
      <c r="L860" s="492"/>
      <c r="M860" s="492"/>
      <c r="N860" s="492"/>
      <c r="O860" s="492"/>
      <c r="P860" s="492"/>
      <c r="Q860" s="492"/>
    </row>
    <row r="861" ht="25.15" customHeight="true" x14ac:dyDescent="0.2">
      <c r="C861" s="492"/>
      <c r="D861" s="492"/>
      <c r="E861" s="492"/>
      <c r="F861" s="492"/>
      <c r="G861" s="492"/>
      <c r="H861" s="492"/>
      <c r="I861" s="492"/>
      <c r="J861" s="492"/>
      <c r="K861" s="492"/>
      <c r="L861" s="492"/>
      <c r="M861" s="492"/>
      <c r="N861" s="492"/>
      <c r="O861" s="492"/>
      <c r="P861" s="492"/>
      <c r="Q861" s="492"/>
    </row>
    <row r="862" ht="25.15" customHeight="true" x14ac:dyDescent="0.2">
      <c r="C862" s="492"/>
      <c r="D862" s="492"/>
      <c r="E862" s="492"/>
      <c r="F862" s="492"/>
      <c r="G862" s="492"/>
      <c r="H862" s="492"/>
      <c r="I862" s="492"/>
      <c r="J862" s="492"/>
      <c r="K862" s="492"/>
      <c r="L862" s="492"/>
      <c r="M862" s="492"/>
      <c r="N862" s="492"/>
      <c r="O862" s="492"/>
      <c r="P862" s="492"/>
      <c r="Q862" s="492"/>
    </row>
    <row r="863" ht="25.15" customHeight="true" x14ac:dyDescent="0.2">
      <c r="C863" s="492"/>
      <c r="D863" s="492"/>
      <c r="E863" s="492"/>
      <c r="F863" s="492"/>
      <c r="G863" s="492"/>
      <c r="H863" s="492"/>
      <c r="I863" s="492"/>
      <c r="J863" s="492"/>
      <c r="K863" s="492"/>
      <c r="L863" s="492"/>
      <c r="M863" s="492"/>
      <c r="N863" s="492"/>
      <c r="O863" s="492"/>
      <c r="P863" s="492"/>
      <c r="Q863" s="492"/>
    </row>
    <row r="864" ht="25.15" customHeight="true" x14ac:dyDescent="0.2">
      <c r="C864" s="492"/>
      <c r="D864" s="492"/>
      <c r="E864" s="492"/>
      <c r="F864" s="492"/>
      <c r="G864" s="492"/>
      <c r="H864" s="492"/>
      <c r="I864" s="492"/>
      <c r="J864" s="492"/>
      <c r="K864" s="492"/>
      <c r="L864" s="492"/>
      <c r="M864" s="492"/>
      <c r="N864" s="492"/>
      <c r="O864" s="492"/>
      <c r="P864" s="492"/>
      <c r="Q864" s="492"/>
    </row>
    <row r="865" ht="25.15" customHeight="true" x14ac:dyDescent="0.2">
      <c r="C865" s="492"/>
      <c r="D865" s="492"/>
      <c r="E865" s="492"/>
      <c r="F865" s="492"/>
      <c r="G865" s="492"/>
      <c r="H865" s="492"/>
      <c r="I865" s="492"/>
      <c r="J865" s="492"/>
      <c r="K865" s="492"/>
      <c r="L865" s="492"/>
      <c r="M865" s="492"/>
      <c r="N865" s="492"/>
      <c r="O865" s="492"/>
      <c r="P865" s="492"/>
      <c r="Q865" s="492"/>
    </row>
    <row r="866" ht="25.15" customHeight="true" x14ac:dyDescent="0.2">
      <c r="C866" s="492"/>
      <c r="D866" s="492"/>
      <c r="E866" s="492"/>
      <c r="F866" s="492"/>
      <c r="G866" s="492"/>
      <c r="H866" s="492"/>
      <c r="I866" s="492"/>
      <c r="J866" s="492"/>
      <c r="K866" s="492"/>
      <c r="L866" s="492"/>
      <c r="M866" s="492"/>
      <c r="N866" s="492"/>
      <c r="O866" s="492"/>
      <c r="P866" s="492"/>
      <c r="Q866" s="492"/>
    </row>
    <row r="867" ht="25.15" customHeight="true" x14ac:dyDescent="0.2">
      <c r="C867" s="492"/>
      <c r="D867" s="492"/>
      <c r="E867" s="492"/>
      <c r="F867" s="492"/>
      <c r="G867" s="492"/>
      <c r="H867" s="492"/>
      <c r="I867" s="492"/>
      <c r="J867" s="492"/>
      <c r="K867" s="492"/>
      <c r="L867" s="492"/>
      <c r="M867" s="492"/>
      <c r="N867" s="492"/>
      <c r="O867" s="492"/>
      <c r="P867" s="492"/>
      <c r="Q867" s="492"/>
    </row>
    <row r="868" ht="25.15" customHeight="true" x14ac:dyDescent="0.2">
      <c r="C868" s="492"/>
      <c r="D868" s="492"/>
      <c r="E868" s="492"/>
      <c r="F868" s="492"/>
      <c r="G868" s="492"/>
      <c r="H868" s="492"/>
      <c r="I868" s="492"/>
      <c r="J868" s="492"/>
      <c r="K868" s="492"/>
      <c r="L868" s="492"/>
      <c r="M868" s="492"/>
      <c r="N868" s="492"/>
      <c r="O868" s="492"/>
      <c r="P868" s="492"/>
      <c r="Q868" s="492"/>
    </row>
    <row r="869" ht="25.15" customHeight="true" x14ac:dyDescent="0.2">
      <c r="C869" s="492"/>
      <c r="D869" s="492"/>
      <c r="E869" s="492"/>
      <c r="F869" s="492"/>
      <c r="G869" s="492"/>
      <c r="H869" s="492"/>
      <c r="I869" s="492"/>
      <c r="J869" s="492"/>
      <c r="K869" s="492"/>
      <c r="L869" s="492"/>
      <c r="M869" s="492"/>
      <c r="N869" s="492"/>
      <c r="O869" s="492"/>
      <c r="P869" s="492"/>
      <c r="Q869" s="492"/>
    </row>
    <row r="870" ht="25.15" customHeight="true" x14ac:dyDescent="0.2">
      <c r="C870" s="492"/>
      <c r="D870" s="492"/>
      <c r="E870" s="492"/>
      <c r="F870" s="492"/>
      <c r="G870" s="492"/>
      <c r="H870" s="492"/>
      <c r="I870" s="492"/>
      <c r="J870" s="492"/>
      <c r="K870" s="492"/>
      <c r="L870" s="492"/>
      <c r="M870" s="492"/>
      <c r="N870" s="492"/>
      <c r="O870" s="492"/>
      <c r="P870" s="492"/>
      <c r="Q870" s="492"/>
    </row>
    <row r="871" ht="25.15" customHeight="true" x14ac:dyDescent="0.2">
      <c r="C871" s="492"/>
      <c r="D871" s="492"/>
      <c r="E871" s="492"/>
      <c r="F871" s="492"/>
      <c r="G871" s="492"/>
      <c r="H871" s="492"/>
      <c r="I871" s="492"/>
      <c r="J871" s="492"/>
      <c r="K871" s="492"/>
      <c r="L871" s="492"/>
      <c r="M871" s="492"/>
      <c r="N871" s="492"/>
      <c r="O871" s="492"/>
      <c r="P871" s="492"/>
      <c r="Q871" s="492"/>
    </row>
    <row r="872" ht="25.15" customHeight="true" x14ac:dyDescent="0.2">
      <c r="C872" s="492"/>
      <c r="D872" s="492"/>
      <c r="E872" s="492"/>
      <c r="F872" s="492"/>
      <c r="G872" s="492"/>
      <c r="H872" s="492"/>
      <c r="I872" s="492"/>
      <c r="J872" s="492"/>
      <c r="K872" s="492"/>
      <c r="L872" s="492"/>
      <c r="M872" s="492"/>
      <c r="N872" s="492"/>
      <c r="O872" s="492"/>
      <c r="P872" s="492"/>
      <c r="Q872" s="492"/>
    </row>
    <row r="873" ht="25.15" customHeight="true" x14ac:dyDescent="0.2">
      <c r="C873" s="492"/>
      <c r="D873" s="492"/>
      <c r="E873" s="492"/>
      <c r="F873" s="492"/>
      <c r="G873" s="492"/>
      <c r="H873" s="492"/>
      <c r="I873" s="492"/>
      <c r="J873" s="492"/>
      <c r="K873" s="492"/>
      <c r="L873" s="492"/>
      <c r="M873" s="492"/>
      <c r="N873" s="492"/>
      <c r="O873" s="492"/>
      <c r="P873" s="492"/>
      <c r="Q873" s="492"/>
    </row>
    <row r="874" ht="25.15" customHeight="true" x14ac:dyDescent="0.2">
      <c r="C874" s="492"/>
      <c r="D874" s="492"/>
      <c r="E874" s="492"/>
      <c r="F874" s="492"/>
      <c r="G874" s="492"/>
      <c r="H874" s="492"/>
      <c r="I874" s="492"/>
      <c r="J874" s="492"/>
      <c r="K874" s="492"/>
      <c r="L874" s="492"/>
      <c r="M874" s="492"/>
      <c r="N874" s="492"/>
      <c r="O874" s="492"/>
      <c r="P874" s="492"/>
      <c r="Q874" s="492"/>
    </row>
    <row r="875" ht="25.15" customHeight="true" x14ac:dyDescent="0.2">
      <c r="C875" s="492"/>
      <c r="D875" s="492"/>
      <c r="E875" s="492"/>
      <c r="F875" s="492"/>
      <c r="G875" s="492"/>
      <c r="H875" s="492"/>
      <c r="I875" s="492"/>
      <c r="J875" s="492"/>
      <c r="K875" s="492"/>
      <c r="L875" s="492"/>
      <c r="M875" s="492"/>
      <c r="N875" s="492"/>
      <c r="O875" s="492"/>
      <c r="P875" s="492"/>
      <c r="Q875" s="492"/>
    </row>
    <row r="876" ht="25.15" customHeight="true" x14ac:dyDescent="0.2">
      <c r="C876" s="492"/>
      <c r="D876" s="492"/>
      <c r="E876" s="492"/>
      <c r="F876" s="492"/>
      <c r="G876" s="492"/>
      <c r="H876" s="492"/>
      <c r="I876" s="492"/>
      <c r="J876" s="492"/>
      <c r="K876" s="492"/>
      <c r="L876" s="492"/>
      <c r="M876" s="492"/>
      <c r="N876" s="492"/>
      <c r="O876" s="492"/>
      <c r="P876" s="492"/>
      <c r="Q876" s="492"/>
    </row>
    <row r="877" ht="25.15" customHeight="true" x14ac:dyDescent="0.2">
      <c r="C877" s="492"/>
      <c r="D877" s="492"/>
      <c r="E877" s="492"/>
      <c r="F877" s="492"/>
      <c r="G877" s="492"/>
      <c r="H877" s="492"/>
      <c r="I877" s="492"/>
      <c r="J877" s="492"/>
      <c r="K877" s="492"/>
      <c r="L877" s="492"/>
      <c r="M877" s="492"/>
      <c r="N877" s="492"/>
      <c r="O877" s="492"/>
      <c r="P877" s="492"/>
      <c r="Q877" s="492"/>
    </row>
    <row r="878" ht="25.15" customHeight="true" x14ac:dyDescent="0.2">
      <c r="C878" s="492"/>
      <c r="D878" s="492"/>
      <c r="E878" s="492"/>
      <c r="F878" s="492"/>
      <c r="G878" s="492"/>
      <c r="H878" s="492"/>
      <c r="I878" s="492"/>
      <c r="J878" s="492"/>
      <c r="K878" s="492"/>
      <c r="L878" s="492"/>
      <c r="M878" s="492"/>
      <c r="N878" s="492"/>
      <c r="O878" s="492"/>
      <c r="P878" s="492"/>
      <c r="Q878" s="492"/>
    </row>
    <row r="879" ht="25.15" customHeight="true" x14ac:dyDescent="0.2">
      <c r="C879" s="492"/>
      <c r="D879" s="492"/>
      <c r="E879" s="492"/>
      <c r="F879" s="492"/>
      <c r="G879" s="492"/>
      <c r="H879" s="492"/>
      <c r="I879" s="492"/>
      <c r="J879" s="492"/>
      <c r="K879" s="492"/>
      <c r="L879" s="492"/>
      <c r="M879" s="492"/>
      <c r="N879" s="492"/>
      <c r="O879" s="492"/>
      <c r="P879" s="492"/>
      <c r="Q879" s="492"/>
    </row>
    <row r="880" ht="25.15" customHeight="true" x14ac:dyDescent="0.2">
      <c r="C880" s="492"/>
      <c r="D880" s="492"/>
      <c r="E880" s="492"/>
      <c r="F880" s="492"/>
      <c r="G880" s="492"/>
      <c r="H880" s="492"/>
      <c r="I880" s="492"/>
      <c r="J880" s="492"/>
      <c r="K880" s="492"/>
      <c r="L880" s="492"/>
      <c r="M880" s="492"/>
      <c r="N880" s="492"/>
      <c r="O880" s="492"/>
      <c r="P880" s="492"/>
      <c r="Q880" s="492"/>
    </row>
    <row r="881" ht="25.15" customHeight="true" x14ac:dyDescent="0.2">
      <c r="C881" s="492"/>
      <c r="D881" s="492"/>
      <c r="E881" s="492"/>
      <c r="F881" s="492"/>
      <c r="G881" s="492"/>
      <c r="H881" s="492"/>
      <c r="I881" s="492"/>
      <c r="J881" s="492"/>
      <c r="K881" s="492"/>
      <c r="L881" s="492"/>
      <c r="M881" s="492"/>
      <c r="N881" s="492"/>
      <c r="O881" s="492"/>
      <c r="P881" s="492"/>
      <c r="Q881" s="492"/>
    </row>
    <row r="882" ht="25.15" customHeight="true" x14ac:dyDescent="0.2">
      <c r="C882" s="492"/>
      <c r="D882" s="492"/>
      <c r="E882" s="492"/>
      <c r="F882" s="492"/>
      <c r="G882" s="492"/>
      <c r="H882" s="492"/>
      <c r="I882" s="492"/>
      <c r="J882" s="492"/>
      <c r="K882" s="492"/>
      <c r="L882" s="492"/>
      <c r="M882" s="492"/>
      <c r="N882" s="492"/>
      <c r="O882" s="492"/>
      <c r="P882" s="492"/>
      <c r="Q882" s="492"/>
    </row>
    <row r="883" ht="25.15" customHeight="true" x14ac:dyDescent="0.2">
      <c r="C883" s="492"/>
      <c r="D883" s="492"/>
      <c r="E883" s="492"/>
      <c r="F883" s="492"/>
      <c r="G883" s="492"/>
      <c r="H883" s="492"/>
      <c r="I883" s="492"/>
      <c r="J883" s="492"/>
      <c r="K883" s="492"/>
      <c r="L883" s="492"/>
      <c r="M883" s="492"/>
      <c r="N883" s="492"/>
      <c r="O883" s="492"/>
      <c r="P883" s="492"/>
      <c r="Q883" s="492"/>
    </row>
    <row r="884" ht="25.15" customHeight="true" x14ac:dyDescent="0.2">
      <c r="C884" s="492"/>
      <c r="D884" s="492"/>
      <c r="E884" s="492"/>
      <c r="F884" s="492"/>
      <c r="G884" s="492"/>
      <c r="H884" s="492"/>
      <c r="I884" s="492"/>
      <c r="J884" s="492"/>
      <c r="K884" s="492"/>
      <c r="L884" s="492"/>
      <c r="M884" s="492"/>
      <c r="N884" s="492"/>
      <c r="O884" s="492"/>
      <c r="P884" s="492"/>
      <c r="Q884" s="492"/>
    </row>
    <row r="885" ht="25.15" customHeight="true" x14ac:dyDescent="0.2">
      <c r="C885" s="492"/>
      <c r="D885" s="492"/>
      <c r="E885" s="492"/>
      <c r="F885" s="492"/>
      <c r="G885" s="492"/>
      <c r="H885" s="492"/>
      <c r="I885" s="492"/>
      <c r="J885" s="492"/>
      <c r="K885" s="492"/>
      <c r="L885" s="492"/>
      <c r="M885" s="492"/>
      <c r="N885" s="492"/>
      <c r="O885" s="492"/>
      <c r="P885" s="492"/>
      <c r="Q885" s="492"/>
    </row>
    <row r="886" ht="25.15" customHeight="true" x14ac:dyDescent="0.2">
      <c r="C886" s="492"/>
      <c r="D886" s="492"/>
      <c r="E886" s="492"/>
      <c r="F886" s="492"/>
      <c r="G886" s="492"/>
      <c r="H886" s="492"/>
      <c r="I886" s="492"/>
      <c r="J886" s="492"/>
      <c r="K886" s="492"/>
      <c r="L886" s="492"/>
      <c r="M886" s="492"/>
      <c r="N886" s="492"/>
      <c r="O886" s="492"/>
      <c r="P886" s="492"/>
      <c r="Q886" s="492"/>
    </row>
    <row r="887" ht="25.15" customHeight="true" x14ac:dyDescent="0.2">
      <c r="C887" s="492"/>
      <c r="D887" s="492"/>
      <c r="E887" s="492"/>
      <c r="F887" s="492"/>
      <c r="G887" s="492"/>
      <c r="H887" s="492"/>
      <c r="I887" s="492"/>
      <c r="J887" s="492"/>
      <c r="K887" s="492"/>
      <c r="L887" s="492"/>
      <c r="M887" s="492"/>
      <c r="N887" s="492"/>
      <c r="O887" s="492"/>
      <c r="P887" s="492"/>
      <c r="Q887" s="492"/>
    </row>
    <row r="888" ht="25.15" customHeight="true" x14ac:dyDescent="0.2">
      <c r="C888" s="492"/>
      <c r="D888" s="492"/>
      <c r="E888" s="492"/>
      <c r="F888" s="492"/>
      <c r="G888" s="492"/>
      <c r="H888" s="492"/>
      <c r="I888" s="492"/>
      <c r="J888" s="492"/>
      <c r="K888" s="492"/>
      <c r="L888" s="492"/>
      <c r="M888" s="492"/>
      <c r="N888" s="492"/>
      <c r="O888" s="492"/>
      <c r="P888" s="492"/>
      <c r="Q888" s="492"/>
    </row>
    <row r="889" ht="25.15" customHeight="true" x14ac:dyDescent="0.2">
      <c r="C889" s="492"/>
      <c r="D889" s="492"/>
      <c r="E889" s="492"/>
      <c r="F889" s="492"/>
      <c r="G889" s="492"/>
      <c r="H889" s="492"/>
      <c r="I889" s="492"/>
      <c r="J889" s="492"/>
      <c r="K889" s="492"/>
      <c r="L889" s="492"/>
      <c r="M889" s="492"/>
      <c r="N889" s="492"/>
      <c r="O889" s="492"/>
      <c r="P889" s="492"/>
      <c r="Q889" s="492"/>
    </row>
    <row r="890" ht="25.15" customHeight="true" x14ac:dyDescent="0.2">
      <c r="C890" s="492"/>
      <c r="D890" s="492"/>
      <c r="E890" s="492"/>
      <c r="F890" s="492"/>
      <c r="G890" s="492"/>
      <c r="H890" s="492"/>
      <c r="I890" s="492"/>
      <c r="J890" s="492"/>
      <c r="K890" s="492"/>
      <c r="L890" s="492"/>
      <c r="M890" s="492"/>
      <c r="N890" s="492"/>
      <c r="O890" s="492"/>
      <c r="P890" s="492"/>
      <c r="Q890" s="492"/>
    </row>
    <row r="891" ht="25.15" customHeight="true" x14ac:dyDescent="0.2">
      <c r="C891" s="492"/>
      <c r="D891" s="492"/>
      <c r="E891" s="492"/>
      <c r="F891" s="492"/>
      <c r="G891" s="492"/>
      <c r="H891" s="492"/>
      <c r="I891" s="492"/>
      <c r="J891" s="492"/>
      <c r="K891" s="492"/>
      <c r="L891" s="492"/>
      <c r="M891" s="492"/>
      <c r="N891" s="492"/>
      <c r="O891" s="492"/>
      <c r="P891" s="492"/>
      <c r="Q891" s="492"/>
    </row>
    <row r="892" ht="25.15" customHeight="true" x14ac:dyDescent="0.2">
      <c r="C892" s="492"/>
      <c r="D892" s="492"/>
      <c r="E892" s="492"/>
      <c r="F892" s="492"/>
      <c r="G892" s="492"/>
      <c r="H892" s="492"/>
      <c r="I892" s="492"/>
      <c r="J892" s="492"/>
      <c r="K892" s="492"/>
      <c r="L892" s="492"/>
      <c r="M892" s="492"/>
      <c r="N892" s="492"/>
      <c r="O892" s="492"/>
      <c r="P892" s="492"/>
      <c r="Q892" s="492"/>
    </row>
    <row r="893" ht="25.15" customHeight="true" x14ac:dyDescent="0.2">
      <c r="C893" s="492"/>
      <c r="D893" s="492"/>
      <c r="E893" s="492"/>
      <c r="F893" s="492"/>
      <c r="G893" s="492"/>
      <c r="H893" s="492"/>
      <c r="I893" s="492"/>
      <c r="J893" s="492"/>
      <c r="K893" s="492"/>
      <c r="L893" s="492"/>
      <c r="M893" s="492"/>
      <c r="N893" s="492"/>
      <c r="O893" s="492"/>
      <c r="P893" s="492"/>
      <c r="Q893" s="492"/>
    </row>
    <row r="894" ht="25.15" customHeight="true" x14ac:dyDescent="0.2">
      <c r="C894" s="492"/>
      <c r="D894" s="492"/>
      <c r="E894" s="492"/>
      <c r="F894" s="492"/>
      <c r="G894" s="492"/>
      <c r="H894" s="492"/>
      <c r="I894" s="492"/>
      <c r="J894" s="492"/>
      <c r="K894" s="492"/>
      <c r="L894" s="492"/>
      <c r="M894" s="492"/>
      <c r="N894" s="492"/>
      <c r="O894" s="492"/>
      <c r="P894" s="492"/>
      <c r="Q894" s="492"/>
    </row>
    <row r="895" ht="25.15" customHeight="true" x14ac:dyDescent="0.2">
      <c r="C895" s="492"/>
      <c r="D895" s="492"/>
      <c r="E895" s="492"/>
      <c r="F895" s="492"/>
      <c r="G895" s="492"/>
      <c r="H895" s="492"/>
      <c r="I895" s="492"/>
      <c r="J895" s="492"/>
      <c r="K895" s="492"/>
      <c r="L895" s="492"/>
      <c r="M895" s="492"/>
      <c r="N895" s="492"/>
      <c r="O895" s="492"/>
      <c r="P895" s="492"/>
      <c r="Q895" s="492"/>
    </row>
    <row r="896" ht="25.15" customHeight="true" x14ac:dyDescent="0.2">
      <c r="C896" s="492"/>
      <c r="D896" s="492"/>
      <c r="E896" s="492"/>
      <c r="F896" s="492"/>
      <c r="G896" s="492"/>
      <c r="H896" s="492"/>
      <c r="I896" s="492"/>
      <c r="J896" s="492"/>
      <c r="K896" s="492"/>
      <c r="L896" s="492"/>
      <c r="M896" s="492"/>
      <c r="N896" s="492"/>
      <c r="O896" s="492"/>
      <c r="P896" s="492"/>
      <c r="Q896" s="492"/>
    </row>
    <row r="897" ht="25.15" customHeight="true" x14ac:dyDescent="0.2">
      <c r="C897" s="492"/>
      <c r="D897" s="492"/>
      <c r="E897" s="492"/>
      <c r="F897" s="492"/>
      <c r="G897" s="492"/>
      <c r="H897" s="492"/>
      <c r="I897" s="492"/>
      <c r="J897" s="492"/>
      <c r="K897" s="492"/>
      <c r="L897" s="492"/>
      <c r="M897" s="492"/>
      <c r="N897" s="492"/>
      <c r="O897" s="492"/>
      <c r="P897" s="492"/>
      <c r="Q897" s="492"/>
    </row>
    <row r="898" ht="25.15" customHeight="true" x14ac:dyDescent="0.2">
      <c r="C898" s="492"/>
      <c r="D898" s="492"/>
      <c r="E898" s="492"/>
      <c r="F898" s="492"/>
      <c r="G898" s="492"/>
      <c r="H898" s="492"/>
      <c r="I898" s="492"/>
      <c r="J898" s="492"/>
      <c r="K898" s="492"/>
      <c r="L898" s="492"/>
      <c r="M898" s="492"/>
      <c r="N898" s="492"/>
      <c r="O898" s="492"/>
      <c r="P898" s="492"/>
      <c r="Q898" s="492"/>
    </row>
    <row r="899" ht="25.15" customHeight="true" x14ac:dyDescent="0.2">
      <c r="C899" s="492"/>
      <c r="D899" s="492"/>
      <c r="E899" s="492"/>
      <c r="F899" s="492"/>
      <c r="G899" s="492"/>
      <c r="H899" s="492"/>
      <c r="I899" s="492"/>
      <c r="J899" s="492"/>
      <c r="K899" s="492"/>
      <c r="L899" s="492"/>
      <c r="M899" s="492"/>
      <c r="N899" s="492"/>
      <c r="O899" s="492"/>
      <c r="P899" s="492"/>
      <c r="Q899" s="492"/>
    </row>
    <row r="900" ht="25.15" customHeight="true" x14ac:dyDescent="0.2">
      <c r="C900" s="492"/>
      <c r="D900" s="492"/>
      <c r="E900" s="492"/>
      <c r="F900" s="492"/>
      <c r="G900" s="492"/>
      <c r="H900" s="492"/>
      <c r="I900" s="492"/>
      <c r="J900" s="492"/>
      <c r="K900" s="492"/>
      <c r="L900" s="492"/>
      <c r="M900" s="492"/>
      <c r="N900" s="492"/>
      <c r="O900" s="492"/>
      <c r="P900" s="492"/>
      <c r="Q900" s="492"/>
    </row>
    <row r="901" ht="25.15" customHeight="true" x14ac:dyDescent="0.2">
      <c r="C901" s="492"/>
      <c r="D901" s="492"/>
      <c r="E901" s="492"/>
      <c r="F901" s="492"/>
      <c r="G901" s="492"/>
      <c r="H901" s="492"/>
      <c r="I901" s="492"/>
      <c r="J901" s="492"/>
      <c r="K901" s="492"/>
      <c r="L901" s="492"/>
      <c r="M901" s="492"/>
      <c r="N901" s="492"/>
      <c r="O901" s="492"/>
      <c r="P901" s="492"/>
      <c r="Q901" s="492"/>
    </row>
    <row r="902" ht="25.15" customHeight="true" x14ac:dyDescent="0.2">
      <c r="C902" s="492"/>
      <c r="D902" s="492"/>
      <c r="E902" s="492"/>
      <c r="F902" s="492"/>
      <c r="G902" s="492"/>
      <c r="H902" s="492"/>
      <c r="I902" s="492"/>
      <c r="J902" s="492"/>
      <c r="K902" s="492"/>
      <c r="L902" s="492"/>
      <c r="M902" s="492"/>
      <c r="N902" s="492"/>
      <c r="O902" s="492"/>
      <c r="P902" s="492"/>
      <c r="Q902" s="492"/>
    </row>
    <row r="903" ht="25.15" customHeight="true" x14ac:dyDescent="0.2">
      <c r="C903" s="492"/>
      <c r="D903" s="492"/>
      <c r="E903" s="492"/>
      <c r="F903" s="492"/>
      <c r="G903" s="492"/>
      <c r="H903" s="492"/>
      <c r="I903" s="492"/>
      <c r="J903" s="492"/>
      <c r="K903" s="492"/>
      <c r="L903" s="492"/>
      <c r="M903" s="492"/>
      <c r="N903" s="492"/>
      <c r="O903" s="492"/>
      <c r="P903" s="492"/>
      <c r="Q903" s="492"/>
    </row>
    <row r="904" ht="25.15" customHeight="true" x14ac:dyDescent="0.2">
      <c r="C904" s="492"/>
      <c r="D904" s="492"/>
      <c r="E904" s="492"/>
      <c r="F904" s="492"/>
      <c r="G904" s="492"/>
      <c r="H904" s="492"/>
      <c r="I904" s="492"/>
      <c r="J904" s="492"/>
      <c r="K904" s="492"/>
      <c r="L904" s="492"/>
      <c r="M904" s="492"/>
      <c r="N904" s="492"/>
      <c r="O904" s="492"/>
      <c r="P904" s="492"/>
      <c r="Q904" s="492"/>
    </row>
    <row r="905" ht="25.15" customHeight="true" x14ac:dyDescent="0.2">
      <c r="C905" s="492"/>
      <c r="D905" s="492"/>
      <c r="E905" s="492"/>
      <c r="F905" s="492"/>
      <c r="G905" s="492"/>
      <c r="H905" s="492"/>
      <c r="I905" s="492"/>
      <c r="J905" s="492"/>
      <c r="K905" s="492"/>
      <c r="L905" s="492"/>
      <c r="M905" s="492"/>
      <c r="N905" s="492"/>
      <c r="O905" s="492"/>
      <c r="P905" s="492"/>
      <c r="Q905" s="492"/>
    </row>
    <row r="906" ht="25.15" customHeight="true" x14ac:dyDescent="0.2">
      <c r="C906" s="492"/>
      <c r="D906" s="492"/>
      <c r="E906" s="492"/>
      <c r="F906" s="492"/>
      <c r="G906" s="492"/>
      <c r="H906" s="492"/>
      <c r="I906" s="492"/>
      <c r="J906" s="492"/>
      <c r="K906" s="492"/>
      <c r="L906" s="492"/>
      <c r="M906" s="492"/>
      <c r="N906" s="492"/>
      <c r="O906" s="492"/>
      <c r="P906" s="492"/>
      <c r="Q906" s="492"/>
    </row>
    <row r="907" ht="25.15" customHeight="true" x14ac:dyDescent="0.2">
      <c r="C907" s="492"/>
      <c r="D907" s="492"/>
      <c r="E907" s="492"/>
      <c r="F907" s="492"/>
      <c r="G907" s="492"/>
      <c r="H907" s="492"/>
      <c r="I907" s="492"/>
      <c r="J907" s="492"/>
      <c r="K907" s="492"/>
      <c r="L907" s="492"/>
      <c r="M907" s="492"/>
      <c r="N907" s="492"/>
      <c r="O907" s="492"/>
      <c r="P907" s="492"/>
      <c r="Q907" s="492"/>
    </row>
    <row r="908" ht="25.15" customHeight="true" x14ac:dyDescent="0.2">
      <c r="C908" s="492"/>
      <c r="D908" s="492"/>
      <c r="E908" s="492"/>
      <c r="F908" s="492"/>
      <c r="G908" s="492"/>
      <c r="H908" s="492"/>
      <c r="I908" s="492"/>
      <c r="J908" s="492"/>
      <c r="K908" s="492"/>
      <c r="L908" s="492"/>
      <c r="M908" s="492"/>
      <c r="N908" s="492"/>
      <c r="O908" s="492"/>
      <c r="P908" s="492"/>
      <c r="Q908" s="492"/>
    </row>
    <row r="909" ht="25.15" customHeight="true" x14ac:dyDescent="0.2">
      <c r="C909" s="492"/>
      <c r="D909" s="492"/>
      <c r="E909" s="492"/>
      <c r="F909" s="492"/>
      <c r="G909" s="492"/>
      <c r="H909" s="492"/>
      <c r="I909" s="492"/>
      <c r="J909" s="492"/>
      <c r="K909" s="492"/>
      <c r="L909" s="492"/>
      <c r="M909" s="492"/>
      <c r="N909" s="492"/>
      <c r="O909" s="492"/>
      <c r="P909" s="492"/>
      <c r="Q909" s="492"/>
    </row>
    <row r="910" ht="25.15" customHeight="true" x14ac:dyDescent="0.2">
      <c r="C910" s="492"/>
      <c r="D910" s="492"/>
      <c r="E910" s="492"/>
      <c r="F910" s="492"/>
      <c r="G910" s="492"/>
      <c r="H910" s="492"/>
      <c r="I910" s="492"/>
      <c r="J910" s="492"/>
      <c r="K910" s="492"/>
      <c r="L910" s="492"/>
      <c r="M910" s="492"/>
      <c r="N910" s="492"/>
      <c r="O910" s="492"/>
      <c r="P910" s="492"/>
      <c r="Q910" s="492"/>
    </row>
    <row r="911" ht="25.15" customHeight="true" x14ac:dyDescent="0.2">
      <c r="C911" s="492"/>
      <c r="D911" s="492"/>
      <c r="E911" s="492"/>
      <c r="F911" s="492"/>
      <c r="G911" s="492"/>
      <c r="H911" s="492"/>
      <c r="I911" s="492"/>
      <c r="J911" s="492"/>
      <c r="K911" s="492"/>
      <c r="L911" s="492"/>
      <c r="M911" s="492"/>
      <c r="N911" s="492"/>
      <c r="O911" s="492"/>
      <c r="P911" s="492"/>
      <c r="Q911" s="492"/>
    </row>
    <row r="912" ht="25.15" customHeight="true" x14ac:dyDescent="0.2">
      <c r="C912" s="492"/>
      <c r="D912" s="492"/>
      <c r="E912" s="492"/>
      <c r="F912" s="492"/>
      <c r="G912" s="492"/>
      <c r="H912" s="492"/>
      <c r="I912" s="492"/>
      <c r="J912" s="492"/>
      <c r="K912" s="492"/>
      <c r="L912" s="492"/>
      <c r="M912" s="492"/>
      <c r="N912" s="492"/>
      <c r="O912" s="492"/>
      <c r="P912" s="492"/>
      <c r="Q912" s="492"/>
    </row>
    <row r="913" ht="25.15" customHeight="true" x14ac:dyDescent="0.2">
      <c r="C913" s="492"/>
      <c r="D913" s="492"/>
      <c r="E913" s="492"/>
      <c r="F913" s="492"/>
      <c r="G913" s="492"/>
      <c r="H913" s="492"/>
      <c r="I913" s="492"/>
      <c r="J913" s="492"/>
      <c r="K913" s="492"/>
      <c r="L913" s="492"/>
      <c r="M913" s="492"/>
      <c r="N913" s="492"/>
      <c r="O913" s="492"/>
      <c r="P913" s="492"/>
      <c r="Q913" s="492"/>
    </row>
    <row r="914" ht="25.15" customHeight="true" x14ac:dyDescent="0.2">
      <c r="C914" s="492"/>
      <c r="D914" s="492"/>
      <c r="E914" s="492"/>
      <c r="F914" s="492"/>
      <c r="G914" s="492"/>
      <c r="H914" s="492"/>
      <c r="I914" s="492"/>
      <c r="J914" s="492"/>
      <c r="K914" s="492"/>
      <c r="L914" s="492"/>
      <c r="M914" s="492"/>
      <c r="N914" s="492"/>
      <c r="O914" s="492"/>
      <c r="P914" s="492"/>
      <c r="Q914" s="492"/>
    </row>
    <row r="915" ht="25.15" customHeight="true" x14ac:dyDescent="0.2">
      <c r="C915" s="492"/>
      <c r="D915" s="492"/>
      <c r="E915" s="492"/>
      <c r="F915" s="492"/>
      <c r="G915" s="492"/>
      <c r="H915" s="492"/>
      <c r="I915" s="492"/>
      <c r="J915" s="492"/>
      <c r="K915" s="492"/>
      <c r="L915" s="492"/>
      <c r="M915" s="492"/>
      <c r="N915" s="492"/>
      <c r="O915" s="492"/>
      <c r="P915" s="492"/>
      <c r="Q915" s="492"/>
    </row>
    <row r="916" ht="25.15" customHeight="true" x14ac:dyDescent="0.2">
      <c r="C916" s="492"/>
      <c r="D916" s="492"/>
      <c r="E916" s="492"/>
      <c r="F916" s="492"/>
      <c r="G916" s="492"/>
      <c r="H916" s="492"/>
      <c r="I916" s="492"/>
      <c r="J916" s="492"/>
      <c r="K916" s="492"/>
      <c r="L916" s="492"/>
      <c r="M916" s="492"/>
      <c r="N916" s="492"/>
      <c r="O916" s="492"/>
      <c r="P916" s="492"/>
      <c r="Q916" s="492"/>
    </row>
    <row r="917" ht="25.15" customHeight="true" x14ac:dyDescent="0.2">
      <c r="C917" s="492"/>
      <c r="D917" s="492"/>
      <c r="E917" s="492"/>
      <c r="F917" s="492"/>
      <c r="G917" s="492"/>
      <c r="H917" s="492"/>
      <c r="I917" s="492"/>
      <c r="J917" s="492"/>
      <c r="K917" s="492"/>
      <c r="L917" s="492"/>
      <c r="M917" s="492"/>
      <c r="N917" s="492"/>
      <c r="O917" s="492"/>
      <c r="P917" s="492"/>
      <c r="Q917" s="492"/>
    </row>
    <row r="918" ht="25.15" customHeight="true" x14ac:dyDescent="0.2">
      <c r="C918" s="492"/>
      <c r="D918" s="492"/>
      <c r="E918" s="492"/>
      <c r="F918" s="492"/>
      <c r="G918" s="492"/>
      <c r="H918" s="492"/>
      <c r="I918" s="492"/>
      <c r="J918" s="492"/>
      <c r="K918" s="492"/>
      <c r="L918" s="492"/>
      <c r="M918" s="492"/>
      <c r="N918" s="492"/>
      <c r="O918" s="492"/>
      <c r="P918" s="492"/>
      <c r="Q918" s="492"/>
    </row>
    <row r="919" ht="25.15" customHeight="true" x14ac:dyDescent="0.2">
      <c r="C919" s="492"/>
      <c r="D919" s="492"/>
      <c r="E919" s="492"/>
      <c r="F919" s="492"/>
      <c r="G919" s="492"/>
      <c r="H919" s="492"/>
      <c r="I919" s="492"/>
      <c r="J919" s="492"/>
      <c r="K919" s="492"/>
      <c r="L919" s="492"/>
      <c r="M919" s="492"/>
      <c r="N919" s="492"/>
      <c r="O919" s="492"/>
      <c r="P919" s="492"/>
      <c r="Q919" s="492"/>
    </row>
    <row r="920" ht="25.15" customHeight="true" x14ac:dyDescent="0.2">
      <c r="C920" s="492"/>
      <c r="D920" s="492"/>
      <c r="E920" s="492"/>
      <c r="F920" s="492"/>
      <c r="G920" s="492"/>
      <c r="H920" s="492"/>
      <c r="I920" s="492"/>
      <c r="J920" s="492"/>
      <c r="K920" s="492"/>
      <c r="L920" s="492"/>
      <c r="M920" s="492"/>
      <c r="N920" s="492"/>
      <c r="O920" s="492"/>
      <c r="P920" s="492"/>
      <c r="Q920" s="492"/>
    </row>
    <row r="921" ht="25.15" customHeight="true" x14ac:dyDescent="0.2">
      <c r="C921" s="492"/>
      <c r="D921" s="492"/>
      <c r="E921" s="492"/>
      <c r="F921" s="492"/>
      <c r="G921" s="492"/>
      <c r="H921" s="492"/>
      <c r="I921" s="492"/>
      <c r="J921" s="492"/>
      <c r="K921" s="492"/>
      <c r="L921" s="492"/>
      <c r="M921" s="492"/>
      <c r="N921" s="492"/>
      <c r="O921" s="492"/>
      <c r="P921" s="492"/>
      <c r="Q921" s="492"/>
    </row>
    <row r="922" ht="25.15" customHeight="true" x14ac:dyDescent="0.2">
      <c r="C922" s="492"/>
      <c r="D922" s="492"/>
      <c r="E922" s="492"/>
      <c r="F922" s="492"/>
      <c r="G922" s="492"/>
      <c r="H922" s="492"/>
      <c r="I922" s="492"/>
      <c r="J922" s="492"/>
      <c r="K922" s="492"/>
      <c r="L922" s="492"/>
      <c r="M922" s="492"/>
      <c r="N922" s="492"/>
      <c r="O922" s="492"/>
      <c r="P922" s="492"/>
      <c r="Q922" s="492"/>
    </row>
    <row r="923" ht="25.15" customHeight="true" x14ac:dyDescent="0.2">
      <c r="C923" s="492"/>
      <c r="D923" s="492"/>
      <c r="E923" s="492"/>
      <c r="F923" s="492"/>
      <c r="G923" s="492"/>
      <c r="H923" s="492"/>
      <c r="I923" s="492"/>
      <c r="J923" s="492"/>
      <c r="K923" s="492"/>
      <c r="L923" s="492"/>
      <c r="M923" s="492"/>
      <c r="N923" s="492"/>
      <c r="O923" s="492"/>
      <c r="P923" s="492"/>
      <c r="Q923" s="492"/>
    </row>
    <row r="924" ht="25.15" customHeight="true" x14ac:dyDescent="0.2">
      <c r="C924" s="492"/>
      <c r="D924" s="492"/>
      <c r="E924" s="492"/>
      <c r="F924" s="492"/>
      <c r="G924" s="492"/>
      <c r="H924" s="492"/>
      <c r="I924" s="492"/>
      <c r="J924" s="492"/>
      <c r="K924" s="492"/>
      <c r="L924" s="492"/>
      <c r="M924" s="492"/>
      <c r="N924" s="492"/>
      <c r="O924" s="492"/>
      <c r="P924" s="492"/>
      <c r="Q924" s="492"/>
    </row>
    <row r="925" ht="25.15" customHeight="true" x14ac:dyDescent="0.2">
      <c r="C925" s="492"/>
      <c r="D925" s="492"/>
      <c r="E925" s="492"/>
      <c r="F925" s="492"/>
      <c r="G925" s="492"/>
      <c r="H925" s="492"/>
      <c r="I925" s="492"/>
      <c r="J925" s="492"/>
      <c r="K925" s="492"/>
      <c r="L925" s="492"/>
      <c r="M925" s="492"/>
      <c r="N925" s="492"/>
      <c r="O925" s="492"/>
      <c r="P925" s="492"/>
      <c r="Q925" s="492"/>
    </row>
    <row r="926" ht="25.15" customHeight="true" x14ac:dyDescent="0.2">
      <c r="C926" s="492"/>
      <c r="D926" s="492"/>
      <c r="E926" s="492"/>
      <c r="F926" s="492"/>
      <c r="G926" s="492"/>
      <c r="H926" s="492"/>
      <c r="I926" s="492"/>
      <c r="J926" s="492"/>
      <c r="K926" s="492"/>
      <c r="L926" s="492"/>
      <c r="M926" s="492"/>
      <c r="N926" s="492"/>
      <c r="O926" s="492"/>
      <c r="P926" s="492"/>
      <c r="Q926" s="492"/>
    </row>
    <row r="927" ht="25.15" customHeight="true" x14ac:dyDescent="0.2">
      <c r="C927" s="492"/>
      <c r="D927" s="492"/>
      <c r="E927" s="492"/>
      <c r="F927" s="492"/>
      <c r="G927" s="492"/>
      <c r="H927" s="492"/>
      <c r="I927" s="492"/>
      <c r="J927" s="492"/>
      <c r="K927" s="492"/>
      <c r="L927" s="492"/>
      <c r="M927" s="492"/>
      <c r="N927" s="492"/>
      <c r="O927" s="492"/>
      <c r="P927" s="492"/>
      <c r="Q927" s="492"/>
    </row>
    <row r="928" ht="25.15" customHeight="true" x14ac:dyDescent="0.2">
      <c r="C928" s="492"/>
      <c r="D928" s="492"/>
      <c r="E928" s="492"/>
      <c r="F928" s="492"/>
      <c r="G928" s="492"/>
      <c r="H928" s="492"/>
      <c r="I928" s="492"/>
      <c r="J928" s="492"/>
      <c r="K928" s="492"/>
      <c r="L928" s="492"/>
      <c r="M928" s="492"/>
      <c r="N928" s="492"/>
      <c r="O928" s="492"/>
      <c r="P928" s="492"/>
      <c r="Q928" s="492"/>
    </row>
    <row r="929" ht="25.15" customHeight="true" x14ac:dyDescent="0.2">
      <c r="C929" s="492"/>
      <c r="D929" s="492"/>
      <c r="E929" s="492"/>
      <c r="F929" s="492"/>
      <c r="G929" s="492"/>
      <c r="H929" s="492"/>
      <c r="I929" s="492"/>
      <c r="J929" s="492"/>
      <c r="K929" s="492"/>
      <c r="L929" s="492"/>
      <c r="M929" s="492"/>
      <c r="N929" s="492"/>
      <c r="O929" s="492"/>
      <c r="P929" s="492"/>
      <c r="Q929" s="492"/>
    </row>
    <row r="930" ht="25.15" customHeight="true" x14ac:dyDescent="0.2">
      <c r="C930" s="492"/>
      <c r="D930" s="492"/>
      <c r="E930" s="492"/>
      <c r="F930" s="492"/>
      <c r="G930" s="492"/>
      <c r="H930" s="492"/>
      <c r="I930" s="492"/>
      <c r="J930" s="492"/>
      <c r="K930" s="492"/>
      <c r="L930" s="492"/>
      <c r="M930" s="492"/>
      <c r="N930" s="492"/>
      <c r="O930" s="492"/>
      <c r="P930" s="492"/>
      <c r="Q930" s="492"/>
    </row>
    <row r="931" ht="25.15" customHeight="true" x14ac:dyDescent="0.2">
      <c r="C931" s="492"/>
      <c r="D931" s="492"/>
      <c r="E931" s="492"/>
      <c r="F931" s="492"/>
      <c r="G931" s="492"/>
      <c r="H931" s="492"/>
      <c r="I931" s="492"/>
      <c r="J931" s="492"/>
      <c r="K931" s="492"/>
      <c r="L931" s="492"/>
      <c r="M931" s="492"/>
      <c r="N931" s="492"/>
      <c r="O931" s="492"/>
      <c r="P931" s="492"/>
      <c r="Q931" s="492"/>
    </row>
    <row r="932" ht="25.15" customHeight="true" x14ac:dyDescent="0.2">
      <c r="C932" s="492"/>
      <c r="D932" s="492"/>
      <c r="E932" s="492"/>
      <c r="F932" s="492"/>
      <c r="G932" s="492"/>
      <c r="H932" s="492"/>
      <c r="I932" s="492"/>
      <c r="J932" s="492"/>
      <c r="K932" s="492"/>
      <c r="L932" s="492"/>
      <c r="M932" s="492"/>
      <c r="N932" s="492"/>
      <c r="O932" s="492"/>
      <c r="P932" s="492"/>
      <c r="Q932" s="492"/>
    </row>
    <row r="933" ht="25.15" customHeight="true" x14ac:dyDescent="0.2">
      <c r="C933" s="492"/>
      <c r="D933" s="492"/>
      <c r="E933" s="492"/>
      <c r="F933" s="492"/>
      <c r="G933" s="492"/>
      <c r="H933" s="492"/>
      <c r="I933" s="492"/>
      <c r="J933" s="492"/>
      <c r="K933" s="492"/>
      <c r="L933" s="492"/>
      <c r="M933" s="492"/>
      <c r="N933" s="492"/>
      <c r="O933" s="492"/>
      <c r="P933" s="492"/>
      <c r="Q933" s="492"/>
    </row>
    <row r="934" ht="25.15" customHeight="true" x14ac:dyDescent="0.2">
      <c r="C934" s="492"/>
      <c r="D934" s="492"/>
      <c r="E934" s="492"/>
      <c r="F934" s="492"/>
      <c r="G934" s="492"/>
      <c r="H934" s="492"/>
      <c r="I934" s="492"/>
      <c r="J934" s="492"/>
      <c r="K934" s="492"/>
      <c r="L934" s="492"/>
      <c r="M934" s="492"/>
      <c r="N934" s="492"/>
      <c r="O934" s="492"/>
      <c r="P934" s="492"/>
      <c r="Q934" s="492"/>
    </row>
    <row r="935" ht="25.15" customHeight="true" x14ac:dyDescent="0.2">
      <c r="C935" s="492"/>
      <c r="D935" s="492"/>
      <c r="E935" s="492"/>
      <c r="F935" s="492"/>
      <c r="G935" s="492"/>
      <c r="H935" s="492"/>
      <c r="I935" s="492"/>
      <c r="J935" s="492"/>
      <c r="K935" s="492"/>
      <c r="L935" s="492"/>
      <c r="M935" s="492"/>
      <c r="N935" s="492"/>
      <c r="O935" s="492"/>
      <c r="P935" s="492"/>
      <c r="Q935" s="492"/>
    </row>
    <row r="936" ht="25.15" customHeight="true" x14ac:dyDescent="0.2">
      <c r="C936" s="492"/>
      <c r="D936" s="492"/>
      <c r="E936" s="492"/>
      <c r="F936" s="492"/>
      <c r="G936" s="492"/>
      <c r="H936" s="492"/>
      <c r="I936" s="492"/>
      <c r="J936" s="492"/>
      <c r="K936" s="492"/>
      <c r="L936" s="492"/>
      <c r="M936" s="492"/>
      <c r="N936" s="492"/>
      <c r="O936" s="492"/>
      <c r="P936" s="492"/>
      <c r="Q936" s="492"/>
    </row>
    <row r="937" ht="25.15" customHeight="true" x14ac:dyDescent="0.2">
      <c r="C937" s="492"/>
      <c r="D937" s="492"/>
      <c r="E937" s="492"/>
      <c r="F937" s="492"/>
      <c r="G937" s="492"/>
      <c r="H937" s="492"/>
      <c r="I937" s="492"/>
      <c r="J937" s="492"/>
      <c r="K937" s="492"/>
      <c r="L937" s="492"/>
      <c r="M937" s="492"/>
      <c r="N937" s="492"/>
      <c r="O937" s="492"/>
      <c r="P937" s="492"/>
      <c r="Q937" s="492"/>
    </row>
    <row r="938" ht="25.15" customHeight="true" x14ac:dyDescent="0.2">
      <c r="C938" s="492"/>
      <c r="D938" s="492"/>
      <c r="E938" s="492"/>
      <c r="F938" s="492"/>
      <c r="G938" s="492"/>
      <c r="H938" s="492"/>
      <c r="I938" s="492"/>
      <c r="J938" s="492"/>
      <c r="K938" s="492"/>
      <c r="L938" s="492"/>
      <c r="M938" s="492"/>
      <c r="N938" s="492"/>
      <c r="O938" s="492"/>
      <c r="P938" s="492"/>
      <c r="Q938" s="492"/>
    </row>
    <row r="939" ht="25.15" customHeight="true" x14ac:dyDescent="0.2">
      <c r="C939" s="492"/>
      <c r="D939" s="492"/>
      <c r="E939" s="492"/>
      <c r="F939" s="492"/>
      <c r="G939" s="492"/>
      <c r="H939" s="492"/>
      <c r="I939" s="492"/>
      <c r="J939" s="492"/>
      <c r="K939" s="492"/>
      <c r="L939" s="492"/>
      <c r="M939" s="492"/>
      <c r="N939" s="492"/>
      <c r="O939" s="492"/>
      <c r="P939" s="492"/>
      <c r="Q939" s="492"/>
    </row>
    <row r="940" ht="25.15" customHeight="true" x14ac:dyDescent="0.2">
      <c r="C940" s="492"/>
      <c r="D940" s="492"/>
      <c r="E940" s="492"/>
      <c r="F940" s="492"/>
      <c r="G940" s="492"/>
      <c r="H940" s="492"/>
      <c r="I940" s="492"/>
      <c r="J940" s="492"/>
      <c r="K940" s="492"/>
      <c r="L940" s="492"/>
      <c r="M940" s="492"/>
      <c r="N940" s="492"/>
      <c r="O940" s="492"/>
      <c r="P940" s="492"/>
      <c r="Q940" s="492"/>
    </row>
    <row r="941" ht="25.15" customHeight="true" x14ac:dyDescent="0.2">
      <c r="C941" s="492"/>
      <c r="D941" s="492"/>
      <c r="E941" s="492"/>
      <c r="F941" s="492"/>
      <c r="G941" s="492"/>
      <c r="H941" s="492"/>
      <c r="I941" s="492"/>
      <c r="J941" s="492"/>
      <c r="K941" s="492"/>
      <c r="L941" s="492"/>
      <c r="M941" s="492"/>
      <c r="N941" s="492"/>
      <c r="O941" s="492"/>
      <c r="P941" s="492"/>
      <c r="Q941" s="492"/>
    </row>
    <row r="942" ht="25.15" customHeight="true" x14ac:dyDescent="0.2">
      <c r="C942" s="492"/>
      <c r="D942" s="492"/>
      <c r="E942" s="492"/>
      <c r="F942" s="492"/>
      <c r="G942" s="492"/>
      <c r="H942" s="492"/>
      <c r="I942" s="492"/>
      <c r="J942" s="492"/>
      <c r="K942" s="492"/>
      <c r="L942" s="492"/>
      <c r="M942" s="492"/>
      <c r="N942" s="492"/>
      <c r="O942" s="492"/>
      <c r="P942" s="492"/>
      <c r="Q942" s="492"/>
    </row>
    <row r="943" ht="25.15" customHeight="true" x14ac:dyDescent="0.2">
      <c r="C943" s="492"/>
      <c r="D943" s="492"/>
      <c r="E943" s="492"/>
      <c r="F943" s="492"/>
      <c r="G943" s="492"/>
      <c r="H943" s="492"/>
      <c r="I943" s="492"/>
      <c r="J943" s="492"/>
      <c r="K943" s="492"/>
      <c r="L943" s="492"/>
      <c r="M943" s="492"/>
      <c r="N943" s="492"/>
      <c r="O943" s="492"/>
      <c r="P943" s="492"/>
      <c r="Q943" s="492"/>
    </row>
    <row r="944" ht="25.15" customHeight="true" x14ac:dyDescent="0.2">
      <c r="C944" s="492"/>
      <c r="D944" s="492"/>
      <c r="E944" s="492"/>
      <c r="F944" s="492"/>
      <c r="G944" s="492"/>
      <c r="H944" s="492"/>
      <c r="I944" s="492"/>
      <c r="J944" s="492"/>
      <c r="K944" s="492"/>
      <c r="L944" s="492"/>
      <c r="M944" s="492"/>
      <c r="N944" s="492"/>
      <c r="O944" s="492"/>
      <c r="P944" s="492"/>
      <c r="Q944" s="492"/>
    </row>
    <row r="945" ht="25.15" customHeight="true" x14ac:dyDescent="0.2">
      <c r="C945" s="492"/>
      <c r="D945" s="492"/>
      <c r="E945" s="492"/>
      <c r="F945" s="492"/>
      <c r="G945" s="492"/>
      <c r="H945" s="492"/>
      <c r="I945" s="492"/>
      <c r="J945" s="492"/>
      <c r="K945" s="492"/>
      <c r="L945" s="492"/>
      <c r="M945" s="492"/>
      <c r="N945" s="492"/>
      <c r="O945" s="492"/>
      <c r="P945" s="492"/>
      <c r="Q945" s="492"/>
    </row>
    <row r="946" ht="25.15" customHeight="true" x14ac:dyDescent="0.2">
      <c r="C946" s="492"/>
      <c r="D946" s="492"/>
      <c r="E946" s="492"/>
      <c r="F946" s="492"/>
      <c r="G946" s="492"/>
      <c r="H946" s="492"/>
      <c r="I946" s="492"/>
      <c r="J946" s="492"/>
      <c r="K946" s="492"/>
      <c r="L946" s="492"/>
      <c r="M946" s="492"/>
      <c r="N946" s="492"/>
      <c r="O946" s="492"/>
      <c r="P946" s="492"/>
      <c r="Q946" s="492"/>
    </row>
    <row r="947" ht="25.15" customHeight="true" x14ac:dyDescent="0.2">
      <c r="C947" s="492"/>
      <c r="D947" s="492"/>
      <c r="E947" s="492"/>
      <c r="F947" s="492"/>
      <c r="G947" s="492"/>
      <c r="H947" s="492"/>
      <c r="I947" s="492"/>
      <c r="J947" s="492"/>
      <c r="K947" s="492"/>
      <c r="L947" s="492"/>
      <c r="M947" s="492"/>
      <c r="N947" s="492"/>
      <c r="O947" s="492"/>
      <c r="P947" s="492"/>
      <c r="Q947" s="492"/>
    </row>
    <row r="948" ht="25.15" customHeight="true" x14ac:dyDescent="0.2">
      <c r="C948" s="492"/>
      <c r="D948" s="492"/>
      <c r="E948" s="492"/>
      <c r="F948" s="492"/>
      <c r="G948" s="492"/>
      <c r="H948" s="492"/>
      <c r="I948" s="492"/>
      <c r="J948" s="492"/>
      <c r="K948" s="492"/>
      <c r="L948" s="492"/>
      <c r="M948" s="492"/>
      <c r="N948" s="492"/>
      <c r="O948" s="492"/>
      <c r="P948" s="492"/>
      <c r="Q948" s="492"/>
    </row>
    <row r="949" ht="25.15" customHeight="true" x14ac:dyDescent="0.2">
      <c r="C949" s="492"/>
      <c r="D949" s="492"/>
      <c r="E949" s="492"/>
      <c r="F949" s="492"/>
      <c r="G949" s="492"/>
      <c r="H949" s="492"/>
      <c r="I949" s="492"/>
      <c r="J949" s="492"/>
      <c r="K949" s="492"/>
      <c r="L949" s="492"/>
      <c r="M949" s="492"/>
      <c r="N949" s="492"/>
      <c r="O949" s="492"/>
      <c r="P949" s="492"/>
      <c r="Q949" s="492"/>
    </row>
    <row r="950" ht="25.15" customHeight="true" x14ac:dyDescent="0.2">
      <c r="C950" s="492"/>
      <c r="D950" s="492"/>
      <c r="E950" s="492"/>
      <c r="F950" s="492"/>
      <c r="G950" s="492"/>
      <c r="H950" s="492"/>
      <c r="I950" s="492"/>
      <c r="J950" s="492"/>
      <c r="K950" s="492"/>
      <c r="L950" s="492"/>
      <c r="M950" s="492"/>
      <c r="N950" s="492"/>
      <c r="O950" s="492"/>
      <c r="P950" s="492"/>
      <c r="Q950" s="492"/>
    </row>
    <row r="951" ht="25.15" customHeight="true" x14ac:dyDescent="0.2">
      <c r="C951" s="492"/>
      <c r="D951" s="492"/>
      <c r="E951" s="492"/>
      <c r="F951" s="492"/>
      <c r="G951" s="492"/>
      <c r="H951" s="492"/>
      <c r="I951" s="492"/>
      <c r="J951" s="492"/>
      <c r="K951" s="492"/>
      <c r="L951" s="492"/>
      <c r="M951" s="492"/>
      <c r="N951" s="492"/>
      <c r="O951" s="492"/>
      <c r="P951" s="492"/>
      <c r="Q951" s="492"/>
    </row>
    <row r="952" ht="25.15" customHeight="true" x14ac:dyDescent="0.2">
      <c r="C952" s="492"/>
      <c r="D952" s="492"/>
      <c r="E952" s="492"/>
      <c r="F952" s="492"/>
      <c r="G952" s="492"/>
      <c r="H952" s="492"/>
      <c r="I952" s="492"/>
      <c r="J952" s="492"/>
      <c r="K952" s="492"/>
      <c r="L952" s="492"/>
      <c r="M952" s="492"/>
      <c r="N952" s="492"/>
      <c r="O952" s="492"/>
      <c r="P952" s="492"/>
      <c r="Q952" s="492"/>
    </row>
    <row r="953" ht="25.15" customHeight="true" x14ac:dyDescent="0.2">
      <c r="C953" s="492"/>
      <c r="D953" s="492"/>
      <c r="E953" s="492"/>
      <c r="F953" s="492"/>
      <c r="G953" s="492"/>
      <c r="H953" s="492"/>
      <c r="I953" s="492"/>
      <c r="J953" s="492"/>
      <c r="K953" s="492"/>
      <c r="L953" s="492"/>
      <c r="M953" s="492"/>
      <c r="N953" s="492"/>
      <c r="O953" s="492"/>
      <c r="P953" s="492"/>
      <c r="Q953" s="492"/>
    </row>
    <row r="954" ht="25.15" customHeight="true" x14ac:dyDescent="0.2">
      <c r="C954" s="492"/>
      <c r="D954" s="492"/>
      <c r="E954" s="492"/>
      <c r="F954" s="492"/>
      <c r="G954" s="492"/>
      <c r="H954" s="492"/>
      <c r="I954" s="492"/>
      <c r="J954" s="492"/>
      <c r="K954" s="492"/>
      <c r="L954" s="492"/>
      <c r="M954" s="492"/>
      <c r="N954" s="492"/>
      <c r="O954" s="492"/>
      <c r="P954" s="492"/>
      <c r="Q954" s="492"/>
    </row>
    <row r="955" ht="25.15" customHeight="true" x14ac:dyDescent="0.2">
      <c r="C955" s="492"/>
      <c r="D955" s="492"/>
      <c r="E955" s="492"/>
      <c r="F955" s="492"/>
      <c r="G955" s="492"/>
      <c r="H955" s="492"/>
      <c r="I955" s="492"/>
      <c r="J955" s="492"/>
      <c r="K955" s="492"/>
      <c r="L955" s="492"/>
      <c r="M955" s="492"/>
      <c r="N955" s="492"/>
      <c r="O955" s="492"/>
      <c r="P955" s="492"/>
      <c r="Q955" s="492"/>
    </row>
    <row r="956" ht="25.15" customHeight="true" x14ac:dyDescent="0.2">
      <c r="C956" s="492"/>
      <c r="D956" s="492"/>
      <c r="E956" s="492"/>
      <c r="F956" s="492"/>
      <c r="G956" s="492"/>
      <c r="H956" s="492"/>
      <c r="I956" s="492"/>
      <c r="J956" s="492"/>
      <c r="K956" s="492"/>
      <c r="L956" s="492"/>
      <c r="M956" s="492"/>
      <c r="N956" s="492"/>
      <c r="O956" s="492"/>
      <c r="P956" s="492"/>
      <c r="Q956" s="492"/>
    </row>
    <row r="957" ht="25.15" customHeight="true" x14ac:dyDescent="0.2">
      <c r="C957" s="492"/>
      <c r="D957" s="492"/>
      <c r="E957" s="492"/>
      <c r="F957" s="492"/>
      <c r="G957" s="492"/>
      <c r="H957" s="492"/>
      <c r="I957" s="492"/>
      <c r="J957" s="492"/>
      <c r="K957" s="492"/>
      <c r="L957" s="492"/>
      <c r="M957" s="492"/>
      <c r="N957" s="492"/>
      <c r="O957" s="492"/>
      <c r="P957" s="492"/>
      <c r="Q957" s="492"/>
    </row>
    <row r="958" ht="25.15" customHeight="true" x14ac:dyDescent="0.2">
      <c r="C958" s="492"/>
      <c r="D958" s="492"/>
      <c r="E958" s="492"/>
      <c r="F958" s="492"/>
      <c r="G958" s="492"/>
      <c r="H958" s="492"/>
      <c r="I958" s="492"/>
      <c r="J958" s="492"/>
      <c r="K958" s="492"/>
      <c r="L958" s="492"/>
      <c r="M958" s="492"/>
      <c r="N958" s="492"/>
      <c r="O958" s="492"/>
      <c r="P958" s="492"/>
      <c r="Q958" s="492"/>
    </row>
    <row r="959" ht="25.15" customHeight="true" x14ac:dyDescent="0.2">
      <c r="C959" s="492"/>
      <c r="D959" s="492"/>
      <c r="E959" s="492"/>
      <c r="F959" s="492"/>
      <c r="G959" s="492"/>
      <c r="H959" s="492"/>
      <c r="I959" s="492"/>
      <c r="J959" s="492"/>
      <c r="K959" s="492"/>
      <c r="L959" s="492"/>
      <c r="M959" s="492"/>
      <c r="N959" s="492"/>
      <c r="O959" s="492"/>
      <c r="P959" s="492"/>
      <c r="Q959" s="492"/>
    </row>
    <row r="960" ht="25.15" customHeight="true" x14ac:dyDescent="0.2">
      <c r="C960" s="492"/>
      <c r="D960" s="492"/>
      <c r="E960" s="492"/>
      <c r="F960" s="492"/>
      <c r="G960" s="492"/>
      <c r="H960" s="492"/>
      <c r="I960" s="492"/>
      <c r="J960" s="492"/>
      <c r="K960" s="492"/>
      <c r="L960" s="492"/>
      <c r="M960" s="492"/>
      <c r="N960" s="492"/>
      <c r="O960" s="492"/>
      <c r="P960" s="492"/>
      <c r="Q960" s="492"/>
    </row>
    <row r="961" ht="25.15" customHeight="true" x14ac:dyDescent="0.2">
      <c r="C961" s="492"/>
      <c r="D961" s="492"/>
      <c r="E961" s="492"/>
      <c r="F961" s="492"/>
      <c r="G961" s="492"/>
      <c r="H961" s="492"/>
      <c r="I961" s="492"/>
      <c r="J961" s="492"/>
      <c r="K961" s="492"/>
      <c r="L961" s="492"/>
      <c r="M961" s="492"/>
      <c r="N961" s="492"/>
      <c r="O961" s="492"/>
      <c r="P961" s="492"/>
      <c r="Q961" s="492"/>
    </row>
    <row r="962" ht="25.15" customHeight="true" x14ac:dyDescent="0.2">
      <c r="C962" s="492"/>
      <c r="D962" s="492"/>
      <c r="E962" s="492"/>
      <c r="F962" s="492"/>
      <c r="G962" s="492"/>
      <c r="H962" s="492"/>
      <c r="I962" s="492"/>
      <c r="J962" s="492"/>
      <c r="K962" s="492"/>
      <c r="L962" s="492"/>
      <c r="M962" s="492"/>
      <c r="N962" s="492"/>
      <c r="O962" s="492"/>
      <c r="P962" s="492"/>
      <c r="Q962" s="492"/>
    </row>
    <row r="963" ht="25.15" customHeight="true" x14ac:dyDescent="0.2">
      <c r="C963" s="492"/>
      <c r="D963" s="492"/>
      <c r="E963" s="492"/>
      <c r="F963" s="492"/>
      <c r="G963" s="492"/>
      <c r="H963" s="492"/>
      <c r="I963" s="492"/>
      <c r="J963" s="492"/>
      <c r="K963" s="492"/>
      <c r="L963" s="492"/>
      <c r="M963" s="492"/>
      <c r="N963" s="492"/>
      <c r="O963" s="492"/>
      <c r="P963" s="492"/>
      <c r="Q963" s="492"/>
    </row>
    <row r="964" ht="25.15" customHeight="true" x14ac:dyDescent="0.2">
      <c r="C964" s="492"/>
      <c r="D964" s="492"/>
      <c r="E964" s="492"/>
      <c r="F964" s="492"/>
      <c r="G964" s="492"/>
      <c r="H964" s="492"/>
      <c r="I964" s="492"/>
      <c r="J964" s="492"/>
      <c r="K964" s="492"/>
      <c r="L964" s="492"/>
      <c r="M964" s="492"/>
      <c r="N964" s="492"/>
      <c r="O964" s="492"/>
      <c r="P964" s="492"/>
      <c r="Q964" s="492"/>
    </row>
    <row r="965" ht="25.15" customHeight="true" x14ac:dyDescent="0.2">
      <c r="C965" s="492"/>
      <c r="D965" s="492"/>
      <c r="E965" s="492"/>
      <c r="F965" s="492"/>
      <c r="G965" s="492"/>
      <c r="H965" s="492"/>
      <c r="I965" s="492"/>
      <c r="J965" s="492"/>
      <c r="K965" s="492"/>
      <c r="L965" s="492"/>
      <c r="M965" s="492"/>
      <c r="N965" s="492"/>
      <c r="O965" s="492"/>
      <c r="P965" s="492"/>
      <c r="Q965" s="492"/>
    </row>
    <row r="966" ht="25.15" customHeight="true" x14ac:dyDescent="0.2">
      <c r="C966" s="492"/>
      <c r="D966" s="492"/>
      <c r="E966" s="492"/>
      <c r="F966" s="492"/>
      <c r="G966" s="492"/>
      <c r="H966" s="492"/>
      <c r="I966" s="492"/>
      <c r="J966" s="492"/>
      <c r="K966" s="492"/>
      <c r="L966" s="492"/>
      <c r="M966" s="492"/>
      <c r="N966" s="492"/>
      <c r="O966" s="492"/>
      <c r="P966" s="492"/>
      <c r="Q966" s="492"/>
    </row>
    <row r="967" ht="25.15" customHeight="true" x14ac:dyDescent="0.2">
      <c r="C967" s="492"/>
      <c r="D967" s="492"/>
      <c r="E967" s="492"/>
      <c r="F967" s="492"/>
      <c r="G967" s="492"/>
      <c r="H967" s="492"/>
      <c r="I967" s="492"/>
      <c r="J967" s="492"/>
      <c r="K967" s="492"/>
      <c r="L967" s="492"/>
      <c r="M967" s="492"/>
      <c r="N967" s="492"/>
      <c r="O967" s="492"/>
      <c r="P967" s="492"/>
      <c r="Q967" s="492"/>
    </row>
    <row r="968" ht="25.15" customHeight="true" x14ac:dyDescent="0.2">
      <c r="C968" s="492"/>
      <c r="D968" s="492"/>
      <c r="E968" s="492"/>
      <c r="F968" s="492"/>
      <c r="G968" s="492"/>
      <c r="H968" s="492"/>
      <c r="I968" s="492"/>
      <c r="J968" s="492"/>
      <c r="K968" s="492"/>
      <c r="L968" s="492"/>
      <c r="M968" s="492"/>
      <c r="N968" s="492"/>
      <c r="O968" s="492"/>
      <c r="P968" s="492"/>
      <c r="Q968" s="492"/>
    </row>
    <row r="969" ht="25.15" customHeight="true" x14ac:dyDescent="0.2">
      <c r="C969" s="492"/>
      <c r="D969" s="492"/>
      <c r="E969" s="492"/>
      <c r="F969" s="492"/>
      <c r="G969" s="492"/>
      <c r="H969" s="492"/>
      <c r="I969" s="492"/>
      <c r="J969" s="492"/>
      <c r="K969" s="492"/>
      <c r="L969" s="492"/>
      <c r="M969" s="492"/>
      <c r="N969" s="492"/>
      <c r="O969" s="492"/>
      <c r="P969" s="492"/>
      <c r="Q969" s="492"/>
    </row>
    <row r="970" ht="25.15" customHeight="true" x14ac:dyDescent="0.2">
      <c r="C970" s="492"/>
      <c r="D970" s="492"/>
      <c r="E970" s="492"/>
      <c r="F970" s="492"/>
      <c r="G970" s="492"/>
      <c r="H970" s="492"/>
      <c r="I970" s="492"/>
      <c r="J970" s="492"/>
      <c r="K970" s="492"/>
      <c r="L970" s="492"/>
      <c r="M970" s="492"/>
      <c r="N970" s="492"/>
      <c r="O970" s="492"/>
      <c r="P970" s="492"/>
      <c r="Q970" s="492"/>
    </row>
    <row r="971" ht="25.15" customHeight="true" x14ac:dyDescent="0.2">
      <c r="C971" s="492"/>
      <c r="D971" s="492"/>
      <c r="E971" s="492"/>
      <c r="F971" s="492"/>
      <c r="G971" s="492"/>
      <c r="H971" s="492"/>
      <c r="I971" s="492"/>
      <c r="J971" s="492"/>
      <c r="K971" s="492"/>
      <c r="L971" s="492"/>
      <c r="M971" s="492"/>
      <c r="N971" s="492"/>
      <c r="O971" s="492"/>
      <c r="P971" s="492"/>
      <c r="Q971" s="492"/>
    </row>
    <row r="972" ht="25.15" customHeight="true" x14ac:dyDescent="0.2">
      <c r="C972" s="492"/>
      <c r="D972" s="492"/>
      <c r="E972" s="492"/>
      <c r="F972" s="492"/>
      <c r="G972" s="492"/>
      <c r="H972" s="492"/>
      <c r="I972" s="492"/>
      <c r="J972" s="492"/>
      <c r="K972" s="492"/>
      <c r="L972" s="492"/>
      <c r="M972" s="492"/>
      <c r="N972" s="492"/>
      <c r="O972" s="492"/>
      <c r="P972" s="492"/>
      <c r="Q972" s="492"/>
    </row>
    <row r="973" ht="25.15" customHeight="true" x14ac:dyDescent="0.2">
      <c r="C973" s="492"/>
      <c r="D973" s="492"/>
      <c r="E973" s="492"/>
      <c r="F973" s="492"/>
      <c r="G973" s="492"/>
      <c r="H973" s="492"/>
      <c r="I973" s="492"/>
      <c r="J973" s="492"/>
      <c r="K973" s="492"/>
      <c r="L973" s="492"/>
      <c r="M973" s="492"/>
      <c r="N973" s="492"/>
      <c r="O973" s="492"/>
      <c r="P973" s="492"/>
      <c r="Q973" s="492"/>
    </row>
    <row r="974" ht="25.15" customHeight="true" x14ac:dyDescent="0.2">
      <c r="C974" s="492"/>
      <c r="D974" s="492"/>
      <c r="E974" s="492"/>
      <c r="F974" s="492"/>
      <c r="G974" s="492"/>
      <c r="H974" s="492"/>
      <c r="I974" s="492"/>
      <c r="J974" s="492"/>
      <c r="K974" s="492"/>
      <c r="L974" s="492"/>
      <c r="M974" s="492"/>
      <c r="N974" s="492"/>
      <c r="O974" s="492"/>
      <c r="P974" s="492"/>
      <c r="Q974" s="492"/>
    </row>
    <row r="975" ht="25.15" customHeight="true" x14ac:dyDescent="0.2">
      <c r="C975" s="492"/>
      <c r="D975" s="492"/>
      <c r="E975" s="492"/>
      <c r="F975" s="492"/>
      <c r="G975" s="492"/>
      <c r="H975" s="492"/>
      <c r="I975" s="492"/>
      <c r="J975" s="492"/>
      <c r="K975" s="492"/>
      <c r="L975" s="492"/>
      <c r="M975" s="492"/>
      <c r="N975" s="492"/>
      <c r="O975" s="492"/>
      <c r="P975" s="492"/>
      <c r="Q975" s="492"/>
    </row>
    <row r="976" ht="25.15" customHeight="true" x14ac:dyDescent="0.2">
      <c r="C976" s="492"/>
      <c r="D976" s="492"/>
      <c r="E976" s="492"/>
      <c r="F976" s="492"/>
      <c r="G976" s="492"/>
      <c r="H976" s="492"/>
      <c r="I976" s="492"/>
      <c r="J976" s="492"/>
      <c r="K976" s="492"/>
      <c r="L976" s="492"/>
      <c r="M976" s="492"/>
      <c r="N976" s="492"/>
      <c r="O976" s="492"/>
      <c r="P976" s="492"/>
      <c r="Q976" s="492"/>
    </row>
    <row r="977" ht="25.15" customHeight="true" x14ac:dyDescent="0.2">
      <c r="C977" s="492"/>
      <c r="D977" s="492"/>
      <c r="E977" s="492"/>
      <c r="F977" s="492"/>
      <c r="G977" s="492"/>
      <c r="H977" s="492"/>
      <c r="I977" s="492"/>
      <c r="J977" s="492"/>
      <c r="K977" s="492"/>
      <c r="L977" s="492"/>
      <c r="M977" s="492"/>
      <c r="N977" s="492"/>
      <c r="O977" s="492"/>
      <c r="P977" s="492"/>
      <c r="Q977" s="492"/>
    </row>
    <row r="978" ht="25.15" customHeight="true" x14ac:dyDescent="0.2">
      <c r="C978" s="492"/>
      <c r="D978" s="492"/>
      <c r="E978" s="492"/>
      <c r="F978" s="492"/>
      <c r="G978" s="492"/>
      <c r="H978" s="492"/>
      <c r="I978" s="492"/>
      <c r="J978" s="492"/>
      <c r="K978" s="492"/>
      <c r="L978" s="492"/>
      <c r="M978" s="492"/>
      <c r="N978" s="492"/>
      <c r="O978" s="492"/>
      <c r="P978" s="492"/>
      <c r="Q978" s="492"/>
    </row>
    <row r="979" ht="25.15" customHeight="true" x14ac:dyDescent="0.2">
      <c r="C979" s="492"/>
      <c r="D979" s="492"/>
      <c r="E979" s="492"/>
      <c r="F979" s="492"/>
      <c r="G979" s="492"/>
      <c r="H979" s="492"/>
      <c r="I979" s="492"/>
      <c r="J979" s="492"/>
      <c r="K979" s="492"/>
      <c r="L979" s="492"/>
      <c r="M979" s="492"/>
      <c r="N979" s="492"/>
      <c r="O979" s="492"/>
      <c r="P979" s="492"/>
      <c r="Q979" s="492"/>
    </row>
    <row r="980" ht="25.15" customHeight="true" x14ac:dyDescent="0.2">
      <c r="C980" s="492"/>
      <c r="D980" s="492"/>
      <c r="E980" s="492"/>
      <c r="F980" s="492"/>
      <c r="G980" s="492"/>
      <c r="H980" s="492"/>
      <c r="I980" s="492"/>
      <c r="J980" s="492"/>
      <c r="K980" s="492"/>
      <c r="L980" s="492"/>
      <c r="M980" s="492"/>
      <c r="N980" s="492"/>
      <c r="O980" s="492"/>
      <c r="P980" s="492"/>
      <c r="Q980" s="492"/>
    </row>
    <row r="981" ht="25.15" customHeight="true" x14ac:dyDescent="0.2">
      <c r="C981" s="492"/>
      <c r="D981" s="492"/>
      <c r="E981" s="492"/>
      <c r="F981" s="492"/>
      <c r="G981" s="492"/>
      <c r="H981" s="492"/>
      <c r="I981" s="492"/>
      <c r="J981" s="492"/>
      <c r="K981" s="492"/>
      <c r="L981" s="492"/>
      <c r="M981" s="492"/>
      <c r="N981" s="492"/>
      <c r="O981" s="492"/>
      <c r="P981" s="492"/>
      <c r="Q981" s="492"/>
    </row>
    <row r="982" ht="25.15" customHeight="true" x14ac:dyDescent="0.2">
      <c r="C982" s="492"/>
      <c r="D982" s="492"/>
      <c r="E982" s="492"/>
      <c r="F982" s="492"/>
      <c r="G982" s="492"/>
      <c r="H982" s="492"/>
      <c r="I982" s="492"/>
      <c r="J982" s="492"/>
      <c r="K982" s="492"/>
      <c r="L982" s="492"/>
      <c r="M982" s="492"/>
      <c r="N982" s="492"/>
      <c r="O982" s="492"/>
      <c r="P982" s="492"/>
      <c r="Q982" s="492"/>
    </row>
    <row r="983" ht="25.15" customHeight="true" x14ac:dyDescent="0.2">
      <c r="C983" s="492"/>
      <c r="D983" s="492"/>
      <c r="E983" s="492"/>
      <c r="F983" s="492"/>
      <c r="G983" s="492"/>
      <c r="H983" s="492"/>
      <c r="I983" s="492"/>
      <c r="J983" s="492"/>
      <c r="K983" s="492"/>
      <c r="L983" s="492"/>
      <c r="M983" s="492"/>
      <c r="N983" s="492"/>
      <c r="O983" s="492"/>
      <c r="P983" s="492"/>
      <c r="Q983" s="492"/>
    </row>
    <row r="984" ht="25.15" customHeight="true" x14ac:dyDescent="0.2">
      <c r="C984" s="492"/>
      <c r="D984" s="492"/>
      <c r="E984" s="492"/>
      <c r="F984" s="492"/>
      <c r="G984" s="492"/>
      <c r="H984" s="492"/>
      <c r="I984" s="492"/>
      <c r="J984" s="492"/>
      <c r="K984" s="492"/>
      <c r="L984" s="492"/>
      <c r="M984" s="492"/>
      <c r="N984" s="492"/>
      <c r="O984" s="492"/>
      <c r="P984" s="492"/>
      <c r="Q984" s="492"/>
    </row>
    <row r="985" ht="25.15" customHeight="true" x14ac:dyDescent="0.2">
      <c r="C985" s="492"/>
      <c r="D985" s="492"/>
      <c r="E985" s="492"/>
      <c r="F985" s="492"/>
      <c r="G985" s="492"/>
      <c r="H985" s="492"/>
      <c r="I985" s="492"/>
      <c r="J985" s="492"/>
      <c r="K985" s="492"/>
      <c r="L985" s="492"/>
      <c r="M985" s="492"/>
      <c r="N985" s="492"/>
      <c r="O985" s="492"/>
      <c r="P985" s="492"/>
      <c r="Q985" s="492"/>
    </row>
    <row r="986" ht="25.15" customHeight="true" x14ac:dyDescent="0.2">
      <c r="C986" s="492"/>
      <c r="D986" s="492"/>
      <c r="E986" s="492"/>
      <c r="F986" s="492"/>
      <c r="G986" s="492"/>
      <c r="H986" s="492"/>
      <c r="I986" s="492"/>
      <c r="J986" s="492"/>
      <c r="K986" s="492"/>
      <c r="L986" s="492"/>
      <c r="M986" s="492"/>
      <c r="N986" s="492"/>
      <c r="O986" s="492"/>
      <c r="P986" s="492"/>
      <c r="Q986" s="492"/>
    </row>
    <row r="987" ht="25.15" customHeight="true" x14ac:dyDescent="0.2">
      <c r="C987" s="492"/>
      <c r="D987" s="492"/>
      <c r="E987" s="492"/>
      <c r="F987" s="492"/>
      <c r="G987" s="492"/>
      <c r="H987" s="492"/>
      <c r="I987" s="492"/>
      <c r="J987" s="492"/>
      <c r="K987" s="492"/>
      <c r="L987" s="492"/>
      <c r="M987" s="492"/>
      <c r="N987" s="492"/>
      <c r="O987" s="492"/>
      <c r="P987" s="492"/>
      <c r="Q987" s="492"/>
    </row>
    <row r="988" ht="25.15" customHeight="true" x14ac:dyDescent="0.2">
      <c r="C988" s="492"/>
      <c r="D988" s="492"/>
      <c r="E988" s="492"/>
      <c r="F988" s="492"/>
      <c r="G988" s="492"/>
      <c r="H988" s="492"/>
      <c r="I988" s="492"/>
      <c r="J988" s="492"/>
      <c r="K988" s="492"/>
      <c r="L988" s="492"/>
      <c r="M988" s="492"/>
      <c r="N988" s="492"/>
      <c r="O988" s="492"/>
      <c r="P988" s="492"/>
      <c r="Q988" s="492"/>
    </row>
    <row r="989" ht="25.15" customHeight="true" x14ac:dyDescent="0.2">
      <c r="C989" s="492"/>
      <c r="D989" s="492"/>
      <c r="E989" s="492"/>
      <c r="F989" s="492"/>
      <c r="G989" s="492"/>
      <c r="H989" s="492"/>
      <c r="I989" s="492"/>
      <c r="J989" s="492"/>
      <c r="K989" s="492"/>
      <c r="L989" s="492"/>
      <c r="M989" s="492"/>
      <c r="N989" s="492"/>
      <c r="O989" s="492"/>
      <c r="P989" s="492"/>
      <c r="Q989" s="492"/>
    </row>
    <row r="990" ht="25.15" customHeight="true" x14ac:dyDescent="0.2">
      <c r="C990" s="492"/>
      <c r="D990" s="492"/>
      <c r="E990" s="492"/>
      <c r="F990" s="492"/>
      <c r="G990" s="492"/>
      <c r="H990" s="492"/>
      <c r="I990" s="492"/>
      <c r="J990" s="492"/>
      <c r="K990" s="492"/>
      <c r="L990" s="492"/>
      <c r="M990" s="492"/>
      <c r="N990" s="492"/>
      <c r="O990" s="492"/>
      <c r="P990" s="492"/>
      <c r="Q990" s="492"/>
    </row>
    <row r="991" ht="25.15" customHeight="true" x14ac:dyDescent="0.2">
      <c r="C991" s="492"/>
      <c r="D991" s="492"/>
      <c r="E991" s="492"/>
      <c r="F991" s="492"/>
      <c r="G991" s="492"/>
      <c r="H991" s="492"/>
      <c r="I991" s="492"/>
      <c r="J991" s="492"/>
      <c r="K991" s="492"/>
      <c r="L991" s="492"/>
      <c r="M991" s="492"/>
      <c r="N991" s="492"/>
      <c r="O991" s="492"/>
      <c r="P991" s="492"/>
      <c r="Q991" s="492"/>
    </row>
    <row r="992" ht="25.15" customHeight="true" x14ac:dyDescent="0.2">
      <c r="C992" s="492"/>
      <c r="D992" s="492"/>
      <c r="E992" s="492"/>
      <c r="F992" s="492"/>
      <c r="G992" s="492"/>
      <c r="H992" s="492"/>
      <c r="I992" s="492"/>
      <c r="J992" s="492"/>
      <c r="K992" s="492"/>
      <c r="L992" s="492"/>
      <c r="M992" s="492"/>
      <c r="N992" s="492"/>
      <c r="O992" s="492"/>
      <c r="P992" s="492"/>
      <c r="Q992" s="492"/>
    </row>
    <row r="993" ht="25.15" customHeight="true" x14ac:dyDescent="0.2">
      <c r="C993" s="492"/>
      <c r="D993" s="492"/>
      <c r="E993" s="492"/>
      <c r="F993" s="492"/>
      <c r="G993" s="492"/>
      <c r="H993" s="492"/>
      <c r="I993" s="492"/>
      <c r="J993" s="492"/>
      <c r="K993" s="492"/>
      <c r="L993" s="492"/>
      <c r="M993" s="492"/>
      <c r="N993" s="492"/>
      <c r="O993" s="492"/>
      <c r="P993" s="492"/>
      <c r="Q993" s="492"/>
    </row>
    <row r="994" ht="25.15" customHeight="true" x14ac:dyDescent="0.2">
      <c r="C994" s="492"/>
      <c r="D994" s="492"/>
      <c r="E994" s="492"/>
      <c r="F994" s="492"/>
      <c r="G994" s="492"/>
      <c r="H994" s="492"/>
      <c r="I994" s="492"/>
      <c r="J994" s="492"/>
      <c r="K994" s="492"/>
      <c r="L994" s="492"/>
      <c r="M994" s="492"/>
      <c r="N994" s="492"/>
      <c r="O994" s="492"/>
      <c r="P994" s="492"/>
      <c r="Q994" s="492"/>
    </row>
    <row r="995" ht="25.15" customHeight="true" x14ac:dyDescent="0.2">
      <c r="C995" s="492"/>
      <c r="D995" s="492"/>
      <c r="E995" s="492"/>
      <c r="F995" s="492"/>
      <c r="G995" s="492"/>
      <c r="H995" s="492"/>
      <c r="I995" s="492"/>
      <c r="J995" s="492"/>
      <c r="K995" s="492"/>
      <c r="L995" s="492"/>
      <c r="M995" s="492"/>
      <c r="N995" s="492"/>
      <c r="O995" s="492"/>
      <c r="P995" s="492"/>
      <c r="Q995" s="492"/>
    </row>
    <row r="996" ht="25.15" customHeight="true" x14ac:dyDescent="0.2">
      <c r="C996" s="492"/>
      <c r="D996" s="492"/>
      <c r="E996" s="492"/>
      <c r="F996" s="492"/>
      <c r="G996" s="492"/>
      <c r="H996" s="492"/>
      <c r="I996" s="492"/>
      <c r="J996" s="492"/>
      <c r="K996" s="492"/>
      <c r="L996" s="492"/>
      <c r="M996" s="492"/>
      <c r="N996" s="492"/>
      <c r="O996" s="492"/>
      <c r="P996" s="492"/>
      <c r="Q996" s="492"/>
    </row>
    <row r="997" ht="25.15" customHeight="true" x14ac:dyDescent="0.2">
      <c r="C997" s="492"/>
      <c r="D997" s="492"/>
      <c r="E997" s="492"/>
      <c r="F997" s="492"/>
      <c r="G997" s="492"/>
      <c r="H997" s="492"/>
      <c r="I997" s="492"/>
      <c r="J997" s="492"/>
      <c r="K997" s="492"/>
      <c r="L997" s="492"/>
      <c r="M997" s="492"/>
      <c r="N997" s="492"/>
      <c r="O997" s="492"/>
      <c r="P997" s="492"/>
      <c r="Q997" s="492"/>
    </row>
    <row r="998" ht="25.15" customHeight="true" x14ac:dyDescent="0.2">
      <c r="C998" s="492"/>
      <c r="D998" s="492"/>
      <c r="E998" s="492"/>
      <c r="F998" s="492"/>
      <c r="G998" s="492"/>
      <c r="H998" s="492"/>
      <c r="I998" s="492"/>
      <c r="J998" s="492"/>
      <c r="K998" s="492"/>
      <c r="L998" s="492"/>
      <c r="M998" s="492"/>
      <c r="N998" s="492"/>
      <c r="O998" s="492"/>
      <c r="P998" s="492"/>
      <c r="Q998" s="492"/>
    </row>
    <row r="999" ht="25.15" customHeight="true" x14ac:dyDescent="0.2">
      <c r="C999" s="492"/>
      <c r="D999" s="492"/>
      <c r="E999" s="492"/>
      <c r="F999" s="492"/>
      <c r="G999" s="492"/>
      <c r="H999" s="492"/>
      <c r="I999" s="492"/>
      <c r="J999" s="492"/>
      <c r="K999" s="492"/>
      <c r="L999" s="492"/>
      <c r="M999" s="492"/>
      <c r="N999" s="492"/>
      <c r="O999" s="492"/>
      <c r="P999" s="492"/>
      <c r="Q999" s="492"/>
    </row>
    <row r="1000" ht="25.15" customHeight="true" x14ac:dyDescent="0.2">
      <c r="C1000" s="492"/>
      <c r="D1000" s="492"/>
      <c r="E1000" s="492"/>
      <c r="F1000" s="492"/>
      <c r="G1000" s="492"/>
      <c r="H1000" s="492"/>
      <c r="I1000" s="492"/>
      <c r="J1000" s="492"/>
      <c r="K1000" s="492"/>
      <c r="L1000" s="492"/>
      <c r="M1000" s="492"/>
      <c r="N1000" s="492"/>
      <c r="O1000" s="492"/>
      <c r="P1000" s="492"/>
      <c r="Q1000" s="492"/>
    </row>
    <row r="1001" ht="25.15" customHeight="true" x14ac:dyDescent="0.2">
      <c r="C1001" s="492"/>
      <c r="D1001" s="492"/>
      <c r="E1001" s="492"/>
      <c r="F1001" s="492"/>
      <c r="G1001" s="492"/>
      <c r="H1001" s="492"/>
      <c r="I1001" s="492"/>
      <c r="J1001" s="492"/>
      <c r="K1001" s="492"/>
      <c r="L1001" s="492"/>
      <c r="M1001" s="492"/>
      <c r="N1001" s="492"/>
      <c r="O1001" s="492"/>
      <c r="P1001" s="492"/>
      <c r="Q1001" s="492"/>
    </row>
    <row r="1002" ht="25.15" customHeight="true" x14ac:dyDescent="0.2">
      <c r="C1002" s="492"/>
      <c r="D1002" s="492"/>
      <c r="E1002" s="492"/>
      <c r="F1002" s="492"/>
      <c r="G1002" s="492"/>
      <c r="H1002" s="492"/>
      <c r="I1002" s="492"/>
      <c r="J1002" s="492"/>
      <c r="K1002" s="492"/>
      <c r="L1002" s="492"/>
      <c r="M1002" s="492"/>
      <c r="N1002" s="492"/>
      <c r="O1002" s="492"/>
      <c r="P1002" s="492"/>
      <c r="Q1002" s="492"/>
    </row>
    <row r="1003" ht="25.15" customHeight="true" x14ac:dyDescent="0.2">
      <c r="C1003" s="492"/>
      <c r="D1003" s="492"/>
      <c r="E1003" s="492"/>
      <c r="F1003" s="492"/>
      <c r="G1003" s="492"/>
      <c r="H1003" s="492"/>
      <c r="I1003" s="492"/>
      <c r="J1003" s="492"/>
      <c r="K1003" s="492"/>
      <c r="L1003" s="492"/>
      <c r="M1003" s="492"/>
      <c r="N1003" s="492"/>
      <c r="O1003" s="492"/>
      <c r="P1003" s="492"/>
      <c r="Q1003" s="492"/>
    </row>
    <row r="1004" ht="25.15" customHeight="true" x14ac:dyDescent="0.2">
      <c r="C1004" s="492"/>
      <c r="D1004" s="492"/>
      <c r="E1004" s="492"/>
      <c r="F1004" s="492"/>
      <c r="G1004" s="492"/>
      <c r="H1004" s="492"/>
      <c r="I1004" s="492"/>
      <c r="J1004" s="492"/>
      <c r="K1004" s="492"/>
      <c r="L1004" s="492"/>
      <c r="M1004" s="492"/>
      <c r="N1004" s="492"/>
      <c r="O1004" s="492"/>
      <c r="P1004" s="492"/>
      <c r="Q1004" s="492"/>
    </row>
    <row r="1005" ht="25.15" customHeight="true" x14ac:dyDescent="0.2">
      <c r="C1005" s="492"/>
      <c r="D1005" s="492"/>
      <c r="E1005" s="492"/>
      <c r="F1005" s="492"/>
      <c r="G1005" s="492"/>
      <c r="H1005" s="492"/>
      <c r="I1005" s="492"/>
      <c r="J1005" s="492"/>
      <c r="K1005" s="492"/>
      <c r="L1005" s="492"/>
      <c r="M1005" s="492"/>
      <c r="N1005" s="492"/>
      <c r="O1005" s="492"/>
      <c r="P1005" s="492"/>
      <c r="Q1005" s="492"/>
    </row>
    <row r="1006" ht="25.15" customHeight="true" x14ac:dyDescent="0.2">
      <c r="C1006" s="492"/>
      <c r="D1006" s="492"/>
      <c r="E1006" s="492"/>
      <c r="F1006" s="492"/>
      <c r="G1006" s="492"/>
      <c r="H1006" s="492"/>
      <c r="I1006" s="492"/>
      <c r="J1006" s="492"/>
      <c r="K1006" s="492"/>
      <c r="L1006" s="492"/>
      <c r="M1006" s="492"/>
      <c r="N1006" s="492"/>
      <c r="O1006" s="492"/>
      <c r="P1006" s="492"/>
      <c r="Q1006" s="492"/>
    </row>
    <row r="1007" ht="25.15" customHeight="true" x14ac:dyDescent="0.2">
      <c r="C1007" s="492"/>
      <c r="D1007" s="492"/>
      <c r="E1007" s="492"/>
      <c r="F1007" s="492"/>
      <c r="G1007" s="492"/>
      <c r="H1007" s="492"/>
      <c r="I1007" s="492"/>
      <c r="J1007" s="492"/>
      <c r="K1007" s="492"/>
      <c r="L1007" s="492"/>
      <c r="M1007" s="492"/>
      <c r="N1007" s="492"/>
      <c r="O1007" s="492"/>
      <c r="P1007" s="492"/>
      <c r="Q1007" s="492"/>
    </row>
    <row r="1008" ht="25.15" customHeight="true" x14ac:dyDescent="0.2">
      <c r="C1008" s="492"/>
      <c r="D1008" s="492"/>
      <c r="E1008" s="492"/>
      <c r="F1008" s="492"/>
      <c r="G1008" s="492"/>
      <c r="H1008" s="492"/>
      <c r="I1008" s="492"/>
      <c r="J1008" s="492"/>
      <c r="K1008" s="492"/>
      <c r="L1008" s="492"/>
      <c r="M1008" s="492"/>
      <c r="N1008" s="492"/>
      <c r="O1008" s="492"/>
      <c r="P1008" s="492"/>
      <c r="Q1008" s="492"/>
    </row>
    <row r="1009" ht="25.15" customHeight="true" x14ac:dyDescent="0.2">
      <c r="C1009" s="492"/>
      <c r="D1009" s="492"/>
      <c r="E1009" s="492"/>
      <c r="F1009" s="492"/>
      <c r="G1009" s="492"/>
      <c r="H1009" s="492"/>
      <c r="I1009" s="492"/>
      <c r="J1009" s="492"/>
      <c r="K1009" s="492"/>
      <c r="L1009" s="492"/>
      <c r="M1009" s="492"/>
      <c r="N1009" s="492"/>
      <c r="O1009" s="492"/>
      <c r="P1009" s="492"/>
      <c r="Q1009" s="492"/>
    </row>
    <row r="1010" ht="25.15" customHeight="true" x14ac:dyDescent="0.2">
      <c r="C1010" s="492"/>
      <c r="D1010" s="492"/>
      <c r="E1010" s="492"/>
      <c r="F1010" s="492"/>
      <c r="G1010" s="492"/>
      <c r="H1010" s="492"/>
      <c r="I1010" s="492"/>
      <c r="J1010" s="492"/>
      <c r="K1010" s="492"/>
      <c r="L1010" s="492"/>
      <c r="M1010" s="492"/>
      <c r="N1010" s="492"/>
      <c r="O1010" s="492"/>
      <c r="P1010" s="492"/>
      <c r="Q1010" s="492"/>
    </row>
    <row r="1011" ht="25.15" customHeight="true" x14ac:dyDescent="0.2">
      <c r="C1011" s="492"/>
      <c r="D1011" s="492"/>
      <c r="E1011" s="492"/>
      <c r="F1011" s="492"/>
      <c r="G1011" s="492"/>
      <c r="H1011" s="492"/>
      <c r="I1011" s="492"/>
      <c r="J1011" s="492"/>
      <c r="K1011" s="492"/>
      <c r="L1011" s="492"/>
      <c r="M1011" s="492"/>
      <c r="N1011" s="492"/>
      <c r="O1011" s="492"/>
      <c r="P1011" s="492"/>
      <c r="Q1011" s="492"/>
    </row>
    <row r="1012" ht="25.15" customHeight="true" x14ac:dyDescent="0.2">
      <c r="C1012" s="492"/>
      <c r="D1012" s="492"/>
      <c r="E1012" s="492"/>
      <c r="F1012" s="492"/>
      <c r="G1012" s="492"/>
      <c r="H1012" s="492"/>
      <c r="I1012" s="492"/>
      <c r="J1012" s="492"/>
      <c r="K1012" s="492"/>
      <c r="L1012" s="492"/>
      <c r="M1012" s="492"/>
      <c r="N1012" s="492"/>
      <c r="O1012" s="492"/>
      <c r="P1012" s="492"/>
      <c r="Q1012" s="492"/>
    </row>
    <row r="1013" ht="25.15" customHeight="true" x14ac:dyDescent="0.2">
      <c r="C1013" s="492"/>
      <c r="D1013" s="492"/>
      <c r="E1013" s="492"/>
      <c r="F1013" s="492"/>
      <c r="G1013" s="492"/>
      <c r="H1013" s="492"/>
      <c r="I1013" s="492"/>
      <c r="J1013" s="492"/>
      <c r="K1013" s="492"/>
      <c r="L1013" s="492"/>
      <c r="M1013" s="492"/>
      <c r="N1013" s="492"/>
      <c r="O1013" s="492"/>
      <c r="P1013" s="492"/>
      <c r="Q1013" s="492"/>
    </row>
    <row r="1014" ht="25.15" customHeight="true" x14ac:dyDescent="0.2">
      <c r="C1014" s="492"/>
      <c r="D1014" s="492"/>
      <c r="E1014" s="492"/>
      <c r="F1014" s="492"/>
      <c r="G1014" s="492"/>
      <c r="H1014" s="492"/>
      <c r="I1014" s="492"/>
      <c r="J1014" s="492"/>
      <c r="K1014" s="492"/>
      <c r="L1014" s="492"/>
      <c r="M1014" s="492"/>
      <c r="N1014" s="492"/>
      <c r="O1014" s="492"/>
      <c r="P1014" s="492"/>
      <c r="Q1014" s="492"/>
    </row>
    <row r="1015" ht="25.15" customHeight="true" x14ac:dyDescent="0.2">
      <c r="C1015" s="492"/>
      <c r="D1015" s="492"/>
      <c r="E1015" s="492"/>
      <c r="F1015" s="492"/>
      <c r="G1015" s="492"/>
      <c r="H1015" s="492"/>
      <c r="I1015" s="492"/>
      <c r="J1015" s="492"/>
      <c r="K1015" s="492"/>
      <c r="L1015" s="492"/>
      <c r="M1015" s="492"/>
      <c r="N1015" s="492"/>
      <c r="O1015" s="492"/>
      <c r="P1015" s="492"/>
      <c r="Q1015" s="492"/>
    </row>
    <row r="1016" ht="25.15" customHeight="true" x14ac:dyDescent="0.2">
      <c r="C1016" s="492"/>
      <c r="D1016" s="492"/>
      <c r="E1016" s="492"/>
      <c r="F1016" s="492"/>
      <c r="G1016" s="492"/>
      <c r="H1016" s="492"/>
      <c r="I1016" s="492"/>
      <c r="J1016" s="492"/>
      <c r="K1016" s="492"/>
      <c r="L1016" s="492"/>
      <c r="M1016" s="492"/>
      <c r="N1016" s="492"/>
      <c r="O1016" s="492"/>
      <c r="P1016" s="492"/>
      <c r="Q1016" s="492"/>
    </row>
    <row r="1017" ht="25.15" customHeight="true" x14ac:dyDescent="0.2">
      <c r="C1017" s="492"/>
      <c r="D1017" s="492"/>
      <c r="E1017" s="492"/>
      <c r="F1017" s="492"/>
      <c r="G1017" s="492"/>
      <c r="H1017" s="492"/>
      <c r="I1017" s="492"/>
      <c r="J1017" s="492"/>
      <c r="K1017" s="492"/>
      <c r="L1017" s="492"/>
      <c r="M1017" s="492"/>
      <c r="N1017" s="492"/>
      <c r="O1017" s="492"/>
      <c r="P1017" s="492"/>
      <c r="Q1017" s="492"/>
    </row>
    <row r="1018" ht="25.15" customHeight="true" x14ac:dyDescent="0.2">
      <c r="C1018" s="492"/>
      <c r="D1018" s="492"/>
      <c r="E1018" s="492"/>
      <c r="F1018" s="492"/>
      <c r="G1018" s="492"/>
      <c r="H1018" s="492"/>
      <c r="I1018" s="492"/>
      <c r="J1018" s="492"/>
      <c r="K1018" s="492"/>
      <c r="L1018" s="492"/>
      <c r="M1018" s="492"/>
      <c r="N1018" s="492"/>
      <c r="O1018" s="492"/>
      <c r="P1018" s="492"/>
      <c r="Q1018" s="492"/>
    </row>
    <row r="1019" ht="25.15" customHeight="true" x14ac:dyDescent="0.2">
      <c r="C1019" s="492"/>
      <c r="D1019" s="492"/>
      <c r="E1019" s="492"/>
      <c r="F1019" s="492"/>
      <c r="G1019" s="492"/>
      <c r="H1019" s="492"/>
      <c r="I1019" s="492"/>
      <c r="J1019" s="492"/>
      <c r="K1019" s="492"/>
      <c r="L1019" s="492"/>
      <c r="M1019" s="492"/>
      <c r="N1019" s="492"/>
      <c r="O1019" s="492"/>
      <c r="P1019" s="492"/>
      <c r="Q1019" s="492"/>
    </row>
    <row r="1020" ht="25.15" customHeight="true" x14ac:dyDescent="0.2">
      <c r="C1020" s="492"/>
      <c r="D1020" s="492"/>
      <c r="E1020" s="492"/>
      <c r="F1020" s="492"/>
      <c r="G1020" s="492"/>
      <c r="H1020" s="492"/>
      <c r="I1020" s="492"/>
      <c r="J1020" s="492"/>
      <c r="K1020" s="492"/>
      <c r="L1020" s="492"/>
      <c r="M1020" s="492"/>
      <c r="N1020" s="492"/>
      <c r="O1020" s="492"/>
      <c r="P1020" s="492"/>
      <c r="Q1020" s="492"/>
    </row>
    <row r="1021" ht="25.15" customHeight="true" x14ac:dyDescent="0.2">
      <c r="C1021" s="492"/>
      <c r="D1021" s="492"/>
      <c r="E1021" s="492"/>
      <c r="F1021" s="492"/>
      <c r="G1021" s="492"/>
      <c r="H1021" s="492"/>
      <c r="I1021" s="492"/>
      <c r="J1021" s="492"/>
      <c r="K1021" s="492"/>
      <c r="L1021" s="492"/>
      <c r="M1021" s="492"/>
      <c r="N1021" s="492"/>
      <c r="O1021" s="492"/>
      <c r="P1021" s="492"/>
      <c r="Q1021" s="492"/>
    </row>
    <row r="1022" ht="25.15" customHeight="true" x14ac:dyDescent="0.2">
      <c r="C1022" s="492"/>
      <c r="D1022" s="492"/>
      <c r="E1022" s="492"/>
      <c r="F1022" s="492"/>
      <c r="G1022" s="492"/>
      <c r="H1022" s="492"/>
      <c r="I1022" s="492"/>
      <c r="J1022" s="492"/>
      <c r="K1022" s="492"/>
      <c r="L1022" s="492"/>
      <c r="M1022" s="492"/>
      <c r="N1022" s="492"/>
      <c r="O1022" s="492"/>
      <c r="P1022" s="492"/>
      <c r="Q1022" s="492"/>
    </row>
    <row r="1023" ht="25.15" customHeight="true" x14ac:dyDescent="0.2">
      <c r="C1023" s="492"/>
      <c r="D1023" s="492"/>
      <c r="E1023" s="492"/>
      <c r="F1023" s="492"/>
      <c r="G1023" s="492"/>
      <c r="H1023" s="492"/>
      <c r="I1023" s="492"/>
      <c r="J1023" s="492"/>
      <c r="K1023" s="492"/>
      <c r="L1023" s="492"/>
      <c r="M1023" s="492"/>
      <c r="N1023" s="492"/>
      <c r="O1023" s="492"/>
      <c r="P1023" s="492"/>
      <c r="Q1023" s="492"/>
    </row>
    <row r="1024" ht="25.15" customHeight="true" x14ac:dyDescent="0.2">
      <c r="C1024" s="492"/>
      <c r="D1024" s="492"/>
      <c r="E1024" s="492"/>
      <c r="F1024" s="492"/>
      <c r="G1024" s="492"/>
      <c r="H1024" s="492"/>
      <c r="I1024" s="492"/>
      <c r="J1024" s="492"/>
      <c r="K1024" s="492"/>
      <c r="L1024" s="492"/>
      <c r="M1024" s="492"/>
      <c r="N1024" s="492"/>
      <c r="O1024" s="492"/>
      <c r="P1024" s="492"/>
      <c r="Q1024" s="492"/>
    </row>
    <row r="1025" s="397" customFormat="true" ht="21" customHeight="true" x14ac:dyDescent="0.2">
      <c r="A1025" s="2703" t="s">
        <v>450</v>
      </c>
      <c r="B1025" s="2704"/>
      <c r="C1025" s="2705"/>
      <c r="AE1025" s="650"/>
      <c r="AF1025" s="650"/>
      <c r="AG1025" s="650"/>
      <c r="AH1025" s="650"/>
      <c r="AI1025" s="650"/>
      <c r="AJ1025" s="650"/>
      <c r="AK1025" s="650"/>
      <c r="AL1025" s="650"/>
      <c r="AM1025" s="650"/>
      <c r="AN1025" s="650"/>
      <c r="AO1025" s="650"/>
      <c r="AP1025" s="650"/>
      <c r="AQ1025" s="650"/>
      <c r="AR1025" s="650"/>
      <c r="AS1025" s="650"/>
      <c r="AT1025" s="650"/>
      <c r="AU1025" s="650"/>
      <c r="AV1025" s="650"/>
      <c r="AW1025" s="650"/>
      <c r="AX1025" s="650"/>
      <c r="AY1025" s="650"/>
      <c r="AZ1025" s="650"/>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397" customFormat="true" ht="15.95" customHeight="true" x14ac:dyDescent="0.2">
      <c r="A1026" s="2706" t="s">
        <v>169</v>
      </c>
      <c r="B1026" s="2707"/>
      <c r="C1026" s="455" t="s">
        <v>170</v>
      </c>
      <c r="AE1026" s="650"/>
      <c r="AF1026" s="650"/>
      <c r="AG1026" s="650"/>
      <c r="AH1026" s="650"/>
      <c r="AI1026" s="650"/>
      <c r="AJ1026" s="650"/>
      <c r="AK1026" s="650"/>
      <c r="AL1026" s="650"/>
      <c r="AM1026" s="650"/>
      <c r="AN1026" s="650"/>
      <c r="AO1026" s="650"/>
      <c r="AP1026" s="650"/>
      <c r="AQ1026" s="650"/>
      <c r="AR1026" s="650"/>
      <c r="AS1026" s="650"/>
      <c r="AT1026" s="650"/>
      <c r="AU1026" s="650"/>
      <c r="AV1026" s="650"/>
      <c r="AW1026" s="650"/>
      <c r="AX1026" s="650"/>
      <c r="AY1026" s="650"/>
      <c r="AZ1026" s="650"/>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397" customFormat="true" ht="17.1" hidden="true" customHeight="true" x14ac:dyDescent="0.2">
      <c r="A1027" s="456" t="s">
        <v>171</v>
      </c>
      <c r="B1027" s="457" t="s">
        <v>172</v>
      </c>
      <c r="C1027" s="458">
        <v>11765</v>
      </c>
      <c r="AE1027" s="650"/>
      <c r="AF1027" s="650"/>
      <c r="AG1027" s="650"/>
      <c r="AH1027" s="650"/>
      <c r="AI1027" s="650"/>
      <c r="AJ1027" s="650"/>
      <c r="AK1027" s="650"/>
      <c r="AL1027" s="650"/>
      <c r="AM1027" s="650"/>
      <c r="AN1027" s="650"/>
      <c r="AO1027" s="650"/>
      <c r="AP1027" s="650"/>
      <c r="AQ1027" s="650"/>
      <c r="AR1027" s="650"/>
      <c r="AS1027" s="650"/>
      <c r="AT1027" s="650"/>
      <c r="AU1027" s="650"/>
      <c r="AV1027" s="650"/>
      <c r="AW1027" s="650"/>
      <c r="AX1027" s="650"/>
      <c r="AY1027" s="650"/>
      <c r="AZ1027" s="650"/>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397" customFormat="true" ht="17.1" hidden="true" customHeight="true" x14ac:dyDescent="0.2">
      <c r="A1028" s="459" t="s">
        <v>173</v>
      </c>
      <c r="B1028" s="460" t="s">
        <v>172</v>
      </c>
      <c r="C1028" s="461">
        <v>11765</v>
      </c>
      <c r="AE1028" s="650"/>
      <c r="AF1028" s="650"/>
      <c r="AG1028" s="650"/>
      <c r="AH1028" s="650"/>
      <c r="AI1028" s="650"/>
      <c r="AJ1028" s="650"/>
      <c r="AK1028" s="650"/>
      <c r="AL1028" s="650"/>
      <c r="AM1028" s="650"/>
      <c r="AN1028" s="650"/>
      <c r="AO1028" s="650"/>
      <c r="AP1028" s="650"/>
      <c r="AQ1028" s="650"/>
      <c r="AR1028" s="650"/>
      <c r="AS1028" s="650"/>
      <c r="AT1028" s="650"/>
      <c r="AU1028" s="650"/>
      <c r="AV1028" s="650"/>
      <c r="AW1028" s="650"/>
      <c r="AX1028" s="650"/>
      <c r="AY1028" s="650"/>
      <c r="AZ1028" s="650"/>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397" customFormat="true" ht="17.1" hidden="true" customHeight="true" x14ac:dyDescent="0.2">
      <c r="A1029" s="459" t="s">
        <v>174</v>
      </c>
      <c r="B1029" s="460" t="s">
        <v>172</v>
      </c>
      <c r="C1029" s="461">
        <v>11765</v>
      </c>
      <c r="AE1029" s="650"/>
      <c r="AF1029" s="650"/>
      <c r="AG1029" s="650"/>
      <c r="AH1029" s="650"/>
      <c r="AI1029" s="650"/>
      <c r="AJ1029" s="650"/>
      <c r="AK1029" s="650"/>
      <c r="AL1029" s="650"/>
      <c r="AM1029" s="650"/>
      <c r="AN1029" s="650"/>
      <c r="AO1029" s="650"/>
      <c r="AP1029" s="650"/>
      <c r="AQ1029" s="650"/>
      <c r="AR1029" s="650"/>
      <c r="AS1029" s="650"/>
      <c r="AT1029" s="650"/>
      <c r="AU1029" s="650"/>
      <c r="AV1029" s="650"/>
      <c r="AW1029" s="650"/>
      <c r="AX1029" s="650"/>
      <c r="AY1029" s="650"/>
      <c r="AZ1029" s="650"/>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397" customFormat="true" ht="17.1" hidden="true" customHeight="true" x14ac:dyDescent="0.2">
      <c r="A1030" s="459" t="s">
        <v>175</v>
      </c>
      <c r="B1030" s="460" t="s">
        <v>172</v>
      </c>
      <c r="C1030" s="461">
        <v>11765</v>
      </c>
      <c r="AE1030" s="650"/>
      <c r="AF1030" s="650"/>
      <c r="AG1030" s="650"/>
      <c r="AH1030" s="650"/>
      <c r="AI1030" s="650"/>
      <c r="AJ1030" s="650"/>
      <c r="AK1030" s="650"/>
      <c r="AL1030" s="650"/>
      <c r="AM1030" s="650"/>
      <c r="AN1030" s="650"/>
      <c r="AO1030" s="650"/>
      <c r="AP1030" s="650"/>
      <c r="AQ1030" s="650"/>
      <c r="AR1030" s="650"/>
      <c r="AS1030" s="650"/>
      <c r="AT1030" s="650"/>
      <c r="AU1030" s="650"/>
      <c r="AV1030" s="650"/>
      <c r="AW1030" s="650"/>
      <c r="AX1030" s="650"/>
      <c r="AY1030" s="650"/>
      <c r="AZ1030" s="650"/>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397" customFormat="true" ht="17.1" customHeight="true" x14ac:dyDescent="0.2">
      <c r="A1031" s="2708" t="s">
        <v>176</v>
      </c>
      <c r="B1031" s="460" t="s">
        <v>177</v>
      </c>
      <c r="C1031" s="461">
        <v>5549</v>
      </c>
      <c r="AE1031" s="650"/>
      <c r="AF1031" s="650"/>
      <c r="AG1031" s="650"/>
      <c r="AH1031" s="650"/>
      <c r="AI1031" s="650"/>
      <c r="AJ1031" s="650"/>
      <c r="AK1031" s="650"/>
      <c r="AL1031" s="650"/>
      <c r="AM1031" s="650"/>
      <c r="AN1031" s="650"/>
      <c r="AO1031" s="650"/>
      <c r="AP1031" s="650"/>
      <c r="AQ1031" s="650"/>
      <c r="AR1031" s="650"/>
      <c r="AS1031" s="650"/>
      <c r="AT1031" s="650"/>
      <c r="AU1031" s="650"/>
      <c r="AV1031" s="650"/>
      <c r="AW1031" s="650"/>
      <c r="AX1031" s="650"/>
      <c r="AY1031" s="650"/>
      <c r="AZ1031" s="650"/>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397" customFormat="true" ht="17.1" customHeight="true" x14ac:dyDescent="0.2">
      <c r="A1032" s="2708"/>
      <c r="B1032" s="460" t="s">
        <v>178</v>
      </c>
      <c r="C1032" s="461">
        <v>6216</v>
      </c>
      <c r="AE1032" s="650"/>
      <c r="AF1032" s="650"/>
      <c r="AG1032" s="650"/>
      <c r="AH1032" s="650"/>
      <c r="AI1032" s="650"/>
      <c r="AJ1032" s="650"/>
      <c r="AK1032" s="650"/>
      <c r="AL1032" s="650"/>
      <c r="AM1032" s="650"/>
      <c r="AN1032" s="650"/>
      <c r="AO1032" s="650"/>
      <c r="AP1032" s="650"/>
      <c r="AQ1032" s="650"/>
      <c r="AR1032" s="650"/>
      <c r="AS1032" s="650"/>
      <c r="AT1032" s="650"/>
      <c r="AU1032" s="650"/>
      <c r="AV1032" s="650"/>
      <c r="AW1032" s="650"/>
      <c r="AX1032" s="650"/>
      <c r="AY1032" s="650"/>
      <c r="AZ1032" s="650"/>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397" customFormat="true" ht="17.1" customHeight="true" x14ac:dyDescent="0.2">
      <c r="A1033" s="2709"/>
      <c r="B1033" s="462" t="s">
        <v>286</v>
      </c>
      <c r="C1033" s="463">
        <v>0</v>
      </c>
      <c r="AE1033" s="650"/>
      <c r="AF1033" s="650"/>
      <c r="AG1033" s="650"/>
      <c r="AH1033" s="650"/>
      <c r="AI1033" s="650"/>
      <c r="AJ1033" s="650"/>
      <c r="AK1033" s="650"/>
      <c r="AL1033" s="650"/>
      <c r="AM1033" s="650"/>
      <c r="AN1033" s="650"/>
      <c r="AO1033" s="650"/>
      <c r="AP1033" s="650"/>
      <c r="AQ1033" s="650"/>
      <c r="AR1033" s="650"/>
      <c r="AS1033" s="650"/>
      <c r="AT1033" s="650"/>
      <c r="AU1033" s="650"/>
      <c r="AV1033" s="650"/>
      <c r="AW1033" s="650"/>
      <c r="AX1033" s="650"/>
      <c r="AY1033" s="650"/>
      <c r="AZ1033" s="650"/>
      <c r="BA1033" s="416"/>
      <c r="BB1033" s="136"/>
      <c r="BC1033" s="416"/>
      <c r="BD1033" s="416"/>
      <c r="BE1033" s="416"/>
      <c r="BF1033" s="416"/>
      <c r="BG1033" s="416"/>
      <c r="BH1033" s="416"/>
      <c r="BI1033" s="416"/>
      <c r="BJ1033" s="416"/>
      <c r="BK1033" s="416"/>
      <c r="BL1033" s="416"/>
      <c r="BM1033" s="416"/>
      <c r="BN1033" s="416"/>
      <c r="BO1033" s="416"/>
      <c r="BP1033" s="416"/>
      <c r="BQ1033" s="416"/>
      <c r="BR1033" s="416"/>
      <c r="BS1033" s="416"/>
      <c r="BT1033" s="416"/>
      <c r="BU1033" s="416"/>
      <c r="BV1033" s="416"/>
      <c r="BW1033" s="416"/>
      <c r="BX1033" s="416"/>
      <c r="BY1033" s="416"/>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397" customFormat="true" ht="12.95" customHeight="true" x14ac:dyDescent="0.2">
      <c r="A1034" s="2710" t="s">
        <v>451</v>
      </c>
      <c r="B1034" s="2711"/>
      <c r="C1034" s="2712"/>
      <c r="AE1034" s="650"/>
      <c r="AF1034" s="650"/>
      <c r="AG1034" s="650"/>
      <c r="AH1034" s="650"/>
      <c r="AI1034" s="650"/>
      <c r="AJ1034" s="650"/>
      <c r="AK1034" s="650"/>
      <c r="AL1034" s="650"/>
      <c r="AM1034" s="650"/>
      <c r="AN1034" s="650"/>
      <c r="AO1034" s="650"/>
      <c r="AP1034" s="650"/>
      <c r="AQ1034" s="650"/>
      <c r="AR1034" s="650"/>
      <c r="AS1034" s="650"/>
      <c r="AT1034" s="650"/>
      <c r="AU1034" s="650"/>
      <c r="AV1034" s="650"/>
      <c r="AW1034" s="650"/>
      <c r="AX1034" s="650"/>
      <c r="AY1034" s="650"/>
      <c r="AZ1034" s="650"/>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8"/>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2"/>
      <c r="BB1035" s="238"/>
      <c r="BC1035" s="392"/>
      <c r="BD1035" s="392"/>
      <c r="BE1035" s="392"/>
      <c r="BF1035" s="392"/>
      <c r="BG1035" s="392"/>
      <c r="BH1035" s="392"/>
      <c r="BI1035" s="392"/>
      <c r="BJ1035" s="392"/>
      <c r="BK1035" s="392"/>
      <c r="BL1035" s="392"/>
      <c r="BM1035" s="392"/>
      <c r="BN1035" s="392"/>
      <c r="BO1035" s="392"/>
      <c r="BP1035" s="392"/>
      <c r="BQ1035" s="392"/>
      <c r="BR1035" s="392"/>
      <c r="BS1035" s="392"/>
      <c r="BT1035" s="392"/>
      <c r="BU1035" s="392"/>
      <c r="BV1035" s="392"/>
      <c r="BW1035" s="392"/>
      <c r="BX1035" s="392"/>
      <c r="BY1035" s="392"/>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119</v>
      </c>
      <c r="B1036" s="118" t="s">
        <v>120</v>
      </c>
    </row>
    <row r="1037" ht="15" customHeight="true" x14ac:dyDescent="0.2">
      <c r="A1037" s="293" t="str">
        <f>R15</f>
        <v>Adrar</v>
      </c>
      <c r="B1037" s="293">
        <f>BR122+BR123</f>
        <v>323.38769029343177</v>
      </c>
    </row>
    <row r="1038" ht="15" customHeight="true" x14ac:dyDescent="0.2">
      <c r="A1038" s="293" t="str">
        <f>S15</f>
        <v>Assaba</v>
      </c>
      <c r="B1038" s="293">
        <f>BS122+BS123</f>
        <v>7584.07334497587</v>
      </c>
    </row>
    <row r="1039" ht="15" customHeight="true" x14ac:dyDescent="0.2">
      <c r="A1039" s="293" t="str">
        <f>T15</f>
        <v>Brakna</v>
      </c>
      <c r="B1039" s="293">
        <f>BT122+BT123</f>
        <v>6404.2575102662558</v>
      </c>
    </row>
    <row r="1040" ht="15" customHeight="true" x14ac:dyDescent="0.2">
      <c r="A1040" s="293" t="str">
        <f>U15</f>
        <v>Dakhlett Nouadibou</v>
      </c>
      <c r="B1040" s="293">
        <f>BU122+BU123</f>
        <v>2341.8481931990195</v>
      </c>
    </row>
    <row r="1041" ht="15" customHeight="true" x14ac:dyDescent="0.2">
      <c r="A1041" s="293" t="str">
        <f>V15</f>
        <v>Gorgol</v>
      </c>
      <c r="B1041" s="293">
        <f>BV122+BV123</f>
        <v>7143.5508280894865</v>
      </c>
    </row>
    <row r="1042" ht="15" customHeight="true" x14ac:dyDescent="0.2">
      <c r="A1042" s="293" t="str">
        <f>W15</f>
        <v>Guidimagha</v>
      </c>
      <c r="B1042" s="293">
        <f>BW122+BW123</f>
        <v>5233.2802729740024</v>
      </c>
    </row>
    <row r="1043" ht="15" customHeight="true" x14ac:dyDescent="0.2">
      <c r="A1043" s="293" t="str">
        <f>X15</f>
        <v>Hodh charghy</v>
      </c>
      <c r="B1043" s="293">
        <f>BX122+XR123</f>
        <v>1414.1534913972569</v>
      </c>
    </row>
    <row r="1044" ht="15" customHeight="true" x14ac:dyDescent="0.2">
      <c r="A1044" s="293" t="str">
        <f>Y15</f>
        <v>Hodh Gharby</v>
      </c>
      <c r="B1044" s="293">
        <f>BY122+BY123</f>
        <v>6797.9047507354253</v>
      </c>
    </row>
    <row r="1045" ht="15" customHeight="true" x14ac:dyDescent="0.2">
      <c r="A1045" s="293" t="str">
        <f>Z15</f>
        <v>Inchiri</v>
      </c>
      <c r="B1045" s="293">
        <f>BZ122+BZ123</f>
        <v>94.407826186748721</v>
      </c>
    </row>
    <row r="1046" ht="15" customHeight="true" x14ac:dyDescent="0.2">
      <c r="A1046" s="238" t="str">
        <f>AA15</f>
        <v>Nouakchott</v>
      </c>
      <c r="B1046" s="293">
        <f>CA122+CA123</f>
        <v>17649.729313766144</v>
      </c>
    </row>
    <row r="1047" ht="15" customHeight="true" x14ac:dyDescent="0.2">
      <c r="A1047" s="238" t="str">
        <f>AB15</f>
        <v>Tagant</v>
      </c>
      <c r="B1047" s="293">
        <f>CB122+CB123</f>
        <v>387.97696365559466</v>
      </c>
    </row>
    <row r="1048" ht="15" customHeight="true" x14ac:dyDescent="0.2">
      <c r="A1048" s="238" t="str">
        <f>AC15</f>
        <v>Tirs-ezemour</v>
      </c>
      <c r="B1048" s="293">
        <f>CC122+CC123</f>
        <v>327.58374694839108</v>
      </c>
    </row>
    <row r="1049" ht="15" customHeight="true" x14ac:dyDescent="0.2">
      <c r="A1049" s="238" t="str">
        <f>AD15</f>
        <v>Trarza</v>
      </c>
      <c r="B1049" s="293">
        <f>CD122+CD123</f>
        <v>5236.3806962561321</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13</v>
      </c>
      <c r="B1072" s="238" t="s">
        <v>135</v>
      </c>
    </row>
    <row r="1100" s="666" customFormat="true" ht="17.1" customHeight="true" x14ac:dyDescent="0.2">
      <c r="A1100" s="703"/>
      <c r="B1100" s="692"/>
      <c r="BA1100" s="392"/>
      <c r="BB1100" s="238"/>
      <c r="BC1100" s="392"/>
      <c r="BD1100" s="392"/>
      <c r="BE1100" s="392"/>
      <c r="BF1100" s="392"/>
      <c r="BG1100" s="392"/>
      <c r="BH1100" s="392"/>
      <c r="BI1100" s="392"/>
      <c r="BJ1100" s="392"/>
      <c r="BK1100" s="392"/>
      <c r="BL1100" s="392"/>
      <c r="BM1100" s="392"/>
      <c r="BN1100" s="392"/>
      <c r="BO1100" s="392"/>
      <c r="BP1100" s="392"/>
      <c r="BQ1100" s="392"/>
      <c r="BR1100" s="392"/>
      <c r="BS1100" s="392"/>
      <c r="BT1100" s="392"/>
      <c r="BU1100" s="392"/>
      <c r="BV1100" s="392"/>
      <c r="BW1100" s="392"/>
      <c r="BX1100" s="392"/>
      <c r="BY1100" s="392"/>
      <c r="BZ1100" s="211"/>
      <c r="CA1100" s="211"/>
      <c r="CB1100" s="211"/>
      <c r="CC1100" s="211"/>
      <c r="CD1100" s="211"/>
      <c r="CE1100" s="211"/>
      <c r="CF1100" s="211"/>
      <c r="CG1100" s="211"/>
      <c r="CH1100" s="211"/>
      <c r="CI1100" s="211"/>
      <c r="CJ1100" s="211"/>
      <c r="CK1100" s="211"/>
      <c r="CL1100" s="211"/>
      <c r="CM1100" s="211"/>
      <c r="CN1100" s="211"/>
      <c r="CO1100" s="211"/>
      <c r="CP1100" s="211"/>
      <c r="CQ1100" s="211"/>
      <c r="CR1100" s="211"/>
      <c r="CS1100" s="211"/>
      <c r="CT1100" s="211"/>
      <c r="CU1100" s="211"/>
      <c r="CV1100" s="211"/>
      <c r="CW1100" s="211"/>
      <c r="CX1100" s="211"/>
      <c r="CY1100" s="211"/>
      <c r="CZ1100" s="211"/>
    </row>
    <row r="1101" s="666" customFormat="true" ht="17.1" customHeight="true" x14ac:dyDescent="0.2">
      <c r="A1101" s="704"/>
      <c r="B1101" s="693"/>
      <c r="BA1101" s="392"/>
      <c r="BB1101" s="238"/>
      <c r="BC1101" s="392"/>
      <c r="BD1101" s="392"/>
      <c r="BE1101" s="392"/>
      <c r="BF1101" s="392"/>
      <c r="BG1101" s="392"/>
      <c r="BH1101" s="392"/>
      <c r="BI1101" s="392"/>
      <c r="BJ1101" s="392"/>
      <c r="BK1101" s="392"/>
      <c r="BL1101" s="392"/>
      <c r="BM1101" s="392"/>
      <c r="BN1101" s="392"/>
      <c r="BO1101" s="392"/>
      <c r="BP1101" s="392"/>
      <c r="BQ1101" s="392"/>
      <c r="BR1101" s="392"/>
      <c r="BS1101" s="392"/>
      <c r="BT1101" s="392"/>
      <c r="BU1101" s="392"/>
      <c r="BV1101" s="392"/>
      <c r="BW1101" s="392"/>
      <c r="BX1101" s="392"/>
      <c r="BY1101" s="392"/>
      <c r="BZ1101" s="211"/>
      <c r="CA1101" s="211"/>
      <c r="CB1101" s="211"/>
      <c r="CC1101" s="211"/>
      <c r="CD1101" s="211"/>
      <c r="CE1101" s="211"/>
      <c r="CF1101" s="211"/>
      <c r="CG1101" s="211"/>
      <c r="CH1101" s="211"/>
      <c r="CI1101" s="211"/>
      <c r="CJ1101" s="211"/>
      <c r="CK1101" s="211"/>
      <c r="CL1101" s="211"/>
      <c r="CM1101" s="211"/>
      <c r="CN1101" s="211"/>
      <c r="CO1101" s="211"/>
      <c r="CP1101" s="211"/>
      <c r="CQ1101" s="211"/>
      <c r="CR1101" s="211"/>
      <c r="CS1101" s="211"/>
      <c r="CT1101" s="211"/>
      <c r="CU1101" s="211"/>
      <c r="CV1101" s="211"/>
      <c r="CW1101" s="211"/>
      <c r="CX1101" s="211"/>
      <c r="CY1101" s="211"/>
      <c r="CZ1101" s="211"/>
    </row>
    <row r="1102" s="211" customFormat="true" ht="15" customHeight="true" x14ac:dyDescent="0.2">
      <c r="BA1102" s="392"/>
      <c r="BB1102" s="238"/>
      <c r="BC1102" s="392"/>
      <c r="BD1102" s="392"/>
      <c r="BE1102" s="392"/>
      <c r="BF1102" s="392"/>
      <c r="BG1102" s="392"/>
      <c r="BH1102" s="392"/>
      <c r="BI1102" s="392"/>
      <c r="BJ1102" s="392"/>
      <c r="BK1102" s="392"/>
      <c r="BL1102" s="392"/>
      <c r="BM1102" s="392"/>
      <c r="BN1102" s="392"/>
      <c r="BO1102" s="392"/>
      <c r="BP1102" s="392"/>
      <c r="BQ1102" s="392"/>
      <c r="BR1102" s="392"/>
      <c r="BS1102" s="392"/>
      <c r="BT1102" s="392"/>
      <c r="BU1102" s="392"/>
      <c r="BV1102" s="392"/>
      <c r="BW1102" s="392"/>
      <c r="BX1102" s="392"/>
      <c r="BY1102" s="392"/>
    </row>
    <row r="1103" s="211" customFormat="true" ht="15" customHeight="true" x14ac:dyDescent="0.2">
      <c r="BA1103" s="392"/>
      <c r="BB1103" s="238"/>
      <c r="BC1103" s="392"/>
      <c r="BD1103" s="392"/>
      <c r="BE1103" s="392"/>
      <c r="BF1103" s="392"/>
      <c r="BG1103" s="392"/>
      <c r="BH1103" s="392"/>
      <c r="BI1103" s="392"/>
      <c r="BJ1103" s="392"/>
      <c r="BK1103" s="392"/>
      <c r="BL1103" s="392"/>
      <c r="BM1103" s="392"/>
      <c r="BN1103" s="392"/>
      <c r="BO1103" s="392"/>
      <c r="BP1103" s="392"/>
      <c r="BQ1103" s="392"/>
      <c r="BR1103" s="392"/>
      <c r="BS1103" s="392"/>
      <c r="BT1103" s="392"/>
      <c r="BU1103" s="392"/>
      <c r="BV1103" s="392"/>
      <c r="BW1103" s="392"/>
      <c r="BX1103" s="392"/>
      <c r="BY1103" s="392"/>
    </row>
    <row r="1104" s="211" customFormat="true" ht="15" customHeight="true" x14ac:dyDescent="0.2">
      <c r="BA1104" s="392"/>
      <c r="BB1104" s="238"/>
      <c r="BC1104" s="392"/>
      <c r="BD1104" s="392"/>
      <c r="BE1104" s="392"/>
      <c r="BF1104" s="392"/>
      <c r="BG1104" s="392"/>
      <c r="BH1104" s="392"/>
      <c r="BI1104" s="392"/>
      <c r="BJ1104" s="392"/>
      <c r="BK1104" s="392"/>
      <c r="BL1104" s="392"/>
      <c r="BM1104" s="392"/>
      <c r="BN1104" s="392"/>
      <c r="BO1104" s="392"/>
      <c r="BP1104" s="392"/>
      <c r="BQ1104" s="392"/>
      <c r="BR1104" s="392"/>
      <c r="BS1104" s="392"/>
      <c r="BT1104" s="392"/>
      <c r="BU1104" s="392"/>
      <c r="BV1104" s="392"/>
      <c r="BW1104" s="392"/>
      <c r="BX1104" s="392"/>
      <c r="BY1104" s="392"/>
    </row>
    <row r="1105" s="211" customFormat="true" ht="15" customHeight="true" x14ac:dyDescent="0.2">
      <c r="BA1105" s="392"/>
      <c r="BB1105" s="238"/>
      <c r="BC1105" s="392"/>
      <c r="BD1105" s="392"/>
      <c r="BE1105" s="392"/>
      <c r="BF1105" s="392"/>
      <c r="BG1105" s="392"/>
      <c r="BH1105" s="392"/>
      <c r="BI1105" s="392"/>
      <c r="BJ1105" s="392"/>
      <c r="BK1105" s="392"/>
      <c r="BL1105" s="392"/>
      <c r="BM1105" s="392"/>
      <c r="BN1105" s="392"/>
      <c r="BO1105" s="392"/>
      <c r="BP1105" s="392"/>
      <c r="BQ1105" s="392"/>
      <c r="BR1105" s="392"/>
      <c r="BS1105" s="392"/>
      <c r="BT1105" s="392"/>
      <c r="BU1105" s="392"/>
      <c r="BV1105" s="392"/>
      <c r="BW1105" s="392"/>
      <c r="BX1105" s="392"/>
      <c r="BY1105" s="392"/>
    </row>
    <row r="1106" s="211" customFormat="true" ht="15" customHeight="true" x14ac:dyDescent="0.2">
      <c r="BA1106" s="392"/>
      <c r="BB1106" s="238"/>
      <c r="BC1106" s="392"/>
      <c r="BD1106" s="392"/>
      <c r="BE1106" s="392"/>
      <c r="BF1106" s="392"/>
      <c r="BG1106" s="392"/>
      <c r="BH1106" s="392"/>
      <c r="BI1106" s="392"/>
      <c r="BJ1106" s="392"/>
      <c r="BK1106" s="392"/>
      <c r="BL1106" s="392"/>
      <c r="BM1106" s="392"/>
      <c r="BN1106" s="392"/>
      <c r="BO1106" s="392"/>
      <c r="BP1106" s="392"/>
      <c r="BQ1106" s="392"/>
      <c r="BR1106" s="392"/>
      <c r="BS1106" s="392"/>
      <c r="BT1106" s="392"/>
      <c r="BU1106" s="392"/>
      <c r="BV1106" s="392"/>
      <c r="BW1106" s="392"/>
      <c r="BX1106" s="392"/>
      <c r="BY1106" s="392"/>
    </row>
    <row r="1107" s="211" customFormat="true" ht="15" customHeight="true" x14ac:dyDescent="0.2">
      <c r="BA1107" s="392"/>
      <c r="BB1107" s="238"/>
      <c r="BC1107" s="392"/>
      <c r="BD1107" s="392"/>
      <c r="BE1107" s="392"/>
      <c r="BF1107" s="392"/>
      <c r="BG1107" s="392"/>
      <c r="BH1107" s="392"/>
      <c r="BI1107" s="392"/>
      <c r="BJ1107" s="392"/>
      <c r="BK1107" s="392"/>
      <c r="BL1107" s="392"/>
      <c r="BM1107" s="392"/>
      <c r="BN1107" s="392"/>
      <c r="BO1107" s="392"/>
      <c r="BP1107" s="392"/>
      <c r="BQ1107" s="392"/>
      <c r="BR1107" s="392"/>
      <c r="BS1107" s="392"/>
      <c r="BT1107" s="392"/>
      <c r="BU1107" s="392"/>
      <c r="BV1107" s="392"/>
      <c r="BW1107" s="392"/>
      <c r="BX1107" s="392"/>
      <c r="BY1107" s="392"/>
    </row>
    <row r="1108" s="211" customFormat="true" ht="15" customHeight="true" x14ac:dyDescent="0.2">
      <c r="BA1108" s="392"/>
      <c r="BB1108" s="238"/>
      <c r="BC1108" s="392"/>
      <c r="BD1108" s="392"/>
      <c r="BE1108" s="392"/>
      <c r="BF1108" s="392"/>
      <c r="BG1108" s="392"/>
      <c r="BH1108" s="392"/>
      <c r="BI1108" s="392"/>
      <c r="BJ1108" s="392"/>
      <c r="BK1108" s="392"/>
      <c r="BL1108" s="392"/>
      <c r="BM1108" s="392"/>
      <c r="BN1108" s="392"/>
      <c r="BO1108" s="392"/>
      <c r="BP1108" s="392"/>
      <c r="BQ1108" s="392"/>
      <c r="BR1108" s="392"/>
      <c r="BS1108" s="392"/>
      <c r="BT1108" s="392"/>
      <c r="BU1108" s="392"/>
      <c r="BV1108" s="392"/>
      <c r="BW1108" s="392"/>
      <c r="BX1108" s="392"/>
      <c r="BY1108" s="392"/>
    </row>
    <row r="1109" s="211" customFormat="true" ht="15" customHeight="true" x14ac:dyDescent="0.2">
      <c r="BA1109" s="392"/>
      <c r="BB1109" s="238"/>
      <c r="BC1109" s="392"/>
      <c r="BD1109" s="392"/>
      <c r="BE1109" s="392"/>
      <c r="BF1109" s="392"/>
      <c r="BG1109" s="392"/>
      <c r="BH1109" s="392"/>
      <c r="BI1109" s="392"/>
      <c r="BJ1109" s="392"/>
      <c r="BK1109" s="392"/>
      <c r="BL1109" s="392"/>
      <c r="BM1109" s="392"/>
      <c r="BN1109" s="392"/>
      <c r="BO1109" s="392"/>
      <c r="BP1109" s="392"/>
      <c r="BQ1109" s="392"/>
      <c r="BR1109" s="392"/>
      <c r="BS1109" s="392"/>
      <c r="BT1109" s="392"/>
      <c r="BU1109" s="392"/>
      <c r="BV1109" s="392"/>
      <c r="BW1109" s="392"/>
      <c r="BX1109" s="392"/>
      <c r="BY1109" s="392"/>
    </row>
    <row r="1110" s="211" customFormat="true" ht="15" customHeight="true" x14ac:dyDescent="0.2">
      <c r="BA1110" s="392"/>
      <c r="BB1110" s="238"/>
      <c r="BC1110" s="392"/>
      <c r="BD1110" s="392"/>
      <c r="BE1110" s="392"/>
      <c r="BF1110" s="392"/>
      <c r="BG1110" s="392"/>
      <c r="BH1110" s="392"/>
      <c r="BI1110" s="392"/>
      <c r="BJ1110" s="392"/>
      <c r="BK1110" s="392"/>
      <c r="BL1110" s="392"/>
      <c r="BM1110" s="392"/>
      <c r="BN1110" s="392"/>
      <c r="BO1110" s="392"/>
      <c r="BP1110" s="392"/>
      <c r="BQ1110" s="392"/>
      <c r="BR1110" s="392"/>
      <c r="BS1110" s="392"/>
      <c r="BT1110" s="392"/>
      <c r="BU1110" s="392"/>
      <c r="BV1110" s="392"/>
      <c r="BW1110" s="392"/>
      <c r="BX1110" s="392"/>
      <c r="BY1110" s="392"/>
    </row>
    <row r="1111" s="211" customFormat="true" ht="15" customHeight="true" x14ac:dyDescent="0.2">
      <c r="BA1111" s="392"/>
      <c r="BB1111" s="238"/>
      <c r="BC1111" s="392"/>
      <c r="BD1111" s="392"/>
      <c r="BE1111" s="392"/>
      <c r="BF1111" s="392"/>
      <c r="BG1111" s="392"/>
      <c r="BH1111" s="392"/>
      <c r="BI1111" s="392"/>
      <c r="BJ1111" s="392"/>
      <c r="BK1111" s="392"/>
      <c r="BL1111" s="392"/>
      <c r="BM1111" s="392"/>
      <c r="BN1111" s="392"/>
      <c r="BO1111" s="392"/>
      <c r="BP1111" s="392"/>
      <c r="BQ1111" s="392"/>
      <c r="BR1111" s="392"/>
      <c r="BS1111" s="392"/>
      <c r="BT1111" s="392"/>
      <c r="BU1111" s="392"/>
      <c r="BV1111" s="392"/>
      <c r="BW1111" s="392"/>
      <c r="BX1111" s="392"/>
      <c r="BY1111" s="392"/>
    </row>
    <row r="1112" s="211" customFormat="true" ht="15" customHeight="true" x14ac:dyDescent="0.2">
      <c r="BA1112" s="392"/>
      <c r="BB1112" s="238"/>
      <c r="BC1112" s="392"/>
      <c r="BD1112" s="392"/>
      <c r="BE1112" s="392"/>
      <c r="BF1112" s="392"/>
      <c r="BG1112" s="392"/>
      <c r="BH1112" s="392"/>
      <c r="BI1112" s="392"/>
      <c r="BJ1112" s="392"/>
      <c r="BK1112" s="392"/>
      <c r="BL1112" s="392"/>
      <c r="BM1112" s="392"/>
      <c r="BN1112" s="392"/>
      <c r="BO1112" s="392"/>
      <c r="BP1112" s="392"/>
      <c r="BQ1112" s="392"/>
      <c r="BR1112" s="392"/>
      <c r="BS1112" s="392"/>
      <c r="BT1112" s="392"/>
      <c r="BU1112" s="392"/>
      <c r="BV1112" s="392"/>
      <c r="BW1112" s="392"/>
      <c r="BX1112" s="392"/>
      <c r="BY1112" s="392"/>
    </row>
    <row r="1113" s="211" customFormat="true" ht="15" customHeight="true" x14ac:dyDescent="0.2">
      <c r="BA1113" s="392"/>
      <c r="BB1113" s="238"/>
      <c r="BC1113" s="392"/>
      <c r="BD1113" s="392"/>
      <c r="BE1113" s="392"/>
      <c r="BF1113" s="392"/>
      <c r="BG1113" s="392"/>
      <c r="BH1113" s="392"/>
      <c r="BI1113" s="392"/>
      <c r="BJ1113" s="392"/>
      <c r="BK1113" s="392"/>
      <c r="BL1113" s="392"/>
      <c r="BM1113" s="392"/>
      <c r="BN1113" s="392"/>
      <c r="BO1113" s="392"/>
      <c r="BP1113" s="392"/>
      <c r="BQ1113" s="392"/>
      <c r="BR1113" s="392"/>
      <c r="BS1113" s="392"/>
      <c r="BT1113" s="392"/>
      <c r="BU1113" s="392"/>
      <c r="BV1113" s="392"/>
      <c r="BW1113" s="392"/>
      <c r="BX1113" s="392"/>
      <c r="BY1113" s="392"/>
    </row>
    <row r="1114" s="666" customFormat="true" ht="17.1" customHeight="true" x14ac:dyDescent="0.2">
      <c r="A1114" s="704"/>
      <c r="B1114" s="693"/>
      <c r="C1114" s="694"/>
      <c r="D1114" s="695"/>
      <c r="E1114" s="695"/>
      <c r="F1114" s="695"/>
      <c r="G1114" s="696"/>
      <c r="H1114" s="695"/>
      <c r="I1114" s="695"/>
      <c r="J1114" s="695"/>
      <c r="K1114" s="695"/>
      <c r="L1114" s="696"/>
      <c r="M1114" s="695"/>
      <c r="N1114" s="695"/>
      <c r="O1114" s="695"/>
      <c r="P1114" s="695"/>
      <c r="Q1114" s="696"/>
      <c r="R1114" s="695"/>
      <c r="S1114" s="695"/>
      <c r="T1114" s="695"/>
      <c r="U1114" s="695"/>
      <c r="V1114" s="695"/>
      <c r="W1114" s="695"/>
      <c r="X1114" s="695"/>
      <c r="Y1114" s="695"/>
      <c r="Z1114" s="695"/>
      <c r="AA1114" s="695"/>
      <c r="AB1114" s="695"/>
      <c r="AC1114" s="695"/>
      <c r="AD1114" s="697"/>
      <c r="BA1114" s="392"/>
      <c r="BB1114" s="238"/>
      <c r="BC1114" s="392"/>
      <c r="BD1114" s="392"/>
      <c r="BE1114" s="392"/>
      <c r="BF1114" s="392"/>
      <c r="BG1114" s="392"/>
      <c r="BH1114" s="392"/>
      <c r="BI1114" s="392"/>
      <c r="BJ1114" s="392"/>
      <c r="BK1114" s="392"/>
      <c r="BL1114" s="392"/>
      <c r="BM1114" s="392"/>
      <c r="BN1114" s="392"/>
      <c r="BO1114" s="392"/>
      <c r="BP1114" s="392"/>
      <c r="BQ1114" s="392"/>
      <c r="BR1114" s="392"/>
      <c r="BS1114" s="392"/>
      <c r="BT1114" s="392"/>
      <c r="BU1114" s="392"/>
      <c r="BV1114" s="392"/>
      <c r="BW1114" s="392"/>
      <c r="BX1114" s="392"/>
      <c r="BY1114" s="392"/>
      <c r="BZ1114" s="211"/>
      <c r="CA1114" s="211"/>
      <c r="CB1114" s="211"/>
      <c r="CC1114" s="211"/>
      <c r="CD1114" s="211"/>
      <c r="CE1114" s="211"/>
      <c r="CF1114" s="211"/>
      <c r="CG1114" s="211"/>
      <c r="CH1114" s="211"/>
      <c r="CI1114" s="211"/>
      <c r="CJ1114" s="211"/>
      <c r="CK1114" s="211"/>
      <c r="CL1114" s="211"/>
      <c r="CM1114" s="211"/>
      <c r="CN1114" s="211"/>
      <c r="CO1114" s="211"/>
      <c r="CP1114" s="211"/>
      <c r="CQ1114" s="211"/>
      <c r="CR1114" s="211"/>
      <c r="CS1114" s="211"/>
      <c r="CT1114" s="211"/>
      <c r="CU1114" s="211"/>
      <c r="CV1114" s="211"/>
      <c r="CW1114" s="211"/>
      <c r="CX1114" s="211"/>
      <c r="CY1114" s="211"/>
      <c r="CZ1114" s="211"/>
    </row>
    <row r="1115" s="666" customFormat="true" ht="17.1" customHeight="true" x14ac:dyDescent="0.2">
      <c r="A1115" s="704"/>
      <c r="B1115" s="693"/>
      <c r="C1115" s="694"/>
      <c r="D1115" s="695"/>
      <c r="E1115" s="695"/>
      <c r="F1115" s="695"/>
      <c r="G1115" s="696"/>
      <c r="H1115" s="695"/>
      <c r="I1115" s="695"/>
      <c r="J1115" s="695"/>
      <c r="K1115" s="695"/>
      <c r="L1115" s="696"/>
      <c r="M1115" s="695"/>
      <c r="N1115" s="695"/>
      <c r="O1115" s="695"/>
      <c r="P1115" s="695"/>
      <c r="Q1115" s="696"/>
      <c r="R1115" s="695"/>
      <c r="S1115" s="695"/>
      <c r="T1115" s="695"/>
      <c r="U1115" s="695"/>
      <c r="V1115" s="695"/>
      <c r="W1115" s="695"/>
      <c r="X1115" s="695"/>
      <c r="Y1115" s="695"/>
      <c r="Z1115" s="695"/>
      <c r="AA1115" s="695"/>
      <c r="AB1115" s="695"/>
      <c r="AC1115" s="695"/>
      <c r="AD1115" s="697"/>
      <c r="BA1115" s="392"/>
      <c r="BB1115" s="238"/>
      <c r="BC1115" s="392"/>
      <c r="BD1115" s="392"/>
      <c r="BE1115" s="392"/>
      <c r="BF1115" s="392"/>
      <c r="BG1115" s="392"/>
      <c r="BH1115" s="392"/>
      <c r="BI1115" s="392"/>
      <c r="BJ1115" s="392"/>
      <c r="BK1115" s="392"/>
      <c r="BL1115" s="392"/>
      <c r="BM1115" s="392"/>
      <c r="BN1115" s="392"/>
      <c r="BO1115" s="392"/>
      <c r="BP1115" s="392"/>
      <c r="BQ1115" s="392"/>
      <c r="BR1115" s="392"/>
      <c r="BS1115" s="392"/>
      <c r="BT1115" s="392"/>
      <c r="BU1115" s="392"/>
      <c r="BV1115" s="392"/>
      <c r="BW1115" s="392"/>
      <c r="BX1115" s="392"/>
      <c r="BY1115" s="392"/>
      <c r="BZ1115" s="211"/>
      <c r="CA1115" s="211"/>
      <c r="CB1115" s="211"/>
      <c r="CC1115" s="211"/>
      <c r="CD1115" s="211"/>
      <c r="CE1115" s="211"/>
      <c r="CF1115" s="211"/>
      <c r="CG1115" s="211"/>
      <c r="CH1115" s="211"/>
      <c r="CI1115" s="211"/>
      <c r="CJ1115" s="211"/>
      <c r="CK1115" s="211"/>
      <c r="CL1115" s="211"/>
      <c r="CM1115" s="211"/>
      <c r="CN1115" s="211"/>
      <c r="CO1115" s="211"/>
      <c r="CP1115" s="211"/>
      <c r="CQ1115" s="211"/>
      <c r="CR1115" s="211"/>
      <c r="CS1115" s="211"/>
      <c r="CT1115" s="211"/>
      <c r="CU1115" s="211"/>
      <c r="CV1115" s="211"/>
      <c r="CW1115" s="211"/>
      <c r="CX1115" s="211"/>
      <c r="CY1115" s="211"/>
      <c r="CZ1115" s="211"/>
    </row>
    <row r="1116" s="666" customFormat="true" ht="17.1" customHeight="true" x14ac:dyDescent="0.2">
      <c r="A1116" s="704"/>
      <c r="B1116" s="693"/>
      <c r="C1116" s="694"/>
      <c r="D1116" s="695"/>
      <c r="E1116" s="695"/>
      <c r="F1116" s="695"/>
      <c r="G1116" s="696"/>
      <c r="H1116" s="695"/>
      <c r="I1116" s="695"/>
      <c r="J1116" s="695"/>
      <c r="K1116" s="695"/>
      <c r="L1116" s="696"/>
      <c r="M1116" s="695"/>
      <c r="N1116" s="695"/>
      <c r="O1116" s="695"/>
      <c r="P1116" s="695"/>
      <c r="Q1116" s="696"/>
      <c r="R1116" s="695"/>
      <c r="S1116" s="695"/>
      <c r="T1116" s="695"/>
      <c r="U1116" s="695"/>
      <c r="V1116" s="695"/>
      <c r="W1116" s="695"/>
      <c r="X1116" s="695"/>
      <c r="Y1116" s="695"/>
      <c r="Z1116" s="695"/>
      <c r="AA1116" s="695"/>
      <c r="AB1116" s="695"/>
      <c r="AC1116" s="695"/>
      <c r="AD1116" s="697"/>
      <c r="BA1116" s="392"/>
      <c r="BB1116" s="238"/>
      <c r="BC1116" s="392"/>
      <c r="BD1116" s="392"/>
      <c r="BE1116" s="392"/>
      <c r="BF1116" s="392"/>
      <c r="BG1116" s="392"/>
      <c r="BH1116" s="392"/>
      <c r="BI1116" s="392"/>
      <c r="BJ1116" s="392"/>
      <c r="BK1116" s="392"/>
      <c r="BL1116" s="392"/>
      <c r="BM1116" s="392"/>
      <c r="BN1116" s="392"/>
      <c r="BO1116" s="392"/>
      <c r="BP1116" s="392"/>
      <c r="BQ1116" s="392"/>
      <c r="BR1116" s="392"/>
      <c r="BS1116" s="392"/>
      <c r="BT1116" s="392"/>
      <c r="BU1116" s="392"/>
      <c r="BV1116" s="392"/>
      <c r="BW1116" s="392"/>
      <c r="BX1116" s="392"/>
      <c r="BY1116" s="392"/>
      <c r="BZ1116" s="211"/>
      <c r="CA1116" s="211"/>
      <c r="CB1116" s="211"/>
      <c r="CC1116" s="211"/>
      <c r="CD1116" s="211"/>
      <c r="CE1116" s="211"/>
      <c r="CF1116" s="211"/>
      <c r="CG1116" s="211"/>
      <c r="CH1116" s="211"/>
      <c r="CI1116" s="211"/>
      <c r="CJ1116" s="211"/>
      <c r="CK1116" s="211"/>
      <c r="CL1116" s="211"/>
      <c r="CM1116" s="211"/>
      <c r="CN1116" s="211"/>
      <c r="CO1116" s="211"/>
      <c r="CP1116" s="211"/>
      <c r="CQ1116" s="211"/>
      <c r="CR1116" s="211"/>
      <c r="CS1116" s="211"/>
      <c r="CT1116" s="211"/>
      <c r="CU1116" s="211"/>
      <c r="CV1116" s="211"/>
      <c r="CW1116" s="211"/>
      <c r="CX1116" s="211"/>
      <c r="CY1116" s="211"/>
      <c r="CZ1116" s="211"/>
    </row>
    <row r="1117" s="666" customFormat="true" ht="17.1" customHeight="true" x14ac:dyDescent="0.2">
      <c r="A1117" s="705"/>
      <c r="B1117" s="698"/>
      <c r="C1117" s="699"/>
      <c r="D1117" s="700"/>
      <c r="E1117" s="700"/>
      <c r="F1117" s="700"/>
      <c r="G1117" s="701"/>
      <c r="H1117" s="700"/>
      <c r="I1117" s="700"/>
      <c r="J1117" s="700"/>
      <c r="K1117" s="700"/>
      <c r="L1117" s="701"/>
      <c r="M1117" s="700"/>
      <c r="N1117" s="700"/>
      <c r="O1117" s="700"/>
      <c r="P1117" s="700"/>
      <c r="Q1117" s="701"/>
      <c r="R1117" s="700"/>
      <c r="S1117" s="700"/>
      <c r="T1117" s="700"/>
      <c r="U1117" s="700"/>
      <c r="V1117" s="700"/>
      <c r="W1117" s="700"/>
      <c r="X1117" s="700"/>
      <c r="Y1117" s="700"/>
      <c r="Z1117" s="700"/>
      <c r="AA1117" s="700"/>
      <c r="AB1117" s="700"/>
      <c r="AC1117" s="700"/>
      <c r="AD1117" s="702"/>
      <c r="BA1117" s="392"/>
      <c r="BB1117" s="238"/>
      <c r="BC1117" s="392"/>
      <c r="BD1117" s="392"/>
      <c r="BE1117" s="392"/>
      <c r="BF1117" s="392"/>
      <c r="BG1117" s="392"/>
      <c r="BH1117" s="392"/>
      <c r="BI1117" s="392"/>
      <c r="BJ1117" s="392"/>
      <c r="BK1117" s="392"/>
      <c r="BL1117" s="392"/>
      <c r="BM1117" s="392"/>
      <c r="BN1117" s="392"/>
      <c r="BO1117" s="392"/>
      <c r="BP1117" s="392"/>
      <c r="BQ1117" s="392"/>
      <c r="BR1117" s="392"/>
      <c r="BS1117" s="392"/>
      <c r="BT1117" s="392"/>
      <c r="BU1117" s="392"/>
      <c r="BV1117" s="392"/>
      <c r="BW1117" s="392"/>
      <c r="BX1117" s="392"/>
      <c r="BY1117" s="392"/>
      <c r="BZ1117" s="211"/>
      <c r="CA1117" s="211"/>
      <c r="CB1117" s="211"/>
      <c r="CC1117" s="211"/>
      <c r="CD1117" s="211"/>
      <c r="CE1117" s="211"/>
      <c r="CF1117" s="211"/>
      <c r="CG1117" s="211"/>
      <c r="CH1117" s="211"/>
      <c r="CI1117" s="211"/>
      <c r="CJ1117" s="211"/>
      <c r="CK1117" s="211"/>
      <c r="CL1117" s="211"/>
      <c r="CM1117" s="211"/>
      <c r="CN1117" s="211"/>
      <c r="CO1117" s="211"/>
      <c r="CP1117" s="211"/>
      <c r="CQ1117" s="211"/>
      <c r="CR1117" s="211"/>
      <c r="CS1117" s="211"/>
      <c r="CT1117" s="211"/>
      <c r="CU1117" s="211"/>
      <c r="CV1117" s="211"/>
      <c r="CW1117" s="211"/>
      <c r="CX1117" s="211"/>
      <c r="CY1117" s="211"/>
      <c r="CZ1117" s="211"/>
    </row>
    <row r="1118" s="211" customFormat="true" ht="15" customHeight="true" x14ac:dyDescent="0.2">
      <c r="BA1118" s="392"/>
      <c r="BB1118" s="238"/>
      <c r="BC1118" s="392"/>
      <c r="BD1118" s="392"/>
      <c r="BE1118" s="392"/>
      <c r="BF1118" s="392"/>
      <c r="BG1118" s="392"/>
      <c r="BH1118" s="392"/>
      <c r="BI1118" s="392"/>
      <c r="BJ1118" s="392"/>
      <c r="BK1118" s="392"/>
      <c r="BL1118" s="392"/>
      <c r="BM1118" s="392"/>
      <c r="BN1118" s="392"/>
      <c r="BO1118" s="392"/>
      <c r="BP1118" s="392"/>
      <c r="BQ1118" s="392"/>
      <c r="BR1118" s="392"/>
      <c r="BS1118" s="392"/>
      <c r="BT1118" s="392"/>
      <c r="BU1118" s="392"/>
      <c r="BV1118" s="392"/>
      <c r="BW1118" s="392"/>
      <c r="BX1118" s="392"/>
      <c r="BY1118" s="392"/>
    </row>
    <row r="1119" s="211" customFormat="true" ht="15" customHeight="true" x14ac:dyDescent="0.2">
      <c r="BA1119" s="392"/>
      <c r="BB1119" s="238"/>
      <c r="BC1119" s="392"/>
      <c r="BD1119" s="392"/>
      <c r="BE1119" s="392"/>
      <c r="BF1119" s="392"/>
      <c r="BG1119" s="392"/>
      <c r="BH1119" s="392"/>
      <c r="BI1119" s="392"/>
      <c r="BJ1119" s="392"/>
      <c r="BK1119" s="392"/>
      <c r="BL1119" s="392"/>
      <c r="BM1119" s="392"/>
      <c r="BN1119" s="392"/>
      <c r="BO1119" s="392"/>
      <c r="BP1119" s="392"/>
      <c r="BQ1119" s="392"/>
      <c r="BR1119" s="392"/>
      <c r="BS1119" s="392"/>
      <c r="BT1119" s="392"/>
      <c r="BU1119" s="392"/>
      <c r="BV1119" s="392"/>
      <c r="BW1119" s="392"/>
      <c r="BX1119" s="392"/>
      <c r="BY1119" s="392"/>
    </row>
    <row r="1120" s="211" customFormat="true" ht="15" customHeight="true" x14ac:dyDescent="0.2">
      <c r="BA1120" s="392"/>
      <c r="BB1120" s="238"/>
      <c r="BC1120" s="392"/>
      <c r="BD1120" s="392"/>
      <c r="BE1120" s="392"/>
      <c r="BF1120" s="392"/>
      <c r="BG1120" s="392"/>
      <c r="BH1120" s="392"/>
      <c r="BI1120" s="392"/>
      <c r="BJ1120" s="392"/>
      <c r="BK1120" s="392"/>
      <c r="BL1120" s="392"/>
      <c r="BM1120" s="392"/>
      <c r="BN1120" s="392"/>
      <c r="BO1120" s="392"/>
      <c r="BP1120" s="392"/>
      <c r="BQ1120" s="392"/>
      <c r="BR1120" s="392"/>
      <c r="BS1120" s="392"/>
      <c r="BT1120" s="392"/>
      <c r="BU1120" s="392"/>
      <c r="BV1120" s="392"/>
      <c r="BW1120" s="392"/>
      <c r="BX1120" s="392"/>
      <c r="BY1120" s="392"/>
    </row>
    <row r="1121" s="211" customFormat="true" ht="15" customHeight="true" x14ac:dyDescent="0.2">
      <c r="BA1121" s="392"/>
      <c r="BB1121" s="238"/>
      <c r="BC1121" s="392"/>
      <c r="BD1121" s="392"/>
      <c r="BE1121" s="392"/>
      <c r="BF1121" s="392"/>
      <c r="BG1121" s="392"/>
      <c r="BH1121" s="392"/>
      <c r="BI1121" s="392"/>
      <c r="BJ1121" s="392"/>
      <c r="BK1121" s="392"/>
      <c r="BL1121" s="392"/>
      <c r="BM1121" s="392"/>
      <c r="BN1121" s="392"/>
      <c r="BO1121" s="392"/>
      <c r="BP1121" s="392"/>
      <c r="BQ1121" s="392"/>
      <c r="BR1121" s="392"/>
      <c r="BS1121" s="392"/>
      <c r="BT1121" s="392"/>
      <c r="BU1121" s="392"/>
      <c r="BV1121" s="392"/>
      <c r="BW1121" s="392"/>
      <c r="BX1121" s="392"/>
      <c r="BY1121" s="392"/>
    </row>
    <row r="1122" s="211" customFormat="true" ht="15" customHeight="true" x14ac:dyDescent="0.2">
      <c r="BA1122" s="392"/>
      <c r="BB1122" s="238"/>
      <c r="BC1122" s="392"/>
      <c r="BD1122" s="392"/>
      <c r="BE1122" s="392"/>
      <c r="BF1122" s="392"/>
      <c r="BG1122" s="392"/>
      <c r="BH1122" s="392"/>
      <c r="BI1122" s="392"/>
      <c r="BJ1122" s="392"/>
      <c r="BK1122" s="392"/>
      <c r="BL1122" s="392"/>
      <c r="BM1122" s="392"/>
      <c r="BN1122" s="392"/>
      <c r="BO1122" s="392"/>
      <c r="BP1122" s="392"/>
      <c r="BQ1122" s="392"/>
      <c r="BR1122" s="392"/>
      <c r="BS1122" s="392"/>
      <c r="BT1122" s="392"/>
      <c r="BU1122" s="392"/>
      <c r="BV1122" s="392"/>
      <c r="BW1122" s="392"/>
      <c r="BX1122" s="392"/>
      <c r="BY1122" s="392"/>
    </row>
    <row r="1123" s="211" customFormat="true" ht="15" customHeight="true" x14ac:dyDescent="0.2">
      <c r="BA1123" s="392"/>
      <c r="BB1123" s="238"/>
      <c r="BC1123" s="392"/>
      <c r="BD1123" s="392"/>
      <c r="BE1123" s="392"/>
      <c r="BF1123" s="392"/>
      <c r="BG1123" s="392"/>
      <c r="BH1123" s="392"/>
      <c r="BI1123" s="392"/>
      <c r="BJ1123" s="392"/>
      <c r="BK1123" s="392"/>
      <c r="BL1123" s="392"/>
      <c r="BM1123" s="392"/>
      <c r="BN1123" s="392"/>
      <c r="BO1123" s="392"/>
      <c r="BP1123" s="392"/>
      <c r="BQ1123" s="392"/>
      <c r="BR1123" s="392"/>
      <c r="BS1123" s="392"/>
      <c r="BT1123" s="392"/>
      <c r="BU1123" s="392"/>
      <c r="BV1123" s="392"/>
      <c r="BW1123" s="392"/>
      <c r="BX1123" s="392"/>
      <c r="BY1123" s="392"/>
    </row>
    <row r="1124" s="211" customFormat="true" ht="15" customHeight="true" x14ac:dyDescent="0.2">
      <c r="BA1124" s="392"/>
      <c r="BB1124" s="238"/>
      <c r="BC1124" s="392"/>
      <c r="BD1124" s="392"/>
      <c r="BE1124" s="392"/>
      <c r="BF1124" s="392"/>
      <c r="BG1124" s="392"/>
      <c r="BH1124" s="392"/>
      <c r="BI1124" s="392"/>
      <c r="BJ1124" s="392"/>
      <c r="BK1124" s="392"/>
      <c r="BL1124" s="392"/>
      <c r="BM1124" s="392"/>
      <c r="BN1124" s="392"/>
      <c r="BO1124" s="392"/>
      <c r="BP1124" s="392"/>
      <c r="BQ1124" s="392"/>
      <c r="BR1124" s="392"/>
      <c r="BS1124" s="392"/>
      <c r="BT1124" s="392"/>
      <c r="BU1124" s="392"/>
      <c r="BV1124" s="392"/>
      <c r="BW1124" s="392"/>
      <c r="BX1124" s="392"/>
      <c r="BY1124" s="392"/>
    </row>
    <row r="1125" s="211" customFormat="true" ht="15" customHeight="true" x14ac:dyDescent="0.2">
      <c r="BA1125" s="392"/>
      <c r="BB1125" s="238"/>
      <c r="BC1125" s="392"/>
      <c r="BD1125" s="392"/>
      <c r="BE1125" s="392"/>
      <c r="BF1125" s="392"/>
      <c r="BG1125" s="392"/>
      <c r="BH1125" s="392"/>
      <c r="BI1125" s="392"/>
      <c r="BJ1125" s="392"/>
      <c r="BK1125" s="392"/>
      <c r="BL1125" s="392"/>
      <c r="BM1125" s="392"/>
      <c r="BN1125" s="392"/>
      <c r="BO1125" s="392"/>
      <c r="BP1125" s="392"/>
      <c r="BQ1125" s="392"/>
      <c r="BR1125" s="392"/>
      <c r="BS1125" s="392"/>
      <c r="BT1125" s="392"/>
      <c r="BU1125" s="392"/>
      <c r="BV1125" s="392"/>
      <c r="BW1125" s="392"/>
      <c r="BX1125" s="392"/>
      <c r="BY1125" s="392"/>
    </row>
    <row r="1126" s="211" customFormat="true" ht="15" customHeight="true" x14ac:dyDescent="0.2">
      <c r="BA1126" s="392"/>
      <c r="BB1126" s="238"/>
      <c r="BC1126" s="392"/>
      <c r="BD1126" s="392"/>
      <c r="BE1126" s="392"/>
      <c r="BF1126" s="392"/>
      <c r="BG1126" s="392"/>
      <c r="BH1126" s="392"/>
      <c r="BI1126" s="392"/>
      <c r="BJ1126" s="392"/>
      <c r="BK1126" s="392"/>
      <c r="BL1126" s="392"/>
      <c r="BM1126" s="392"/>
      <c r="BN1126" s="392"/>
      <c r="BO1126" s="392"/>
      <c r="BP1126" s="392"/>
      <c r="BQ1126" s="392"/>
      <c r="BR1126" s="392"/>
      <c r="BS1126" s="392"/>
      <c r="BT1126" s="392"/>
      <c r="BU1126" s="392"/>
      <c r="BV1126" s="392"/>
      <c r="BW1126" s="392"/>
      <c r="BX1126" s="392"/>
      <c r="BY1126" s="392"/>
    </row>
    <row r="1127" s="211" customFormat="true" ht="15" customHeight="true" x14ac:dyDescent="0.2">
      <c r="BA1127" s="392"/>
      <c r="BB1127" s="238"/>
      <c r="BC1127" s="392"/>
      <c r="BD1127" s="392"/>
      <c r="BE1127" s="392"/>
      <c r="BF1127" s="392"/>
      <c r="BG1127" s="392"/>
      <c r="BH1127" s="392"/>
      <c r="BI1127" s="392"/>
      <c r="BJ1127" s="392"/>
      <c r="BK1127" s="392"/>
      <c r="BL1127" s="392"/>
      <c r="BM1127" s="392"/>
      <c r="BN1127" s="392"/>
      <c r="BO1127" s="392"/>
      <c r="BP1127" s="392"/>
      <c r="BQ1127" s="392"/>
      <c r="BR1127" s="392"/>
      <c r="BS1127" s="392"/>
      <c r="BT1127" s="392"/>
      <c r="BU1127" s="392"/>
      <c r="BV1127" s="392"/>
      <c r="BW1127" s="392"/>
      <c r="BX1127" s="392"/>
      <c r="BY1127" s="392"/>
    </row>
    <row r="1128" s="211" customFormat="true" ht="15" customHeight="true" x14ac:dyDescent="0.2">
      <c r="BA1128" s="392"/>
      <c r="BB1128" s="238"/>
      <c r="BC1128" s="392"/>
      <c r="BD1128" s="392"/>
      <c r="BE1128" s="392"/>
      <c r="BF1128" s="392"/>
      <c r="BG1128" s="392"/>
      <c r="BH1128" s="392"/>
      <c r="BI1128" s="392"/>
      <c r="BJ1128" s="392"/>
      <c r="BK1128" s="392"/>
      <c r="BL1128" s="392"/>
      <c r="BM1128" s="392"/>
      <c r="BN1128" s="392"/>
      <c r="BO1128" s="392"/>
      <c r="BP1128" s="392"/>
      <c r="BQ1128" s="392"/>
      <c r="BR1128" s="392"/>
      <c r="BS1128" s="392"/>
      <c r="BT1128" s="392"/>
      <c r="BU1128" s="392"/>
      <c r="BV1128" s="392"/>
      <c r="BW1128" s="392"/>
      <c r="BX1128" s="392"/>
      <c r="BY1128" s="392"/>
    </row>
    <row r="1129" s="211" customFormat="true" ht="15" customHeight="true" x14ac:dyDescent="0.2">
      <c r="BA1129" s="392"/>
      <c r="BB1129" s="238"/>
      <c r="BC1129" s="392"/>
      <c r="BD1129" s="392"/>
      <c r="BE1129" s="392"/>
      <c r="BF1129" s="392"/>
      <c r="BG1129" s="392"/>
      <c r="BH1129" s="392"/>
      <c r="BI1129" s="392"/>
      <c r="BJ1129" s="392"/>
      <c r="BK1129" s="392"/>
      <c r="BL1129" s="392"/>
      <c r="BM1129" s="392"/>
      <c r="BN1129" s="392"/>
      <c r="BO1129" s="392"/>
      <c r="BP1129" s="392"/>
      <c r="BQ1129" s="392"/>
      <c r="BR1129" s="392"/>
      <c r="BS1129" s="392"/>
      <c r="BT1129" s="392"/>
      <c r="BU1129" s="392"/>
      <c r="BV1129" s="392"/>
      <c r="BW1129" s="392"/>
      <c r="BX1129" s="392"/>
      <c r="BY1129" s="392"/>
    </row>
    <row r="1130" s="211" customFormat="true" ht="15" customHeight="true" x14ac:dyDescent="0.2">
      <c r="BA1130" s="392"/>
      <c r="BB1130" s="238"/>
      <c r="BC1130" s="392"/>
      <c r="BD1130" s="392"/>
      <c r="BE1130" s="392"/>
      <c r="BF1130" s="392"/>
      <c r="BG1130" s="392"/>
      <c r="BH1130" s="392"/>
      <c r="BI1130" s="392"/>
      <c r="BJ1130" s="392"/>
      <c r="BK1130" s="392"/>
      <c r="BL1130" s="392"/>
      <c r="BM1130" s="392"/>
      <c r="BN1130" s="392"/>
      <c r="BO1130" s="392"/>
      <c r="BP1130" s="392"/>
      <c r="BQ1130" s="392"/>
      <c r="BR1130" s="392"/>
      <c r="BS1130" s="392"/>
      <c r="BT1130" s="392"/>
      <c r="BU1130" s="392"/>
      <c r="BV1130" s="392"/>
      <c r="BW1130" s="392"/>
      <c r="BX1130" s="392"/>
      <c r="BY1130" s="392"/>
    </row>
    <row r="1131" s="211" customFormat="true" ht="15" customHeight="true" x14ac:dyDescent="0.2">
      <c r="BA1131" s="392"/>
      <c r="BB1131" s="238"/>
      <c r="BC1131" s="392"/>
      <c r="BD1131" s="392"/>
      <c r="BE1131" s="392"/>
      <c r="BF1131" s="392"/>
      <c r="BG1131" s="392"/>
      <c r="BH1131" s="392"/>
      <c r="BI1131" s="392"/>
      <c r="BJ1131" s="392"/>
      <c r="BK1131" s="392"/>
      <c r="BL1131" s="392"/>
      <c r="BM1131" s="392"/>
      <c r="BN1131" s="392"/>
      <c r="BO1131" s="392"/>
      <c r="BP1131" s="392"/>
      <c r="BQ1131" s="392"/>
      <c r="BR1131" s="392"/>
      <c r="BS1131" s="392"/>
      <c r="BT1131" s="392"/>
      <c r="BU1131" s="392"/>
      <c r="BV1131" s="392"/>
      <c r="BW1131" s="392"/>
      <c r="BX1131" s="392"/>
      <c r="BY1131" s="392"/>
    </row>
    <row r="1132" s="211" customFormat="true" ht="15" customHeight="true" x14ac:dyDescent="0.2">
      <c r="BA1132" s="392"/>
      <c r="BB1132" s="238"/>
      <c r="BC1132" s="392"/>
      <c r="BD1132" s="392"/>
      <c r="BE1132" s="392"/>
      <c r="BF1132" s="392"/>
      <c r="BG1132" s="392"/>
      <c r="BH1132" s="392"/>
      <c r="BI1132" s="392"/>
      <c r="BJ1132" s="392"/>
      <c r="BK1132" s="392"/>
      <c r="BL1132" s="392"/>
      <c r="BM1132" s="392"/>
      <c r="BN1132" s="392"/>
      <c r="BO1132" s="392"/>
      <c r="BP1132" s="392"/>
      <c r="BQ1132" s="392"/>
      <c r="BR1132" s="392"/>
      <c r="BS1132" s="392"/>
      <c r="BT1132" s="392"/>
      <c r="BU1132" s="392"/>
      <c r="BV1132" s="392"/>
      <c r="BW1132" s="392"/>
      <c r="BX1132" s="392"/>
      <c r="BY1132" s="392"/>
    </row>
    <row r="1133" s="211" customFormat="true" ht="15" customHeight="true" x14ac:dyDescent="0.2">
      <c r="BA1133" s="392"/>
      <c r="BB1133" s="238"/>
      <c r="BC1133" s="392"/>
      <c r="BD1133" s="392"/>
      <c r="BE1133" s="392"/>
      <c r="BF1133" s="392"/>
      <c r="BG1133" s="392"/>
      <c r="BH1133" s="392"/>
      <c r="BI1133" s="392"/>
      <c r="BJ1133" s="392"/>
      <c r="BK1133" s="392"/>
      <c r="BL1133" s="392"/>
      <c r="BM1133" s="392"/>
      <c r="BN1133" s="392"/>
      <c r="BO1133" s="392"/>
      <c r="BP1133" s="392"/>
      <c r="BQ1133" s="392"/>
      <c r="BR1133" s="392"/>
      <c r="BS1133" s="392"/>
      <c r="BT1133" s="392"/>
      <c r="BU1133" s="392"/>
      <c r="BV1133" s="392"/>
      <c r="BW1133" s="392"/>
      <c r="BX1133" s="392"/>
      <c r="BY1133" s="392"/>
    </row>
    <row r="1134" s="211" customFormat="true" ht="15" customHeight="true" x14ac:dyDescent="0.2">
      <c r="BA1134" s="392"/>
      <c r="BB1134" s="238"/>
      <c r="BC1134" s="392"/>
      <c r="BD1134" s="392"/>
      <c r="BE1134" s="392"/>
      <c r="BF1134" s="392"/>
      <c r="BG1134" s="392"/>
      <c r="BH1134" s="392"/>
      <c r="BI1134" s="392"/>
      <c r="BJ1134" s="392"/>
      <c r="BK1134" s="392"/>
      <c r="BL1134" s="392"/>
      <c r="BM1134" s="392"/>
      <c r="BN1134" s="392"/>
      <c r="BO1134" s="392"/>
      <c r="BP1134" s="392"/>
      <c r="BQ1134" s="392"/>
      <c r="BR1134" s="392"/>
      <c r="BS1134" s="392"/>
      <c r="BT1134" s="392"/>
      <c r="BU1134" s="392"/>
      <c r="BV1134" s="392"/>
      <c r="BW1134" s="392"/>
      <c r="BX1134" s="392"/>
      <c r="BY1134" s="392"/>
    </row>
    <row r="1135" s="211" customFormat="true" ht="15" customHeight="true" x14ac:dyDescent="0.2">
      <c r="BA1135" s="392"/>
      <c r="BB1135" s="238"/>
      <c r="BC1135" s="392"/>
      <c r="BD1135" s="392"/>
      <c r="BE1135" s="392"/>
      <c r="BF1135" s="392"/>
      <c r="BG1135" s="392"/>
      <c r="BH1135" s="392"/>
      <c r="BI1135" s="392"/>
      <c r="BJ1135" s="392"/>
      <c r="BK1135" s="392"/>
      <c r="BL1135" s="392"/>
      <c r="BM1135" s="392"/>
      <c r="BN1135" s="392"/>
      <c r="BO1135" s="392"/>
      <c r="BP1135" s="392"/>
      <c r="BQ1135" s="392"/>
      <c r="BR1135" s="392"/>
      <c r="BS1135" s="392"/>
      <c r="BT1135" s="392"/>
      <c r="BU1135" s="392"/>
      <c r="BV1135" s="392"/>
      <c r="BW1135" s="392"/>
      <c r="BX1135" s="392"/>
      <c r="BY1135" s="392"/>
    </row>
    <row r="1136" s="211" customFormat="true" ht="15" customHeight="true" x14ac:dyDescent="0.2">
      <c r="BA1136" s="392"/>
      <c r="BB1136" s="238"/>
      <c r="BC1136" s="392"/>
      <c r="BD1136" s="392"/>
      <c r="BE1136" s="392"/>
      <c r="BF1136" s="392"/>
      <c r="BG1136" s="392"/>
      <c r="BH1136" s="392"/>
      <c r="BI1136" s="392"/>
      <c r="BJ1136" s="392"/>
      <c r="BK1136" s="392"/>
      <c r="BL1136" s="392"/>
      <c r="BM1136" s="392"/>
      <c r="BN1136" s="392"/>
      <c r="BO1136" s="392"/>
      <c r="BP1136" s="392"/>
      <c r="BQ1136" s="392"/>
      <c r="BR1136" s="392"/>
      <c r="BS1136" s="392"/>
      <c r="BT1136" s="392"/>
      <c r="BU1136" s="392"/>
      <c r="BV1136" s="392"/>
      <c r="BW1136" s="392"/>
      <c r="BX1136" s="392"/>
      <c r="BY1136" s="392"/>
    </row>
    <row r="1137" s="211" customFormat="true" ht="15" customHeight="true" x14ac:dyDescent="0.2">
      <c r="BA1137" s="392"/>
      <c r="BB1137" s="238"/>
      <c r="BC1137" s="392"/>
      <c r="BD1137" s="392"/>
      <c r="BE1137" s="392"/>
      <c r="BF1137" s="392"/>
      <c r="BG1137" s="392"/>
      <c r="BH1137" s="392"/>
      <c r="BI1137" s="392"/>
      <c r="BJ1137" s="392"/>
      <c r="BK1137" s="392"/>
      <c r="BL1137" s="392"/>
      <c r="BM1137" s="392"/>
      <c r="BN1137" s="392"/>
      <c r="BO1137" s="392"/>
      <c r="BP1137" s="392"/>
      <c r="BQ1137" s="392"/>
      <c r="BR1137" s="392"/>
      <c r="BS1137" s="392"/>
      <c r="BT1137" s="392"/>
      <c r="BU1137" s="392"/>
      <c r="BV1137" s="392"/>
      <c r="BW1137" s="392"/>
      <c r="BX1137" s="392"/>
      <c r="BY1137" s="392"/>
    </row>
    <row r="1138" s="211" customFormat="true" ht="15" customHeight="true" x14ac:dyDescent="0.2">
      <c r="BA1138" s="392"/>
      <c r="BB1138" s="238"/>
      <c r="BC1138" s="392"/>
      <c r="BD1138" s="392"/>
      <c r="BE1138" s="392"/>
      <c r="BF1138" s="392"/>
      <c r="BG1138" s="392"/>
      <c r="BH1138" s="392"/>
      <c r="BI1138" s="392"/>
      <c r="BJ1138" s="392"/>
      <c r="BK1138" s="392"/>
      <c r="BL1138" s="392"/>
      <c r="BM1138" s="392"/>
      <c r="BN1138" s="392"/>
      <c r="BO1138" s="392"/>
      <c r="BP1138" s="392"/>
      <c r="BQ1138" s="392"/>
      <c r="BR1138" s="392"/>
      <c r="BS1138" s="392"/>
      <c r="BT1138" s="392"/>
      <c r="BU1138" s="392"/>
      <c r="BV1138" s="392"/>
      <c r="BW1138" s="392"/>
      <c r="BX1138" s="392"/>
      <c r="BY1138" s="392"/>
    </row>
    <row r="1139" s="211" customFormat="true" ht="15" customHeight="true" x14ac:dyDescent="0.2">
      <c r="BA1139" s="392"/>
      <c r="BB1139" s="238"/>
      <c r="BC1139" s="392"/>
      <c r="BD1139" s="392"/>
      <c r="BE1139" s="392"/>
      <c r="BF1139" s="392"/>
      <c r="BG1139" s="392"/>
      <c r="BH1139" s="392"/>
      <c r="BI1139" s="392"/>
      <c r="BJ1139" s="392"/>
      <c r="BK1139" s="392"/>
      <c r="BL1139" s="392"/>
      <c r="BM1139" s="392"/>
      <c r="BN1139" s="392"/>
      <c r="BO1139" s="392"/>
      <c r="BP1139" s="392"/>
      <c r="BQ1139" s="392"/>
      <c r="BR1139" s="392"/>
      <c r="BS1139" s="392"/>
      <c r="BT1139" s="392"/>
      <c r="BU1139" s="392"/>
      <c r="BV1139" s="392"/>
      <c r="BW1139" s="392"/>
      <c r="BX1139" s="392"/>
      <c r="BY1139" s="392"/>
    </row>
    <row r="1140" s="211" customFormat="true" ht="15" customHeight="true" x14ac:dyDescent="0.2">
      <c r="BA1140" s="392"/>
      <c r="BB1140" s="238"/>
      <c r="BC1140" s="392"/>
      <c r="BD1140" s="392"/>
      <c r="BE1140" s="392"/>
      <c r="BF1140" s="392"/>
      <c r="BG1140" s="392"/>
      <c r="BH1140" s="392"/>
      <c r="BI1140" s="392"/>
      <c r="BJ1140" s="392"/>
      <c r="BK1140" s="392"/>
      <c r="BL1140" s="392"/>
      <c r="BM1140" s="392"/>
      <c r="BN1140" s="392"/>
      <c r="BO1140" s="392"/>
      <c r="BP1140" s="392"/>
      <c r="BQ1140" s="392"/>
      <c r="BR1140" s="392"/>
      <c r="BS1140" s="392"/>
      <c r="BT1140" s="392"/>
      <c r="BU1140" s="392"/>
      <c r="BV1140" s="392"/>
      <c r="BW1140" s="392"/>
      <c r="BX1140" s="392"/>
      <c r="BY1140" s="392"/>
    </row>
    <row r="1141" s="211" customFormat="true" ht="15" customHeight="true" x14ac:dyDescent="0.2">
      <c r="BA1141" s="392"/>
      <c r="BB1141" s="238"/>
      <c r="BC1141" s="392"/>
      <c r="BD1141" s="392"/>
      <c r="BE1141" s="392"/>
      <c r="BF1141" s="392"/>
      <c r="BG1141" s="392"/>
      <c r="BH1141" s="392"/>
      <c r="BI1141" s="392"/>
      <c r="BJ1141" s="392"/>
      <c r="BK1141" s="392"/>
      <c r="BL1141" s="392"/>
      <c r="BM1141" s="392"/>
      <c r="BN1141" s="392"/>
      <c r="BO1141" s="392"/>
      <c r="BP1141" s="392"/>
      <c r="BQ1141" s="392"/>
      <c r="BR1141" s="392"/>
      <c r="BS1141" s="392"/>
      <c r="BT1141" s="392"/>
      <c r="BU1141" s="392"/>
      <c r="BV1141" s="392"/>
      <c r="BW1141" s="392"/>
      <c r="BX1141" s="392"/>
      <c r="BY1141" s="392"/>
    </row>
    <row r="1142" s="211" customFormat="true" ht="15" customHeight="true" x14ac:dyDescent="0.2">
      <c r="BA1142" s="392"/>
      <c r="BB1142" s="238"/>
      <c r="BC1142" s="392"/>
      <c r="BD1142" s="392"/>
      <c r="BE1142" s="392"/>
      <c r="BF1142" s="392"/>
      <c r="BG1142" s="392"/>
      <c r="BH1142" s="392"/>
      <c r="BI1142" s="392"/>
      <c r="BJ1142" s="392"/>
      <c r="BK1142" s="392"/>
      <c r="BL1142" s="392"/>
      <c r="BM1142" s="392"/>
      <c r="BN1142" s="392"/>
      <c r="BO1142" s="392"/>
      <c r="BP1142" s="392"/>
      <c r="BQ1142" s="392"/>
      <c r="BR1142" s="392"/>
      <c r="BS1142" s="392"/>
      <c r="BT1142" s="392"/>
      <c r="BU1142" s="392"/>
      <c r="BV1142" s="392"/>
      <c r="BW1142" s="392"/>
      <c r="BX1142" s="392"/>
      <c r="BY1142" s="392"/>
    </row>
    <row r="1143" s="211" customFormat="true" ht="15" customHeight="true" x14ac:dyDescent="0.2">
      <c r="BA1143" s="392"/>
      <c r="BB1143" s="238"/>
      <c r="BC1143" s="392"/>
      <c r="BD1143" s="392"/>
      <c r="BE1143" s="392"/>
      <c r="BF1143" s="392"/>
      <c r="BG1143" s="392"/>
      <c r="BH1143" s="392"/>
      <c r="BI1143" s="392"/>
      <c r="BJ1143" s="392"/>
      <c r="BK1143" s="392"/>
      <c r="BL1143" s="392"/>
      <c r="BM1143" s="392"/>
      <c r="BN1143" s="392"/>
      <c r="BO1143" s="392"/>
      <c r="BP1143" s="392"/>
      <c r="BQ1143" s="392"/>
      <c r="BR1143" s="392"/>
      <c r="BS1143" s="392"/>
      <c r="BT1143" s="392"/>
      <c r="BU1143" s="392"/>
      <c r="BV1143" s="392"/>
      <c r="BW1143" s="392"/>
      <c r="BX1143" s="392"/>
      <c r="BY1143" s="392"/>
    </row>
    <row r="1144" s="211" customFormat="true" ht="15" customHeight="true" x14ac:dyDescent="0.2">
      <c r="BA1144" s="392"/>
      <c r="BB1144" s="238"/>
      <c r="BC1144" s="392"/>
      <c r="BD1144" s="392"/>
      <c r="BE1144" s="392"/>
      <c r="BF1144" s="392"/>
      <c r="BG1144" s="392"/>
      <c r="BH1144" s="392"/>
      <c r="BI1144" s="392"/>
      <c r="BJ1144" s="392"/>
      <c r="BK1144" s="392"/>
      <c r="BL1144" s="392"/>
      <c r="BM1144" s="392"/>
      <c r="BN1144" s="392"/>
      <c r="BO1144" s="392"/>
      <c r="BP1144" s="392"/>
      <c r="BQ1144" s="392"/>
      <c r="BR1144" s="392"/>
      <c r="BS1144" s="392"/>
      <c r="BT1144" s="392"/>
      <c r="BU1144" s="392"/>
      <c r="BV1144" s="392"/>
      <c r="BW1144" s="392"/>
      <c r="BX1144" s="392"/>
      <c r="BY1144" s="392"/>
    </row>
    <row r="1145" s="211" customFormat="true" ht="15" customHeight="true" x14ac:dyDescent="0.2">
      <c r="BA1145" s="392"/>
      <c r="BB1145" s="238"/>
      <c r="BC1145" s="392"/>
      <c r="BD1145" s="392"/>
      <c r="BE1145" s="392"/>
      <c r="BF1145" s="392"/>
      <c r="BG1145" s="392"/>
      <c r="BH1145" s="392"/>
      <c r="BI1145" s="392"/>
      <c r="BJ1145" s="392"/>
      <c r="BK1145" s="392"/>
      <c r="BL1145" s="392"/>
      <c r="BM1145" s="392"/>
      <c r="BN1145" s="392"/>
      <c r="BO1145" s="392"/>
      <c r="BP1145" s="392"/>
      <c r="BQ1145" s="392"/>
      <c r="BR1145" s="392"/>
      <c r="BS1145" s="392"/>
      <c r="BT1145" s="392"/>
      <c r="BU1145" s="392"/>
      <c r="BV1145" s="392"/>
      <c r="BW1145" s="392"/>
      <c r="BX1145" s="392"/>
      <c r="BY1145" s="392"/>
    </row>
    <row r="1146" s="211" customFormat="true" ht="15" customHeight="true" x14ac:dyDescent="0.2">
      <c r="BA1146" s="392"/>
      <c r="BB1146" s="238"/>
      <c r="BC1146" s="392"/>
      <c r="BD1146" s="392"/>
      <c r="BE1146" s="392"/>
      <c r="BF1146" s="392"/>
      <c r="BG1146" s="392"/>
      <c r="BH1146" s="392"/>
      <c r="BI1146" s="392"/>
      <c r="BJ1146" s="392"/>
      <c r="BK1146" s="392"/>
      <c r="BL1146" s="392"/>
      <c r="BM1146" s="392"/>
      <c r="BN1146" s="392"/>
      <c r="BO1146" s="392"/>
      <c r="BP1146" s="392"/>
      <c r="BQ1146" s="392"/>
      <c r="BR1146" s="392"/>
      <c r="BS1146" s="392"/>
      <c r="BT1146" s="392"/>
      <c r="BU1146" s="392"/>
      <c r="BV1146" s="392"/>
      <c r="BW1146" s="392"/>
      <c r="BX1146" s="392"/>
      <c r="BY1146" s="392"/>
    </row>
    <row r="1147" s="211" customFormat="true" ht="15" customHeight="true" x14ac:dyDescent="0.2">
      <c r="BA1147" s="392"/>
      <c r="BB1147" s="238"/>
      <c r="BC1147" s="392"/>
      <c r="BD1147" s="392"/>
      <c r="BE1147" s="392"/>
      <c r="BF1147" s="392"/>
      <c r="BG1147" s="392"/>
      <c r="BH1147" s="392"/>
      <c r="BI1147" s="392"/>
      <c r="BJ1147" s="392"/>
      <c r="BK1147" s="392"/>
      <c r="BL1147" s="392"/>
      <c r="BM1147" s="392"/>
      <c r="BN1147" s="392"/>
      <c r="BO1147" s="392"/>
      <c r="BP1147" s="392"/>
      <c r="BQ1147" s="392"/>
      <c r="BR1147" s="392"/>
      <c r="BS1147" s="392"/>
      <c r="BT1147" s="392"/>
      <c r="BU1147" s="392"/>
      <c r="BV1147" s="392"/>
      <c r="BW1147" s="392"/>
      <c r="BX1147" s="392"/>
      <c r="BY1147" s="392"/>
    </row>
    <row r="1148" s="211" customFormat="true" ht="15" customHeight="true" x14ac:dyDescent="0.2">
      <c r="BA1148" s="392"/>
      <c r="BB1148" s="238"/>
      <c r="BC1148" s="392"/>
      <c r="BD1148" s="392"/>
      <c r="BE1148" s="392"/>
      <c r="BF1148" s="392"/>
      <c r="BG1148" s="392"/>
      <c r="BH1148" s="392"/>
      <c r="BI1148" s="392"/>
      <c r="BJ1148" s="392"/>
      <c r="BK1148" s="392"/>
      <c r="BL1148" s="392"/>
      <c r="BM1148" s="392"/>
      <c r="BN1148" s="392"/>
      <c r="BO1148" s="392"/>
      <c r="BP1148" s="392"/>
      <c r="BQ1148" s="392"/>
      <c r="BR1148" s="392"/>
      <c r="BS1148" s="392"/>
      <c r="BT1148" s="392"/>
      <c r="BU1148" s="392"/>
      <c r="BV1148" s="392"/>
      <c r="BW1148" s="392"/>
      <c r="BX1148" s="392"/>
      <c r="BY1148" s="392"/>
    </row>
    <row r="1149" s="211" customFormat="true" ht="15" customHeight="true" x14ac:dyDescent="0.2">
      <c r="BA1149" s="392"/>
      <c r="BB1149" s="238"/>
      <c r="BC1149" s="392"/>
      <c r="BD1149" s="392"/>
      <c r="BE1149" s="392"/>
      <c r="BF1149" s="392"/>
      <c r="BG1149" s="392"/>
      <c r="BH1149" s="392"/>
      <c r="BI1149" s="392"/>
      <c r="BJ1149" s="392"/>
      <c r="BK1149" s="392"/>
      <c r="BL1149" s="392"/>
      <c r="BM1149" s="392"/>
      <c r="BN1149" s="392"/>
      <c r="BO1149" s="392"/>
      <c r="BP1149" s="392"/>
      <c r="BQ1149" s="392"/>
      <c r="BR1149" s="392"/>
      <c r="BS1149" s="392"/>
      <c r="BT1149" s="392"/>
      <c r="BU1149" s="392"/>
      <c r="BV1149" s="392"/>
      <c r="BW1149" s="392"/>
      <c r="BX1149" s="392"/>
      <c r="BY1149" s="392"/>
    </row>
    <row r="1150" s="211" customFormat="true" ht="15" customHeight="true" x14ac:dyDescent="0.2">
      <c r="BA1150" s="392"/>
      <c r="BB1150" s="238"/>
      <c r="BC1150" s="392"/>
      <c r="BD1150" s="392"/>
      <c r="BE1150" s="392"/>
      <c r="BF1150" s="392"/>
      <c r="BG1150" s="392"/>
      <c r="BH1150" s="392"/>
      <c r="BI1150" s="392"/>
      <c r="BJ1150" s="392"/>
      <c r="BK1150" s="392"/>
      <c r="BL1150" s="392"/>
      <c r="BM1150" s="392"/>
      <c r="BN1150" s="392"/>
      <c r="BO1150" s="392"/>
      <c r="BP1150" s="392"/>
      <c r="BQ1150" s="392"/>
      <c r="BR1150" s="392"/>
      <c r="BS1150" s="392"/>
      <c r="BT1150" s="392"/>
      <c r="BU1150" s="392"/>
      <c r="BV1150" s="392"/>
      <c r="BW1150" s="392"/>
      <c r="BX1150" s="392"/>
      <c r="BY1150" s="392"/>
    </row>
    <row r="1151" s="211" customFormat="true" ht="15" customHeight="true" x14ac:dyDescent="0.2">
      <c r="BA1151" s="392"/>
      <c r="BB1151" s="238"/>
      <c r="BC1151" s="392"/>
      <c r="BD1151" s="392"/>
      <c r="BE1151" s="392"/>
      <c r="BF1151" s="392"/>
      <c r="BG1151" s="392"/>
      <c r="BH1151" s="392"/>
      <c r="BI1151" s="392"/>
      <c r="BJ1151" s="392"/>
      <c r="BK1151" s="392"/>
      <c r="BL1151" s="392"/>
      <c r="BM1151" s="392"/>
      <c r="BN1151" s="392"/>
      <c r="BO1151" s="392"/>
      <c r="BP1151" s="392"/>
      <c r="BQ1151" s="392"/>
      <c r="BR1151" s="392"/>
      <c r="BS1151" s="392"/>
      <c r="BT1151" s="392"/>
      <c r="BU1151" s="392"/>
      <c r="BV1151" s="392"/>
      <c r="BW1151" s="392"/>
      <c r="BX1151" s="392"/>
      <c r="BY1151" s="392"/>
    </row>
    <row r="1152" s="211" customFormat="true" ht="15" customHeight="true" x14ac:dyDescent="0.2">
      <c r="BA1152" s="392"/>
      <c r="BB1152" s="238"/>
      <c r="BC1152" s="392"/>
      <c r="BD1152" s="392"/>
      <c r="BE1152" s="392"/>
      <c r="BF1152" s="392"/>
      <c r="BG1152" s="392"/>
      <c r="BH1152" s="392"/>
      <c r="BI1152" s="392"/>
      <c r="BJ1152" s="392"/>
      <c r="BK1152" s="392"/>
      <c r="BL1152" s="392"/>
      <c r="BM1152" s="392"/>
      <c r="BN1152" s="392"/>
      <c r="BO1152" s="392"/>
      <c r="BP1152" s="392"/>
      <c r="BQ1152" s="392"/>
      <c r="BR1152" s="392"/>
      <c r="BS1152" s="392"/>
      <c r="BT1152" s="392"/>
      <c r="BU1152" s="392"/>
      <c r="BV1152" s="392"/>
      <c r="BW1152" s="392"/>
      <c r="BX1152" s="392"/>
      <c r="BY1152" s="392"/>
    </row>
    <row r="1153" s="211" customFormat="true" ht="15" customHeight="true" x14ac:dyDescent="0.2">
      <c r="BA1153" s="392"/>
      <c r="BB1153" s="238"/>
      <c r="BC1153" s="392"/>
      <c r="BD1153" s="392"/>
      <c r="BE1153" s="392"/>
      <c r="BF1153" s="392"/>
      <c r="BG1153" s="392"/>
      <c r="BH1153" s="392"/>
      <c r="BI1153" s="392"/>
      <c r="BJ1153" s="392"/>
      <c r="BK1153" s="392"/>
      <c r="BL1153" s="392"/>
      <c r="BM1153" s="392"/>
      <c r="BN1153" s="392"/>
      <c r="BO1153" s="392"/>
      <c r="BP1153" s="392"/>
      <c r="BQ1153" s="392"/>
      <c r="BR1153" s="392"/>
      <c r="BS1153" s="392"/>
      <c r="BT1153" s="392"/>
      <c r="BU1153" s="392"/>
      <c r="BV1153" s="392"/>
      <c r="BW1153" s="392"/>
      <c r="BX1153" s="392"/>
      <c r="BY1153" s="392"/>
    </row>
    <row r="1154" s="211" customFormat="true" ht="15" customHeight="true" x14ac:dyDescent="0.2">
      <c r="BA1154" s="392"/>
      <c r="BB1154" s="238"/>
      <c r="BC1154" s="392"/>
      <c r="BD1154" s="392"/>
      <c r="BE1154" s="392"/>
      <c r="BF1154" s="392"/>
      <c r="BG1154" s="392"/>
      <c r="BH1154" s="392"/>
      <c r="BI1154" s="392"/>
      <c r="BJ1154" s="392"/>
      <c r="BK1154" s="392"/>
      <c r="BL1154" s="392"/>
      <c r="BM1154" s="392"/>
      <c r="BN1154" s="392"/>
      <c r="BO1154" s="392"/>
      <c r="BP1154" s="392"/>
      <c r="BQ1154" s="392"/>
      <c r="BR1154" s="392"/>
      <c r="BS1154" s="392"/>
      <c r="BT1154" s="392"/>
      <c r="BU1154" s="392"/>
      <c r="BV1154" s="392"/>
      <c r="BW1154" s="392"/>
      <c r="BX1154" s="392"/>
      <c r="BY1154" s="392"/>
    </row>
    <row r="1155" s="211" customFormat="true" ht="15" customHeight="true" x14ac:dyDescent="0.2">
      <c r="BA1155" s="392"/>
      <c r="BB1155" s="238"/>
      <c r="BC1155" s="392"/>
      <c r="BD1155" s="392"/>
      <c r="BE1155" s="392"/>
      <c r="BF1155" s="392"/>
      <c r="BG1155" s="392"/>
      <c r="BH1155" s="392"/>
      <c r="BI1155" s="392"/>
      <c r="BJ1155" s="392"/>
      <c r="BK1155" s="392"/>
      <c r="BL1155" s="392"/>
      <c r="BM1155" s="392"/>
      <c r="BN1155" s="392"/>
      <c r="BO1155" s="392"/>
      <c r="BP1155" s="392"/>
      <c r="BQ1155" s="392"/>
      <c r="BR1155" s="392"/>
      <c r="BS1155" s="392"/>
      <c r="BT1155" s="392"/>
      <c r="BU1155" s="392"/>
      <c r="BV1155" s="392"/>
      <c r="BW1155" s="392"/>
      <c r="BX1155" s="392"/>
      <c r="BY1155" s="392"/>
    </row>
    <row r="1156" s="211" customFormat="true" ht="15" customHeight="true" x14ac:dyDescent="0.2">
      <c r="BA1156" s="392"/>
      <c r="BB1156" s="238"/>
      <c r="BC1156" s="392"/>
      <c r="BD1156" s="392"/>
      <c r="BE1156" s="392"/>
      <c r="BF1156" s="392"/>
      <c r="BG1156" s="392"/>
      <c r="BH1156" s="392"/>
      <c r="BI1156" s="392"/>
      <c r="BJ1156" s="392"/>
      <c r="BK1156" s="392"/>
      <c r="BL1156" s="392"/>
      <c r="BM1156" s="392"/>
      <c r="BN1156" s="392"/>
      <c r="BO1156" s="392"/>
      <c r="BP1156" s="392"/>
      <c r="BQ1156" s="392"/>
      <c r="BR1156" s="392"/>
      <c r="BS1156" s="392"/>
      <c r="BT1156" s="392"/>
      <c r="BU1156" s="392"/>
      <c r="BV1156" s="392"/>
      <c r="BW1156" s="392"/>
      <c r="BX1156" s="392"/>
      <c r="BY1156" s="392"/>
    </row>
    <row r="1157" s="211" customFormat="true" ht="15" customHeight="true" x14ac:dyDescent="0.2">
      <c r="BA1157" s="392"/>
      <c r="BB1157" s="238"/>
      <c r="BC1157" s="392"/>
      <c r="BD1157" s="392"/>
      <c r="BE1157" s="392"/>
      <c r="BF1157" s="392"/>
      <c r="BG1157" s="392"/>
      <c r="BH1157" s="392"/>
      <c r="BI1157" s="392"/>
      <c r="BJ1157" s="392"/>
      <c r="BK1157" s="392"/>
      <c r="BL1157" s="392"/>
      <c r="BM1157" s="392"/>
      <c r="BN1157" s="392"/>
      <c r="BO1157" s="392"/>
      <c r="BP1157" s="392"/>
      <c r="BQ1157" s="392"/>
      <c r="BR1157" s="392"/>
      <c r="BS1157" s="392"/>
      <c r="BT1157" s="392"/>
      <c r="BU1157" s="392"/>
      <c r="BV1157" s="392"/>
      <c r="BW1157" s="392"/>
      <c r="BX1157" s="392"/>
      <c r="BY1157" s="392"/>
    </row>
    <row r="1158" s="211" customFormat="true" ht="15" customHeight="true" x14ac:dyDescent="0.2">
      <c r="BA1158" s="392"/>
      <c r="BB1158" s="238"/>
      <c r="BC1158" s="392"/>
      <c r="BD1158" s="392"/>
      <c r="BE1158" s="392"/>
      <c r="BF1158" s="392"/>
      <c r="BG1158" s="392"/>
      <c r="BH1158" s="392"/>
      <c r="BI1158" s="392"/>
      <c r="BJ1158" s="392"/>
      <c r="BK1158" s="392"/>
      <c r="BL1158" s="392"/>
      <c r="BM1158" s="392"/>
      <c r="BN1158" s="392"/>
      <c r="BO1158" s="392"/>
      <c r="BP1158" s="392"/>
      <c r="BQ1158" s="392"/>
      <c r="BR1158" s="392"/>
      <c r="BS1158" s="392"/>
      <c r="BT1158" s="392"/>
      <c r="BU1158" s="392"/>
      <c r="BV1158" s="392"/>
      <c r="BW1158" s="392"/>
      <c r="BX1158" s="392"/>
      <c r="BY1158" s="392"/>
    </row>
    <row r="1159" s="211" customFormat="true" ht="15" customHeight="true" x14ac:dyDescent="0.2">
      <c r="BA1159" s="392"/>
      <c r="BB1159" s="238"/>
      <c r="BC1159" s="392"/>
      <c r="BD1159" s="392"/>
      <c r="BE1159" s="392"/>
      <c r="BF1159" s="392"/>
      <c r="BG1159" s="392"/>
      <c r="BH1159" s="392"/>
      <c r="BI1159" s="392"/>
      <c r="BJ1159" s="392"/>
      <c r="BK1159" s="392"/>
      <c r="BL1159" s="392"/>
      <c r="BM1159" s="392"/>
      <c r="BN1159" s="392"/>
      <c r="BO1159" s="392"/>
      <c r="BP1159" s="392"/>
      <c r="BQ1159" s="392"/>
      <c r="BR1159" s="392"/>
      <c r="BS1159" s="392"/>
      <c r="BT1159" s="392"/>
      <c r="BU1159" s="392"/>
      <c r="BV1159" s="392"/>
      <c r="BW1159" s="392"/>
      <c r="BX1159" s="392"/>
      <c r="BY1159" s="392"/>
    </row>
    <row r="1160" s="211" customFormat="true" ht="15" customHeight="true" x14ac:dyDescent="0.2">
      <c r="BA1160" s="392"/>
      <c r="BB1160" s="238"/>
      <c r="BC1160" s="392"/>
      <c r="BD1160" s="392"/>
      <c r="BE1160" s="392"/>
      <c r="BF1160" s="392"/>
      <c r="BG1160" s="392"/>
      <c r="BH1160" s="392"/>
      <c r="BI1160" s="392"/>
      <c r="BJ1160" s="392"/>
      <c r="BK1160" s="392"/>
      <c r="BL1160" s="392"/>
      <c r="BM1160" s="392"/>
      <c r="BN1160" s="392"/>
      <c r="BO1160" s="392"/>
      <c r="BP1160" s="392"/>
      <c r="BQ1160" s="392"/>
      <c r="BR1160" s="392"/>
      <c r="BS1160" s="392"/>
      <c r="BT1160" s="392"/>
      <c r="BU1160" s="392"/>
      <c r="BV1160" s="392"/>
      <c r="BW1160" s="392"/>
      <c r="BX1160" s="392"/>
      <c r="BY1160" s="392"/>
    </row>
    <row r="1161" s="211" customFormat="true" ht="15" customHeight="true" x14ac:dyDescent="0.2">
      <c r="BA1161" s="392"/>
      <c r="BB1161" s="238"/>
      <c r="BC1161" s="392"/>
      <c r="BD1161" s="392"/>
      <c r="BE1161" s="392"/>
      <c r="BF1161" s="392"/>
      <c r="BG1161" s="392"/>
      <c r="BH1161" s="392"/>
      <c r="BI1161" s="392"/>
      <c r="BJ1161" s="392"/>
      <c r="BK1161" s="392"/>
      <c r="BL1161" s="392"/>
      <c r="BM1161" s="392"/>
      <c r="BN1161" s="392"/>
      <c r="BO1161" s="392"/>
      <c r="BP1161" s="392"/>
      <c r="BQ1161" s="392"/>
      <c r="BR1161" s="392"/>
      <c r="BS1161" s="392"/>
      <c r="BT1161" s="392"/>
      <c r="BU1161" s="392"/>
      <c r="BV1161" s="392"/>
      <c r="BW1161" s="392"/>
      <c r="BX1161" s="392"/>
      <c r="BY1161" s="392"/>
    </row>
    <row r="1162" s="211" customFormat="true" ht="15" customHeight="true" x14ac:dyDescent="0.2">
      <c r="BA1162" s="392"/>
      <c r="BB1162" s="238"/>
      <c r="BC1162" s="392"/>
      <c r="BD1162" s="392"/>
      <c r="BE1162" s="392"/>
      <c r="BF1162" s="392"/>
      <c r="BG1162" s="392"/>
      <c r="BH1162" s="392"/>
      <c r="BI1162" s="392"/>
      <c r="BJ1162" s="392"/>
      <c r="BK1162" s="392"/>
      <c r="BL1162" s="392"/>
      <c r="BM1162" s="392"/>
      <c r="BN1162" s="392"/>
      <c r="BO1162" s="392"/>
      <c r="BP1162" s="392"/>
      <c r="BQ1162" s="392"/>
      <c r="BR1162" s="392"/>
      <c r="BS1162" s="392"/>
      <c r="BT1162" s="392"/>
      <c r="BU1162" s="392"/>
      <c r="BV1162" s="392"/>
      <c r="BW1162" s="392"/>
      <c r="BX1162" s="392"/>
      <c r="BY1162" s="392"/>
    </row>
    <row r="1163" s="211" customFormat="true" ht="15" customHeight="true" x14ac:dyDescent="0.2">
      <c r="BA1163" s="392"/>
      <c r="BB1163" s="238"/>
      <c r="BC1163" s="392"/>
      <c r="BD1163" s="392"/>
      <c r="BE1163" s="392"/>
      <c r="BF1163" s="392"/>
      <c r="BG1163" s="392"/>
      <c r="BH1163" s="392"/>
      <c r="BI1163" s="392"/>
      <c r="BJ1163" s="392"/>
      <c r="BK1163" s="392"/>
      <c r="BL1163" s="392"/>
      <c r="BM1163" s="392"/>
      <c r="BN1163" s="392"/>
      <c r="BO1163" s="392"/>
      <c r="BP1163" s="392"/>
      <c r="BQ1163" s="392"/>
      <c r="BR1163" s="392"/>
      <c r="BS1163" s="392"/>
      <c r="BT1163" s="392"/>
      <c r="BU1163" s="392"/>
      <c r="BV1163" s="392"/>
      <c r="BW1163" s="392"/>
      <c r="BX1163" s="392"/>
      <c r="BY1163" s="392"/>
    </row>
    <row r="1164" s="211" customFormat="true" ht="15" customHeight="true" x14ac:dyDescent="0.2">
      <c r="BA1164" s="392"/>
      <c r="BB1164" s="238"/>
      <c r="BC1164" s="392"/>
      <c r="BD1164" s="392"/>
      <c r="BE1164" s="392"/>
      <c r="BF1164" s="392"/>
      <c r="BG1164" s="392"/>
      <c r="BH1164" s="392"/>
      <c r="BI1164" s="392"/>
      <c r="BJ1164" s="392"/>
      <c r="BK1164" s="392"/>
      <c r="BL1164" s="392"/>
      <c r="BM1164" s="392"/>
      <c r="BN1164" s="392"/>
      <c r="BO1164" s="392"/>
      <c r="BP1164" s="392"/>
      <c r="BQ1164" s="392"/>
      <c r="BR1164" s="392"/>
      <c r="BS1164" s="392"/>
      <c r="BT1164" s="392"/>
      <c r="BU1164" s="392"/>
      <c r="BV1164" s="392"/>
      <c r="BW1164" s="392"/>
      <c r="BX1164" s="392"/>
      <c r="BY1164" s="392"/>
    </row>
    <row r="1165" s="211" customFormat="true" ht="15" customHeight="true" x14ac:dyDescent="0.2">
      <c r="BA1165" s="392"/>
      <c r="BB1165" s="238"/>
      <c r="BC1165" s="392"/>
      <c r="BD1165" s="392"/>
      <c r="BE1165" s="392"/>
      <c r="BF1165" s="392"/>
      <c r="BG1165" s="392"/>
      <c r="BH1165" s="392"/>
      <c r="BI1165" s="392"/>
      <c r="BJ1165" s="392"/>
      <c r="BK1165" s="392"/>
      <c r="BL1165" s="392"/>
      <c r="BM1165" s="392"/>
      <c r="BN1165" s="392"/>
      <c r="BO1165" s="392"/>
      <c r="BP1165" s="392"/>
      <c r="BQ1165" s="392"/>
      <c r="BR1165" s="392"/>
      <c r="BS1165" s="392"/>
      <c r="BT1165" s="392"/>
      <c r="BU1165" s="392"/>
      <c r="BV1165" s="392"/>
      <c r="BW1165" s="392"/>
      <c r="BX1165" s="392"/>
      <c r="BY1165" s="392"/>
    </row>
    <row r="1166" s="211" customFormat="true" ht="15" customHeight="true" x14ac:dyDescent="0.2">
      <c r="BA1166" s="392"/>
      <c r="BB1166" s="238"/>
      <c r="BC1166" s="392"/>
      <c r="BD1166" s="392"/>
      <c r="BE1166" s="392"/>
      <c r="BF1166" s="392"/>
      <c r="BG1166" s="392"/>
      <c r="BH1166" s="392"/>
      <c r="BI1166" s="392"/>
      <c r="BJ1166" s="392"/>
      <c r="BK1166" s="392"/>
      <c r="BL1166" s="392"/>
      <c r="BM1166" s="392"/>
      <c r="BN1166" s="392"/>
      <c r="BO1166" s="392"/>
      <c r="BP1166" s="392"/>
      <c r="BQ1166" s="392"/>
      <c r="BR1166" s="392"/>
      <c r="BS1166" s="392"/>
      <c r="BT1166" s="392"/>
      <c r="BU1166" s="392"/>
      <c r="BV1166" s="392"/>
      <c r="BW1166" s="392"/>
      <c r="BX1166" s="392"/>
      <c r="BY1166" s="392"/>
    </row>
    <row r="1167" s="211" customFormat="true" ht="15" customHeight="true" x14ac:dyDescent="0.2">
      <c r="BA1167" s="392"/>
      <c r="BB1167" s="238"/>
      <c r="BC1167" s="392"/>
      <c r="BD1167" s="392"/>
      <c r="BE1167" s="392"/>
      <c r="BF1167" s="392"/>
      <c r="BG1167" s="392"/>
      <c r="BH1167" s="392"/>
      <c r="BI1167" s="392"/>
      <c r="BJ1167" s="392"/>
      <c r="BK1167" s="392"/>
      <c r="BL1167" s="392"/>
      <c r="BM1167" s="392"/>
      <c r="BN1167" s="392"/>
      <c r="BO1167" s="392"/>
      <c r="BP1167" s="392"/>
      <c r="BQ1167" s="392"/>
      <c r="BR1167" s="392"/>
      <c r="BS1167" s="392"/>
      <c r="BT1167" s="392"/>
      <c r="BU1167" s="392"/>
      <c r="BV1167" s="392"/>
      <c r="BW1167" s="392"/>
      <c r="BX1167" s="392"/>
      <c r="BY1167" s="392"/>
    </row>
    <row r="1168" s="211" customFormat="true" ht="15" customHeight="true" x14ac:dyDescent="0.2">
      <c r="BA1168" s="392"/>
      <c r="BB1168" s="238"/>
      <c r="BC1168" s="392"/>
      <c r="BD1168" s="392"/>
      <c r="BE1168" s="392"/>
      <c r="BF1168" s="392"/>
      <c r="BG1168" s="392"/>
      <c r="BH1168" s="392"/>
      <c r="BI1168" s="392"/>
      <c r="BJ1168" s="392"/>
      <c r="BK1168" s="392"/>
      <c r="BL1168" s="392"/>
      <c r="BM1168" s="392"/>
      <c r="BN1168" s="392"/>
      <c r="BO1168" s="392"/>
      <c r="BP1168" s="392"/>
      <c r="BQ1168" s="392"/>
      <c r="BR1168" s="392"/>
      <c r="BS1168" s="392"/>
      <c r="BT1168" s="392"/>
      <c r="BU1168" s="392"/>
      <c r="BV1168" s="392"/>
      <c r="BW1168" s="392"/>
      <c r="BX1168" s="392"/>
      <c r="BY1168" s="392"/>
    </row>
    <row r="1169" s="211" customFormat="true" ht="15" customHeight="true" x14ac:dyDescent="0.2">
      <c r="BA1169" s="392"/>
      <c r="BB1169" s="238"/>
      <c r="BC1169" s="392"/>
      <c r="BD1169" s="392"/>
      <c r="BE1169" s="392"/>
      <c r="BF1169" s="392"/>
      <c r="BG1169" s="392"/>
      <c r="BH1169" s="392"/>
      <c r="BI1169" s="392"/>
      <c r="BJ1169" s="392"/>
      <c r="BK1169" s="392"/>
      <c r="BL1169" s="392"/>
      <c r="BM1169" s="392"/>
      <c r="BN1169" s="392"/>
      <c r="BO1169" s="392"/>
      <c r="BP1169" s="392"/>
      <c r="BQ1169" s="392"/>
      <c r="BR1169" s="392"/>
      <c r="BS1169" s="392"/>
      <c r="BT1169" s="392"/>
      <c r="BU1169" s="392"/>
      <c r="BV1169" s="392"/>
      <c r="BW1169" s="392"/>
      <c r="BX1169" s="392"/>
      <c r="BY1169" s="392"/>
    </row>
    <row r="1170" s="211" customFormat="true" ht="15" customHeight="true" x14ac:dyDescent="0.2">
      <c r="A1170" s="312"/>
      <c r="B1170" s="661"/>
      <c r="C1170" s="662"/>
      <c r="D1170" s="662"/>
      <c r="E1170" s="662"/>
      <c r="F1170" s="662"/>
      <c r="G1170" s="662"/>
      <c r="H1170" s="662"/>
      <c r="I1170" s="662"/>
      <c r="J1170" s="662"/>
      <c r="K1170" s="662"/>
      <c r="L1170" s="662"/>
      <c r="M1170" s="662"/>
      <c r="N1170" s="662"/>
      <c r="O1170" s="662"/>
      <c r="P1170" s="662"/>
      <c r="Q1170" s="662"/>
      <c r="R1170" s="662"/>
      <c r="S1170" s="662"/>
      <c r="T1170" s="662"/>
      <c r="U1170" s="662"/>
      <c r="V1170" s="662"/>
      <c r="W1170" s="662"/>
      <c r="X1170" s="662"/>
      <c r="Y1170" s="662"/>
      <c r="Z1170" s="662"/>
      <c r="AA1170" s="662"/>
      <c r="AB1170" s="662"/>
      <c r="BA1170" s="392"/>
      <c r="BB1170" s="238"/>
      <c r="BC1170" s="392"/>
      <c r="BD1170" s="392"/>
      <c r="BE1170" s="392"/>
      <c r="BF1170" s="392"/>
      <c r="BG1170" s="392"/>
      <c r="BH1170" s="392"/>
      <c r="BI1170" s="392"/>
      <c r="BJ1170" s="392"/>
      <c r="BK1170" s="392"/>
      <c r="BL1170" s="392"/>
      <c r="BM1170" s="392"/>
      <c r="BN1170" s="392"/>
      <c r="BO1170" s="392"/>
      <c r="BP1170" s="392"/>
      <c r="BQ1170" s="392"/>
      <c r="BR1170" s="392"/>
      <c r="BS1170" s="392"/>
      <c r="BT1170" s="392"/>
      <c r="BU1170" s="392"/>
      <c r="BV1170" s="392"/>
      <c r="BW1170" s="392"/>
      <c r="BX1170" s="392"/>
      <c r="BY1170" s="392"/>
    </row>
    <row r="1171" s="211" customFormat="true" ht="15" customHeight="true" x14ac:dyDescent="0.2">
      <c r="A1171" s="312"/>
      <c r="B1171" s="661"/>
      <c r="C1171" s="662"/>
      <c r="D1171" s="662"/>
      <c r="E1171" s="662"/>
      <c r="F1171" s="662"/>
      <c r="G1171" s="662"/>
      <c r="H1171" s="662"/>
      <c r="I1171" s="662"/>
      <c r="J1171" s="662"/>
      <c r="K1171" s="662"/>
      <c r="L1171" s="662"/>
      <c r="M1171" s="662"/>
      <c r="N1171" s="662"/>
      <c r="O1171" s="662"/>
      <c r="P1171" s="662"/>
      <c r="Q1171" s="662"/>
      <c r="R1171" s="662"/>
      <c r="S1171" s="662"/>
      <c r="T1171" s="662"/>
      <c r="U1171" s="662"/>
      <c r="V1171" s="662"/>
      <c r="W1171" s="662"/>
      <c r="X1171" s="662"/>
      <c r="Y1171" s="662"/>
      <c r="Z1171" s="662"/>
      <c r="AA1171" s="662"/>
      <c r="AB1171" s="662"/>
      <c r="BA1171" s="392"/>
      <c r="BB1171" s="238"/>
      <c r="BC1171" s="392"/>
      <c r="BD1171" s="392"/>
      <c r="BE1171" s="392"/>
      <c r="BF1171" s="392"/>
      <c r="BG1171" s="392"/>
      <c r="BH1171" s="392"/>
      <c r="BI1171" s="392"/>
      <c r="BJ1171" s="392"/>
      <c r="BK1171" s="392"/>
      <c r="BL1171" s="392"/>
      <c r="BM1171" s="392"/>
      <c r="BN1171" s="392"/>
      <c r="BO1171" s="392"/>
      <c r="BP1171" s="392"/>
      <c r="BQ1171" s="392"/>
      <c r="BR1171" s="392"/>
      <c r="BS1171" s="392"/>
      <c r="BT1171" s="392"/>
      <c r="BU1171" s="392"/>
      <c r="BV1171" s="392"/>
      <c r="BW1171" s="392"/>
      <c r="BX1171" s="392"/>
      <c r="BY1171" s="392"/>
    </row>
    <row r="1172" s="211" customFormat="true" ht="15" customHeight="true" x14ac:dyDescent="0.2">
      <c r="A1172" s="312"/>
      <c r="B1172" s="661"/>
      <c r="C1172" s="662"/>
      <c r="D1172" s="662"/>
      <c r="E1172" s="662"/>
      <c r="F1172" s="662"/>
      <c r="G1172" s="662"/>
      <c r="H1172" s="662"/>
      <c r="I1172" s="662"/>
      <c r="J1172" s="662"/>
      <c r="K1172" s="662"/>
      <c r="L1172" s="662"/>
      <c r="M1172" s="662"/>
      <c r="N1172" s="662"/>
      <c r="O1172" s="662"/>
      <c r="P1172" s="662"/>
      <c r="Q1172" s="662"/>
      <c r="R1172" s="662"/>
      <c r="S1172" s="662"/>
      <c r="T1172" s="662"/>
      <c r="U1172" s="662"/>
      <c r="V1172" s="662"/>
      <c r="W1172" s="662"/>
      <c r="X1172" s="662"/>
      <c r="Y1172" s="662"/>
      <c r="Z1172" s="662"/>
      <c r="AA1172" s="662"/>
      <c r="AB1172" s="662"/>
      <c r="BA1172" s="392"/>
      <c r="BB1172" s="238"/>
      <c r="BC1172" s="392"/>
      <c r="BD1172" s="392"/>
      <c r="BE1172" s="392"/>
      <c r="BF1172" s="392"/>
      <c r="BG1172" s="392"/>
      <c r="BH1172" s="392"/>
      <c r="BI1172" s="392"/>
      <c r="BJ1172" s="392"/>
      <c r="BK1172" s="392"/>
      <c r="BL1172" s="392"/>
      <c r="BM1172" s="392"/>
      <c r="BN1172" s="392"/>
      <c r="BO1172" s="392"/>
      <c r="BP1172" s="392"/>
      <c r="BQ1172" s="392"/>
      <c r="BR1172" s="392"/>
      <c r="BS1172" s="392"/>
      <c r="BT1172" s="392"/>
      <c r="BU1172" s="392"/>
      <c r="BV1172" s="392"/>
      <c r="BW1172" s="392"/>
      <c r="BX1172" s="392"/>
      <c r="BY1172" s="392"/>
    </row>
    <row r="1173" s="211" customFormat="true" ht="15" customHeight="true" x14ac:dyDescent="0.2">
      <c r="A1173" s="312"/>
      <c r="B1173" s="661"/>
      <c r="C1173" s="662"/>
      <c r="D1173" s="662"/>
      <c r="E1173" s="662"/>
      <c r="F1173" s="662"/>
      <c r="G1173" s="662"/>
      <c r="H1173" s="662"/>
      <c r="I1173" s="662"/>
      <c r="J1173" s="662"/>
      <c r="K1173" s="662"/>
      <c r="L1173" s="662"/>
      <c r="M1173" s="662"/>
      <c r="N1173" s="662"/>
      <c r="O1173" s="662"/>
      <c r="P1173" s="662"/>
      <c r="Q1173" s="662"/>
      <c r="R1173" s="662"/>
      <c r="S1173" s="662"/>
      <c r="T1173" s="662"/>
      <c r="U1173" s="662"/>
      <c r="V1173" s="662"/>
      <c r="W1173" s="662"/>
      <c r="X1173" s="662"/>
      <c r="Y1173" s="662"/>
      <c r="Z1173" s="662"/>
      <c r="AA1173" s="662"/>
      <c r="AB1173" s="662"/>
      <c r="BA1173" s="392"/>
      <c r="BB1173" s="238"/>
      <c r="BC1173" s="392"/>
      <c r="BD1173" s="392"/>
      <c r="BE1173" s="392"/>
      <c r="BF1173" s="392"/>
      <c r="BG1173" s="392"/>
      <c r="BH1173" s="392"/>
      <c r="BI1173" s="392"/>
      <c r="BJ1173" s="392"/>
      <c r="BK1173" s="392"/>
      <c r="BL1173" s="392"/>
      <c r="BM1173" s="392"/>
      <c r="BN1173" s="392"/>
      <c r="BO1173" s="392"/>
      <c r="BP1173" s="392"/>
      <c r="BQ1173" s="392"/>
      <c r="BR1173" s="392"/>
      <c r="BS1173" s="392"/>
      <c r="BT1173" s="392"/>
      <c r="BU1173" s="392"/>
      <c r="BV1173" s="392"/>
      <c r="BW1173" s="392"/>
      <c r="BX1173" s="392"/>
      <c r="BY1173" s="392"/>
    </row>
    <row r="1174" s="211" customFormat="true" ht="15" customHeight="true" x14ac:dyDescent="0.2">
      <c r="A1174" s="312"/>
      <c r="B1174" s="661"/>
      <c r="C1174" s="662"/>
      <c r="D1174" s="662"/>
      <c r="E1174" s="662"/>
      <c r="F1174" s="662"/>
      <c r="G1174" s="662"/>
      <c r="H1174" s="662"/>
      <c r="I1174" s="662"/>
      <c r="J1174" s="662"/>
      <c r="K1174" s="662"/>
      <c r="L1174" s="662"/>
      <c r="M1174" s="662"/>
      <c r="N1174" s="662"/>
      <c r="O1174" s="662"/>
      <c r="P1174" s="662"/>
      <c r="Q1174" s="662"/>
      <c r="R1174" s="662"/>
      <c r="S1174" s="662"/>
      <c r="T1174" s="662"/>
      <c r="U1174" s="662"/>
      <c r="V1174" s="662"/>
      <c r="W1174" s="662"/>
      <c r="X1174" s="662"/>
      <c r="Y1174" s="662"/>
      <c r="Z1174" s="662"/>
      <c r="AA1174" s="662"/>
      <c r="AB1174" s="662"/>
      <c r="BA1174" s="392"/>
      <c r="BB1174" s="238"/>
      <c r="BC1174" s="392"/>
      <c r="BD1174" s="392"/>
      <c r="BE1174" s="392"/>
      <c r="BF1174" s="392"/>
      <c r="BG1174" s="392"/>
      <c r="BH1174" s="392"/>
      <c r="BI1174" s="392"/>
      <c r="BJ1174" s="392"/>
      <c r="BK1174" s="392"/>
      <c r="BL1174" s="392"/>
      <c r="BM1174" s="392"/>
      <c r="BN1174" s="392"/>
      <c r="BO1174" s="392"/>
      <c r="BP1174" s="392"/>
      <c r="BQ1174" s="392"/>
      <c r="BR1174" s="392"/>
      <c r="BS1174" s="392"/>
      <c r="BT1174" s="392"/>
      <c r="BU1174" s="392"/>
      <c r="BV1174" s="392"/>
      <c r="BW1174" s="392"/>
      <c r="BX1174" s="392"/>
      <c r="BY1174" s="392"/>
    </row>
    <row r="1175" s="211" customFormat="true" ht="15" customHeight="true" x14ac:dyDescent="0.2">
      <c r="A1175" s="312"/>
      <c r="B1175" s="661"/>
      <c r="C1175" s="662"/>
      <c r="D1175" s="662"/>
      <c r="E1175" s="662"/>
      <c r="F1175" s="662"/>
      <c r="G1175" s="662"/>
      <c r="H1175" s="662"/>
      <c r="I1175" s="662"/>
      <c r="J1175" s="662"/>
      <c r="K1175" s="662"/>
      <c r="L1175" s="662"/>
      <c r="M1175" s="662"/>
      <c r="N1175" s="662"/>
      <c r="O1175" s="662"/>
      <c r="P1175" s="662"/>
      <c r="Q1175" s="662"/>
      <c r="R1175" s="662"/>
      <c r="S1175" s="662"/>
      <c r="T1175" s="662"/>
      <c r="U1175" s="662"/>
      <c r="V1175" s="662"/>
      <c r="W1175" s="662"/>
      <c r="X1175" s="662"/>
      <c r="Y1175" s="662"/>
      <c r="Z1175" s="662"/>
      <c r="AA1175" s="662"/>
      <c r="AB1175" s="662"/>
      <c r="BA1175" s="392"/>
      <c r="BB1175" s="238"/>
      <c r="BC1175" s="392"/>
      <c r="BD1175" s="392"/>
      <c r="BE1175" s="392"/>
      <c r="BF1175" s="392"/>
      <c r="BG1175" s="392"/>
      <c r="BH1175" s="392"/>
      <c r="BI1175" s="392"/>
      <c r="BJ1175" s="392"/>
      <c r="BK1175" s="392"/>
      <c r="BL1175" s="392"/>
      <c r="BM1175" s="392"/>
      <c r="BN1175" s="392"/>
      <c r="BO1175" s="392"/>
      <c r="BP1175" s="392"/>
      <c r="BQ1175" s="392"/>
      <c r="BR1175" s="392"/>
      <c r="BS1175" s="392"/>
      <c r="BT1175" s="392"/>
      <c r="BU1175" s="392"/>
      <c r="BV1175" s="392"/>
      <c r="BW1175" s="392"/>
      <c r="BX1175" s="392"/>
      <c r="BY1175" s="392"/>
    </row>
    <row r="1176" s="211" customFormat="true" ht="15" customHeight="true" x14ac:dyDescent="0.2">
      <c r="A1176" s="663"/>
      <c r="B1176" s="312"/>
      <c r="C1176" s="664"/>
      <c r="D1176" s="665"/>
      <c r="E1176" s="665"/>
      <c r="F1176" s="665"/>
      <c r="G1176" s="665"/>
      <c r="H1176" s="664"/>
      <c r="I1176" s="665"/>
      <c r="J1176" s="665"/>
      <c r="K1176" s="665"/>
      <c r="L1176" s="665"/>
      <c r="M1176" s="664"/>
      <c r="N1176" s="665"/>
      <c r="O1176" s="665"/>
      <c r="P1176" s="665"/>
      <c r="Q1176" s="665"/>
      <c r="R1176" s="664"/>
      <c r="S1176" s="665"/>
      <c r="T1176" s="665"/>
      <c r="U1176" s="665"/>
      <c r="BA1176" s="392"/>
      <c r="BB1176" s="238"/>
      <c r="BC1176" s="392"/>
      <c r="BD1176" s="392"/>
      <c r="BE1176" s="392"/>
      <c r="BF1176" s="392"/>
      <c r="BG1176" s="392"/>
      <c r="BH1176" s="392"/>
      <c r="BI1176" s="392"/>
      <c r="BJ1176" s="392"/>
      <c r="BK1176" s="392"/>
      <c r="BL1176" s="392"/>
      <c r="BM1176" s="392"/>
      <c r="BN1176" s="392"/>
      <c r="BO1176" s="392"/>
      <c r="BP1176" s="392"/>
      <c r="BQ1176" s="392"/>
      <c r="BR1176" s="392"/>
      <c r="BS1176" s="392"/>
      <c r="BT1176" s="392"/>
      <c r="BU1176" s="392"/>
      <c r="BV1176" s="392"/>
      <c r="BW1176" s="392"/>
      <c r="BX1176" s="392"/>
      <c r="BY1176" s="392"/>
    </row>
    <row r="1177" s="211" customFormat="true" ht="15" customHeight="true" x14ac:dyDescent="0.2">
      <c r="A1177" s="665"/>
      <c r="B1177" s="665"/>
      <c r="C1177" s="664"/>
      <c r="D1177" s="664"/>
      <c r="E1177" s="664"/>
      <c r="F1177" s="664"/>
      <c r="G1177" s="664"/>
      <c r="H1177" s="664"/>
      <c r="I1177" s="664"/>
      <c r="J1177" s="664"/>
      <c r="K1177" s="664"/>
      <c r="L1177" s="664"/>
      <c r="M1177" s="664"/>
      <c r="N1177" s="664"/>
      <c r="O1177" s="664"/>
      <c r="P1177" s="664"/>
      <c r="Q1177" s="664"/>
      <c r="R1177" s="664"/>
      <c r="S1177" s="664"/>
      <c r="T1177" s="664"/>
      <c r="U1177" s="664"/>
      <c r="BA1177" s="392"/>
      <c r="BB1177" s="238"/>
      <c r="BC1177" s="392"/>
      <c r="BD1177" s="392"/>
      <c r="BE1177" s="392"/>
      <c r="BF1177" s="392"/>
      <c r="BG1177" s="392"/>
      <c r="BH1177" s="392"/>
      <c r="BI1177" s="392"/>
      <c r="BJ1177" s="392"/>
      <c r="BK1177" s="392"/>
      <c r="BL1177" s="392"/>
      <c r="BM1177" s="392"/>
      <c r="BN1177" s="392"/>
      <c r="BO1177" s="392"/>
      <c r="BP1177" s="392"/>
      <c r="BQ1177" s="392"/>
      <c r="BR1177" s="392"/>
      <c r="BS1177" s="392"/>
      <c r="BT1177" s="392"/>
      <c r="BU1177" s="392"/>
      <c r="BV1177" s="392"/>
      <c r="BW1177" s="392"/>
      <c r="BX1177" s="392"/>
      <c r="BY1177" s="392"/>
    </row>
    <row r="1178" s="211" customFormat="true" ht="15" customHeight="true" x14ac:dyDescent="0.2">
      <c r="BA1178" s="392"/>
      <c r="BB1178" s="238"/>
      <c r="BC1178" s="392"/>
      <c r="BD1178" s="392"/>
      <c r="BE1178" s="392"/>
      <c r="BF1178" s="392"/>
      <c r="BG1178" s="392"/>
      <c r="BH1178" s="392"/>
      <c r="BI1178" s="392"/>
      <c r="BJ1178" s="392"/>
      <c r="BK1178" s="392"/>
      <c r="BL1178" s="392"/>
      <c r="BM1178" s="392"/>
      <c r="BN1178" s="392"/>
      <c r="BO1178" s="392"/>
      <c r="BP1178" s="392"/>
      <c r="BQ1178" s="392"/>
      <c r="BR1178" s="392"/>
      <c r="BS1178" s="392"/>
      <c r="BT1178" s="392"/>
      <c r="BU1178" s="392"/>
      <c r="BV1178" s="392"/>
      <c r="BW1178" s="392"/>
      <c r="BX1178" s="392"/>
      <c r="BY1178" s="392"/>
    </row>
    <row r="1179" s="211" customFormat="true" ht="15" customHeight="true" x14ac:dyDescent="0.2">
      <c r="BA1179" s="392"/>
      <c r="BB1179" s="238"/>
      <c r="BC1179" s="392"/>
      <c r="BD1179" s="392"/>
      <c r="BE1179" s="392"/>
      <c r="BF1179" s="392"/>
      <c r="BG1179" s="392"/>
      <c r="BH1179" s="392"/>
      <c r="BI1179" s="392"/>
      <c r="BJ1179" s="392"/>
      <c r="BK1179" s="392"/>
      <c r="BL1179" s="392"/>
      <c r="BM1179" s="392"/>
      <c r="BN1179" s="392"/>
      <c r="BO1179" s="392"/>
      <c r="BP1179" s="392"/>
      <c r="BQ1179" s="392"/>
      <c r="BR1179" s="392"/>
      <c r="BS1179" s="392"/>
      <c r="BT1179" s="392"/>
      <c r="BU1179" s="392"/>
      <c r="BV1179" s="392"/>
      <c r="BW1179" s="392"/>
      <c r="BX1179" s="392"/>
      <c r="BY1179" s="392"/>
    </row>
    <row r="1180" s="211" customFormat="true" ht="15" customHeight="true" x14ac:dyDescent="0.2">
      <c r="BA1180" s="392"/>
      <c r="BB1180" s="238"/>
      <c r="BC1180" s="392"/>
      <c r="BD1180" s="392"/>
      <c r="BE1180" s="392"/>
      <c r="BF1180" s="392"/>
      <c r="BG1180" s="392"/>
      <c r="BH1180" s="392"/>
      <c r="BI1180" s="392"/>
      <c r="BJ1180" s="392"/>
      <c r="BK1180" s="392"/>
      <c r="BL1180" s="392"/>
      <c r="BM1180" s="392"/>
      <c r="BN1180" s="392"/>
      <c r="BO1180" s="392"/>
      <c r="BP1180" s="392"/>
      <c r="BQ1180" s="392"/>
      <c r="BR1180" s="392"/>
      <c r="BS1180" s="392"/>
      <c r="BT1180" s="392"/>
      <c r="BU1180" s="392"/>
      <c r="BV1180" s="392"/>
      <c r="BW1180" s="392"/>
      <c r="BX1180" s="392"/>
      <c r="BY1180" s="392"/>
    </row>
    <row r="1181" s="211" customFormat="true" ht="15" customHeight="true" x14ac:dyDescent="0.2">
      <c r="BA1181" s="392"/>
      <c r="BB1181" s="238"/>
      <c r="BC1181" s="392"/>
      <c r="BD1181" s="392"/>
      <c r="BE1181" s="392"/>
      <c r="BF1181" s="392"/>
      <c r="BG1181" s="392"/>
      <c r="BH1181" s="392"/>
      <c r="BI1181" s="392"/>
      <c r="BJ1181" s="392"/>
      <c r="BK1181" s="392"/>
      <c r="BL1181" s="392"/>
      <c r="BM1181" s="392"/>
      <c r="BN1181" s="392"/>
      <c r="BO1181" s="392"/>
      <c r="BP1181" s="392"/>
      <c r="BQ1181" s="392"/>
      <c r="BR1181" s="392"/>
      <c r="BS1181" s="392"/>
      <c r="BT1181" s="392"/>
      <c r="BU1181" s="392"/>
      <c r="BV1181" s="392"/>
      <c r="BW1181" s="392"/>
      <c r="BX1181" s="392"/>
      <c r="BY1181" s="392"/>
    </row>
    <row r="1182" s="211" customFormat="true" ht="15" customHeight="true" x14ac:dyDescent="0.2">
      <c r="BA1182" s="392"/>
      <c r="BB1182" s="238"/>
      <c r="BC1182" s="392"/>
      <c r="BD1182" s="392"/>
      <c r="BE1182" s="392"/>
      <c r="BF1182" s="392"/>
      <c r="BG1182" s="392"/>
      <c r="BH1182" s="392"/>
      <c r="BI1182" s="392"/>
      <c r="BJ1182" s="392"/>
      <c r="BK1182" s="392"/>
      <c r="BL1182" s="392"/>
      <c r="BM1182" s="392"/>
      <c r="BN1182" s="392"/>
      <c r="BO1182" s="392"/>
      <c r="BP1182" s="392"/>
      <c r="BQ1182" s="392"/>
      <c r="BR1182" s="392"/>
      <c r="BS1182" s="392"/>
      <c r="BT1182" s="392"/>
      <c r="BU1182" s="392"/>
      <c r="BV1182" s="392"/>
      <c r="BW1182" s="392"/>
      <c r="BX1182" s="392"/>
      <c r="BY1182" s="392"/>
    </row>
    <row r="1183" s="211" customFormat="true" ht="15" customHeight="true" x14ac:dyDescent="0.2">
      <c r="BA1183" s="392"/>
      <c r="BB1183" s="238"/>
      <c r="BC1183" s="392"/>
      <c r="BD1183" s="392"/>
      <c r="BE1183" s="392"/>
      <c r="BF1183" s="392"/>
      <c r="BG1183" s="392"/>
      <c r="BH1183" s="392"/>
      <c r="BI1183" s="392"/>
      <c r="BJ1183" s="392"/>
      <c r="BK1183" s="392"/>
      <c r="BL1183" s="392"/>
      <c r="BM1183" s="392"/>
      <c r="BN1183" s="392"/>
      <c r="BO1183" s="392"/>
      <c r="BP1183" s="392"/>
      <c r="BQ1183" s="392"/>
      <c r="BR1183" s="392"/>
      <c r="BS1183" s="392"/>
      <c r="BT1183" s="392"/>
      <c r="BU1183" s="392"/>
      <c r="BV1183" s="392"/>
      <c r="BW1183" s="392"/>
      <c r="BX1183" s="392"/>
      <c r="BY1183" s="392"/>
    </row>
    <row r="1184" s="211" customFormat="true" ht="15" customHeight="true" x14ac:dyDescent="0.2">
      <c r="BA1184" s="392"/>
      <c r="BB1184" s="238"/>
      <c r="BC1184" s="392"/>
      <c r="BD1184" s="392"/>
      <c r="BE1184" s="392"/>
      <c r="BF1184" s="392"/>
      <c r="BG1184" s="392"/>
      <c r="BH1184" s="392"/>
      <c r="BI1184" s="392"/>
      <c r="BJ1184" s="392"/>
      <c r="BK1184" s="392"/>
      <c r="BL1184" s="392"/>
      <c r="BM1184" s="392"/>
      <c r="BN1184" s="392"/>
      <c r="BO1184" s="392"/>
      <c r="BP1184" s="392"/>
      <c r="BQ1184" s="392"/>
      <c r="BR1184" s="392"/>
      <c r="BS1184" s="392"/>
      <c r="BT1184" s="392"/>
      <c r="BU1184" s="392"/>
      <c r="BV1184" s="392"/>
      <c r="BW1184" s="392"/>
      <c r="BX1184" s="392"/>
      <c r="BY1184" s="392"/>
    </row>
    <row r="1185" s="211" customFormat="true" ht="15" customHeight="true" x14ac:dyDescent="0.2">
      <c r="BA1185" s="392"/>
      <c r="BB1185" s="238"/>
      <c r="BC1185" s="392"/>
      <c r="BD1185" s="392"/>
      <c r="BE1185" s="392"/>
      <c r="BF1185" s="392"/>
      <c r="BG1185" s="392"/>
      <c r="BH1185" s="392"/>
      <c r="BI1185" s="392"/>
      <c r="BJ1185" s="392"/>
      <c r="BK1185" s="392"/>
      <c r="BL1185" s="392"/>
      <c r="BM1185" s="392"/>
      <c r="BN1185" s="392"/>
      <c r="BO1185" s="392"/>
      <c r="BP1185" s="392"/>
      <c r="BQ1185" s="392"/>
      <c r="BR1185" s="392"/>
      <c r="BS1185" s="392"/>
      <c r="BT1185" s="392"/>
      <c r="BU1185" s="392"/>
      <c r="BV1185" s="392"/>
      <c r="BW1185" s="392"/>
      <c r="BX1185" s="392"/>
      <c r="BY1185" s="392"/>
    </row>
    <row r="1186" s="211" customFormat="true" ht="15" customHeight="true" x14ac:dyDescent="0.2">
      <c r="BA1186" s="392"/>
      <c r="BB1186" s="238"/>
      <c r="BC1186" s="392"/>
      <c r="BD1186" s="392"/>
      <c r="BE1186" s="392"/>
      <c r="BF1186" s="392"/>
      <c r="BG1186" s="392"/>
      <c r="BH1186" s="392"/>
      <c r="BI1186" s="392"/>
      <c r="BJ1186" s="392"/>
      <c r="BK1186" s="392"/>
      <c r="BL1186" s="392"/>
      <c r="BM1186" s="392"/>
      <c r="BN1186" s="392"/>
      <c r="BO1186" s="392"/>
      <c r="BP1186" s="392"/>
      <c r="BQ1186" s="392"/>
      <c r="BR1186" s="392"/>
      <c r="BS1186" s="392"/>
      <c r="BT1186" s="392"/>
      <c r="BU1186" s="392"/>
      <c r="BV1186" s="392"/>
      <c r="BW1186" s="392"/>
      <c r="BX1186" s="392"/>
      <c r="BY1186" s="392"/>
    </row>
    <row r="1187" s="211" customFormat="true" ht="15" customHeight="true" x14ac:dyDescent="0.2">
      <c r="BA1187" s="392"/>
      <c r="BB1187" s="238"/>
      <c r="BC1187" s="392"/>
      <c r="BD1187" s="392"/>
      <c r="BE1187" s="392"/>
      <c r="BF1187" s="392"/>
      <c r="BG1187" s="392"/>
      <c r="BH1187" s="392"/>
      <c r="BI1187" s="392"/>
      <c r="BJ1187" s="392"/>
      <c r="BK1187" s="392"/>
      <c r="BL1187" s="392"/>
      <c r="BM1187" s="392"/>
      <c r="BN1187" s="392"/>
      <c r="BO1187" s="392"/>
      <c r="BP1187" s="392"/>
      <c r="BQ1187" s="392"/>
      <c r="BR1187" s="392"/>
      <c r="BS1187" s="392"/>
      <c r="BT1187" s="392"/>
      <c r="BU1187" s="392"/>
      <c r="BV1187" s="392"/>
      <c r="BW1187" s="392"/>
      <c r="BX1187" s="392"/>
      <c r="BY1187" s="392"/>
    </row>
    <row r="1188" s="211" customFormat="true" ht="15" customHeight="true" x14ac:dyDescent="0.2">
      <c r="BA1188" s="392"/>
      <c r="BB1188" s="238"/>
      <c r="BC1188" s="392"/>
      <c r="BD1188" s="392"/>
      <c r="BE1188" s="392"/>
      <c r="BF1188" s="392"/>
      <c r="BG1188" s="392"/>
      <c r="BH1188" s="392"/>
      <c r="BI1188" s="392"/>
      <c r="BJ1188" s="392"/>
      <c r="BK1188" s="392"/>
      <c r="BL1188" s="392"/>
      <c r="BM1188" s="392"/>
      <c r="BN1188" s="392"/>
      <c r="BO1188" s="392"/>
      <c r="BP1188" s="392"/>
      <c r="BQ1188" s="392"/>
      <c r="BR1188" s="392"/>
      <c r="BS1188" s="392"/>
      <c r="BT1188" s="392"/>
      <c r="BU1188" s="392"/>
      <c r="BV1188" s="392"/>
      <c r="BW1188" s="392"/>
      <c r="BX1188" s="392"/>
      <c r="BY1188" s="392"/>
    </row>
    <row r="1189" s="211" customFormat="true" ht="15" customHeight="true" x14ac:dyDescent="0.2">
      <c r="BA1189" s="392"/>
      <c r="BB1189" s="238"/>
      <c r="BC1189" s="392"/>
      <c r="BD1189" s="392"/>
      <c r="BE1189" s="392"/>
      <c r="BF1189" s="392"/>
      <c r="BG1189" s="392"/>
      <c r="BH1189" s="392"/>
      <c r="BI1189" s="392"/>
      <c r="BJ1189" s="392"/>
      <c r="BK1189" s="392"/>
      <c r="BL1189" s="392"/>
      <c r="BM1189" s="392"/>
      <c r="BN1189" s="392"/>
      <c r="BO1189" s="392"/>
      <c r="BP1189" s="392"/>
      <c r="BQ1189" s="392"/>
      <c r="BR1189" s="392"/>
      <c r="BS1189" s="392"/>
      <c r="BT1189" s="392"/>
      <c r="BU1189" s="392"/>
      <c r="BV1189" s="392"/>
      <c r="BW1189" s="392"/>
      <c r="BX1189" s="392"/>
      <c r="BY1189" s="392"/>
    </row>
    <row r="1190" s="211" customFormat="true" ht="15" customHeight="true" x14ac:dyDescent="0.2">
      <c r="BA1190" s="392"/>
      <c r="BB1190" s="238"/>
      <c r="BC1190" s="392"/>
      <c r="BD1190" s="392"/>
      <c r="BE1190" s="392"/>
      <c r="BF1190" s="392"/>
      <c r="BG1190" s="392"/>
      <c r="BH1190" s="392"/>
      <c r="BI1190" s="392"/>
      <c r="BJ1190" s="392"/>
      <c r="BK1190" s="392"/>
      <c r="BL1190" s="392"/>
      <c r="BM1190" s="392"/>
      <c r="BN1190" s="392"/>
      <c r="BO1190" s="392"/>
      <c r="BP1190" s="392"/>
      <c r="BQ1190" s="392"/>
      <c r="BR1190" s="392"/>
      <c r="BS1190" s="392"/>
      <c r="BT1190" s="392"/>
      <c r="BU1190" s="392"/>
      <c r="BV1190" s="392"/>
      <c r="BW1190" s="392"/>
      <c r="BX1190" s="392"/>
      <c r="BY1190" s="392"/>
    </row>
    <row r="1191" s="211" customFormat="true" ht="15" customHeight="true" x14ac:dyDescent="0.2">
      <c r="BA1191" s="392"/>
      <c r="BB1191" s="238"/>
      <c r="BC1191" s="392"/>
      <c r="BD1191" s="392"/>
      <c r="BE1191" s="392"/>
      <c r="BF1191" s="392"/>
      <c r="BG1191" s="392"/>
      <c r="BH1191" s="392"/>
      <c r="BI1191" s="392"/>
      <c r="BJ1191" s="392"/>
      <c r="BK1191" s="392"/>
      <c r="BL1191" s="392"/>
      <c r="BM1191" s="392"/>
      <c r="BN1191" s="392"/>
      <c r="BO1191" s="392"/>
      <c r="BP1191" s="392"/>
      <c r="BQ1191" s="392"/>
      <c r="BR1191" s="392"/>
      <c r="BS1191" s="392"/>
      <c r="BT1191" s="392"/>
      <c r="BU1191" s="392"/>
      <c r="BV1191" s="392"/>
      <c r="BW1191" s="392"/>
      <c r="BX1191" s="392"/>
      <c r="BY1191" s="392"/>
    </row>
    <row r="1192" s="211" customFormat="true" ht="15" customHeight="true" x14ac:dyDescent="0.2">
      <c r="BA1192" s="392"/>
      <c r="BB1192" s="238"/>
      <c r="BC1192" s="392"/>
      <c r="BD1192" s="392"/>
      <c r="BE1192" s="392"/>
      <c r="BF1192" s="392"/>
      <c r="BG1192" s="392"/>
      <c r="BH1192" s="392"/>
      <c r="BI1192" s="392"/>
      <c r="BJ1192" s="392"/>
      <c r="BK1192" s="392"/>
      <c r="BL1192" s="392"/>
      <c r="BM1192" s="392"/>
      <c r="BN1192" s="392"/>
      <c r="BO1192" s="392"/>
      <c r="BP1192" s="392"/>
      <c r="BQ1192" s="392"/>
      <c r="BR1192" s="392"/>
      <c r="BS1192" s="392"/>
      <c r="BT1192" s="392"/>
      <c r="BU1192" s="392"/>
      <c r="BV1192" s="392"/>
      <c r="BW1192" s="392"/>
      <c r="BX1192" s="392"/>
      <c r="BY1192" s="392"/>
    </row>
    <row r="1193" s="211" customFormat="true" ht="15" customHeight="true" x14ac:dyDescent="0.2">
      <c r="BA1193" s="392"/>
      <c r="BB1193" s="238"/>
      <c r="BC1193" s="392"/>
      <c r="BD1193" s="392"/>
      <c r="BE1193" s="392"/>
      <c r="BF1193" s="392"/>
      <c r="BG1193" s="392"/>
      <c r="BH1193" s="392"/>
      <c r="BI1193" s="392"/>
      <c r="BJ1193" s="392"/>
      <c r="BK1193" s="392"/>
      <c r="BL1193" s="392"/>
      <c r="BM1193" s="392"/>
      <c r="BN1193" s="392"/>
      <c r="BO1193" s="392"/>
      <c r="BP1193" s="392"/>
      <c r="BQ1193" s="392"/>
      <c r="BR1193" s="392"/>
      <c r="BS1193" s="392"/>
      <c r="BT1193" s="392"/>
      <c r="BU1193" s="392"/>
      <c r="BV1193" s="392"/>
      <c r="BW1193" s="392"/>
      <c r="BX1193" s="392"/>
      <c r="BY1193" s="392"/>
    </row>
    <row r="1194" s="211" customFormat="true" ht="15" customHeight="true" x14ac:dyDescent="0.2">
      <c r="BA1194" s="392"/>
      <c r="BB1194" s="238"/>
      <c r="BC1194" s="392"/>
      <c r="BD1194" s="392"/>
      <c r="BE1194" s="392"/>
      <c r="BF1194" s="392"/>
      <c r="BG1194" s="392"/>
      <c r="BH1194" s="392"/>
      <c r="BI1194" s="392"/>
      <c r="BJ1194" s="392"/>
      <c r="BK1194" s="392"/>
      <c r="BL1194" s="392"/>
      <c r="BM1194" s="392"/>
      <c r="BN1194" s="392"/>
      <c r="BO1194" s="392"/>
      <c r="BP1194" s="392"/>
      <c r="BQ1194" s="392"/>
      <c r="BR1194" s="392"/>
      <c r="BS1194" s="392"/>
      <c r="BT1194" s="392"/>
      <c r="BU1194" s="392"/>
      <c r="BV1194" s="392"/>
      <c r="BW1194" s="392"/>
      <c r="BX1194" s="392"/>
      <c r="BY1194" s="392"/>
    </row>
    <row r="1195" s="211" customFormat="true" ht="15" customHeight="true" x14ac:dyDescent="0.2">
      <c r="BA1195" s="392"/>
      <c r="BB1195" s="238"/>
      <c r="BC1195" s="392"/>
      <c r="BD1195" s="392"/>
      <c r="BE1195" s="392"/>
      <c r="BF1195" s="392"/>
      <c r="BG1195" s="392"/>
      <c r="BH1195" s="392"/>
      <c r="BI1195" s="392"/>
      <c r="BJ1195" s="392"/>
      <c r="BK1195" s="392"/>
      <c r="BL1195" s="392"/>
      <c r="BM1195" s="392"/>
      <c r="BN1195" s="392"/>
      <c r="BO1195" s="392"/>
      <c r="BP1195" s="392"/>
      <c r="BQ1195" s="392"/>
      <c r="BR1195" s="392"/>
      <c r="BS1195" s="392"/>
      <c r="BT1195" s="392"/>
      <c r="BU1195" s="392"/>
      <c r="BV1195" s="392"/>
      <c r="BW1195" s="392"/>
      <c r="BX1195" s="392"/>
      <c r="BY1195" s="392"/>
    </row>
    <row r="1196" s="211" customFormat="true" ht="15" customHeight="true" x14ac:dyDescent="0.2">
      <c r="BA1196" s="392"/>
      <c r="BB1196" s="238"/>
      <c r="BC1196" s="392"/>
      <c r="BD1196" s="392"/>
      <c r="BE1196" s="392"/>
      <c r="BF1196" s="392"/>
      <c r="BG1196" s="392"/>
      <c r="BH1196" s="392"/>
      <c r="BI1196" s="392"/>
      <c r="BJ1196" s="392"/>
      <c r="BK1196" s="392"/>
      <c r="BL1196" s="392"/>
      <c r="BM1196" s="392"/>
      <c r="BN1196" s="392"/>
      <c r="BO1196" s="392"/>
      <c r="BP1196" s="392"/>
      <c r="BQ1196" s="392"/>
      <c r="BR1196" s="392"/>
      <c r="BS1196" s="392"/>
      <c r="BT1196" s="392"/>
      <c r="BU1196" s="392"/>
      <c r="BV1196" s="392"/>
      <c r="BW1196" s="392"/>
      <c r="BX1196" s="392"/>
      <c r="BY1196" s="392"/>
    </row>
    <row r="1197" s="211" customFormat="true" ht="15" customHeight="true" x14ac:dyDescent="0.2">
      <c r="BA1197" s="392"/>
      <c r="BB1197" s="238"/>
      <c r="BC1197" s="392"/>
      <c r="BD1197" s="392"/>
      <c r="BE1197" s="392"/>
      <c r="BF1197" s="392"/>
      <c r="BG1197" s="392"/>
      <c r="BH1197" s="392"/>
      <c r="BI1197" s="392"/>
      <c r="BJ1197" s="392"/>
      <c r="BK1197" s="392"/>
      <c r="BL1197" s="392"/>
      <c r="BM1197" s="392"/>
      <c r="BN1197" s="392"/>
      <c r="BO1197" s="392"/>
      <c r="BP1197" s="392"/>
      <c r="BQ1197" s="392"/>
      <c r="BR1197" s="392"/>
      <c r="BS1197" s="392"/>
      <c r="BT1197" s="392"/>
      <c r="BU1197" s="392"/>
      <c r="BV1197" s="392"/>
      <c r="BW1197" s="392"/>
      <c r="BX1197" s="392"/>
      <c r="BY1197" s="392"/>
    </row>
    <row r="1198" s="211" customFormat="true" ht="15" customHeight="true" x14ac:dyDescent="0.2">
      <c r="BA1198" s="392"/>
      <c r="BB1198" s="238"/>
      <c r="BC1198" s="392"/>
      <c r="BD1198" s="392"/>
      <c r="BE1198" s="392"/>
      <c r="BF1198" s="392"/>
      <c r="BG1198" s="392"/>
      <c r="BH1198" s="392"/>
      <c r="BI1198" s="392"/>
      <c r="BJ1198" s="392"/>
      <c r="BK1198" s="392"/>
      <c r="BL1198" s="392"/>
      <c r="BM1198" s="392"/>
      <c r="BN1198" s="392"/>
      <c r="BO1198" s="392"/>
      <c r="BP1198" s="392"/>
      <c r="BQ1198" s="392"/>
      <c r="BR1198" s="392"/>
      <c r="BS1198" s="392"/>
      <c r="BT1198" s="392"/>
      <c r="BU1198" s="392"/>
      <c r="BV1198" s="392"/>
      <c r="BW1198" s="392"/>
      <c r="BX1198" s="392"/>
      <c r="BY1198" s="392"/>
    </row>
    <row r="1199" s="211" customFormat="true" ht="15" customHeight="true" x14ac:dyDescent="0.2">
      <c r="BA1199" s="392"/>
      <c r="BB1199" s="238"/>
      <c r="BC1199" s="392"/>
      <c r="BD1199" s="392"/>
      <c r="BE1199" s="392"/>
      <c r="BF1199" s="392"/>
      <c r="BG1199" s="392"/>
      <c r="BH1199" s="392"/>
      <c r="BI1199" s="392"/>
      <c r="BJ1199" s="392"/>
      <c r="BK1199" s="392"/>
      <c r="BL1199" s="392"/>
      <c r="BM1199" s="392"/>
      <c r="BN1199" s="392"/>
      <c r="BO1199" s="392"/>
      <c r="BP1199" s="392"/>
      <c r="BQ1199" s="392"/>
      <c r="BR1199" s="392"/>
      <c r="BS1199" s="392"/>
      <c r="BT1199" s="392"/>
      <c r="BU1199" s="392"/>
      <c r="BV1199" s="392"/>
      <c r="BW1199" s="392"/>
      <c r="BX1199" s="392"/>
      <c r="BY1199" s="392"/>
    </row>
    <row r="1200" s="211" customFormat="true" ht="15" customHeight="true" x14ac:dyDescent="0.2">
      <c r="BA1200" s="392"/>
      <c r="BB1200" s="238"/>
      <c r="BC1200" s="392"/>
      <c r="BD1200" s="392"/>
      <c r="BE1200" s="392"/>
      <c r="BF1200" s="392"/>
      <c r="BG1200" s="392"/>
      <c r="BH1200" s="392"/>
      <c r="BI1200" s="392"/>
      <c r="BJ1200" s="392"/>
      <c r="BK1200" s="392"/>
      <c r="BL1200" s="392"/>
      <c r="BM1200" s="392"/>
      <c r="BN1200" s="392"/>
      <c r="BO1200" s="392"/>
      <c r="BP1200" s="392"/>
      <c r="BQ1200" s="392"/>
      <c r="BR1200" s="392"/>
      <c r="BS1200" s="392"/>
      <c r="BT1200" s="392"/>
      <c r="BU1200" s="392"/>
      <c r="BV1200" s="392"/>
      <c r="BW1200" s="392"/>
      <c r="BX1200" s="392"/>
      <c r="BY1200" s="392"/>
    </row>
  </sheetData>
  <mergeCells count="1316">
    <mergeCell ref="BA341:BA342"/>
    <mergeCell ref="BA343:BA344"/>
    <mergeCell ref="BA345:BA346"/>
    <mergeCell ref="BA347:BA348"/>
    <mergeCell ref="BA349:BA350"/>
    <mergeCell ref="BA351:BA352"/>
    <mergeCell ref="BA353:BA354"/>
    <mergeCell ref="BA153:BA162"/>
    <mergeCell ref="BA231:BA237"/>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73"/>
    <mergeCell ref="A208:B208"/>
    <mergeCell ref="A153:A161"/>
    <mergeCell ref="C133:G133"/>
    <mergeCell ref="H133:L133"/>
    <mergeCell ref="M133:Q133"/>
    <mergeCell ref="A135:A139"/>
    <mergeCell ref="A1025:C1025"/>
    <mergeCell ref="A1026:B1026"/>
    <mergeCell ref="A1031:A1033"/>
    <mergeCell ref="A1034:C1034"/>
    <mergeCell ref="A222:A224"/>
    <mergeCell ref="A225:A230"/>
    <mergeCell ref="C220:G220"/>
    <mergeCell ref="H220:L220"/>
    <mergeCell ref="M220:Q220"/>
    <mergeCell ref="C405:D405"/>
    <mergeCell ref="H405:I405"/>
    <mergeCell ref="M405:N405"/>
    <mergeCell ref="C406:D406"/>
    <mergeCell ref="H406:I406"/>
    <mergeCell ref="M406:N406"/>
    <mergeCell ref="C401:D402"/>
    <mergeCell ref="H401:I402"/>
    <mergeCell ref="M401:N402"/>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71:D471"/>
    <mergeCell ref="H471:I471"/>
    <mergeCell ref="M471:N471"/>
    <mergeCell ref="C472:E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95:D495"/>
    <mergeCell ref="H495:I495"/>
    <mergeCell ref="M495:N495"/>
    <mergeCell ref="C496:D496"/>
    <mergeCell ref="H496:I496"/>
    <mergeCell ref="M496:N496"/>
    <mergeCell ref="C493:D493"/>
    <mergeCell ref="H493:J493"/>
    <mergeCell ref="M493:O493"/>
    <mergeCell ref="C494:D494"/>
    <mergeCell ref="H494:I494"/>
    <mergeCell ref="M494:N494"/>
    <mergeCell ref="C491:D491"/>
    <mergeCell ref="H491:I491"/>
    <mergeCell ref="M491:N491"/>
    <mergeCell ref="C492:D492"/>
    <mergeCell ref="H492:I492"/>
    <mergeCell ref="M492:N492"/>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43:D544"/>
    <mergeCell ref="E543:G543"/>
    <mergeCell ref="H543:I543"/>
    <mergeCell ref="M543:N543"/>
    <mergeCell ref="H544:I544"/>
    <mergeCell ref="M544:N544"/>
    <mergeCell ref="C541:D541"/>
    <mergeCell ref="H541:I541"/>
    <mergeCell ref="M541:N541"/>
    <mergeCell ref="C542:G542"/>
    <mergeCell ref="H542:I542"/>
    <mergeCell ref="M542:N542"/>
    <mergeCell ref="C539:D539"/>
    <mergeCell ref="H539:I539"/>
    <mergeCell ref="M539:N539"/>
    <mergeCell ref="C540:D540"/>
    <mergeCell ref="H540:I540"/>
    <mergeCell ref="M540:N540"/>
    <mergeCell ref="C549:D550"/>
    <mergeCell ref="H549:I549"/>
    <mergeCell ref="M549:N549"/>
    <mergeCell ref="H550:I550"/>
    <mergeCell ref="M550:N550"/>
    <mergeCell ref="C551:D551"/>
    <mergeCell ref="H551:I551"/>
    <mergeCell ref="M551:N551"/>
    <mergeCell ref="C547:D547"/>
    <mergeCell ref="H547:I547"/>
    <mergeCell ref="M547:N547"/>
    <mergeCell ref="C548:E548"/>
    <mergeCell ref="H548:I548"/>
    <mergeCell ref="M548:N548"/>
    <mergeCell ref="C545:D545"/>
    <mergeCell ref="H545:I545"/>
    <mergeCell ref="M545:N545"/>
    <mergeCell ref="C546:D546"/>
    <mergeCell ref="H546:I546"/>
    <mergeCell ref="M546:N546"/>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7:D587"/>
    <mergeCell ref="H587:I587"/>
    <mergeCell ref="M587:N587"/>
    <mergeCell ref="C588:D588"/>
    <mergeCell ref="H588:I588"/>
    <mergeCell ref="M588:N588"/>
    <mergeCell ref="C584:D584"/>
    <mergeCell ref="H584:L584"/>
    <mergeCell ref="M584:Q584"/>
    <mergeCell ref="C585:D585"/>
    <mergeCell ref="H585:I586"/>
    <mergeCell ref="J585:L585"/>
    <mergeCell ref="M585:N586"/>
    <mergeCell ref="O585:Q585"/>
    <mergeCell ref="C586:D586"/>
    <mergeCell ref="C582:D582"/>
    <mergeCell ref="H582:I582"/>
    <mergeCell ref="M582:N582"/>
    <mergeCell ref="C583:D583"/>
    <mergeCell ref="H583:I583"/>
    <mergeCell ref="M583:N583"/>
    <mergeCell ref="C594:D594"/>
    <mergeCell ref="H594:I594"/>
    <mergeCell ref="M594:N594"/>
    <mergeCell ref="C595:D595"/>
    <mergeCell ref="H595:I595"/>
    <mergeCell ref="M595:N595"/>
    <mergeCell ref="C591:D591"/>
    <mergeCell ref="H591:I592"/>
    <mergeCell ref="M591:N592"/>
    <mergeCell ref="C592:D592"/>
    <mergeCell ref="C593:D593"/>
    <mergeCell ref="H593:I593"/>
    <mergeCell ref="M593:N593"/>
    <mergeCell ref="C589:D589"/>
    <mergeCell ref="H589:I589"/>
    <mergeCell ref="M589:N589"/>
    <mergeCell ref="C590:D590"/>
    <mergeCell ref="H590:J590"/>
    <mergeCell ref="M590:O590"/>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E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J682"/>
    <mergeCell ref="M682:O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95250</xdr:rowOff>
                  </from>
                  <to>
                    <xdr:col>1</xdr:col>
                    <xdr:colOff>1704975</xdr:colOff>
                    <xdr:row>400</xdr:row>
                    <xdr:rowOff>95250</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BX258"/>
  <sheetViews>
    <sheetView workbookViewId="0"/>
  </sheetViews>
  <sheetFormatPr defaultRowHeight="12.75" x14ac:dyDescent="0.2"/>
  <sheetData>
    <row r="1">
      <c r="A1" t="s">
        <v>538</v>
      </c>
      <c r="B1" t="s">
        <v>540</v>
      </c>
      <c r="C1" t="s">
        <v>541</v>
      </c>
      <c r="D1" t="s">
        <v>546</v>
      </c>
      <c r="E1" t="s">
        <v>547</v>
      </c>
      <c r="F1" t="s">
        <v>548</v>
      </c>
      <c r="G1" t="s">
        <v>549</v>
      </c>
      <c r="H1" t="s">
        <v>571</v>
      </c>
      <c r="I1" t="s">
        <v>572</v>
      </c>
      <c r="J1" t="s">
        <v>573</v>
      </c>
      <c r="K1" t="s">
        <v>574</v>
      </c>
      <c r="L1" t="s">
        <v>575</v>
      </c>
      <c r="M1" t="s">
        <v>576</v>
      </c>
      <c r="N1" t="s">
        <v>577</v>
      </c>
      <c r="O1" t="s">
        <v>578</v>
      </c>
      <c r="P1" t="s">
        <v>579</v>
      </c>
      <c r="Q1" t="s">
        <v>580</v>
      </c>
      <c r="R1" t="s">
        <v>581</v>
      </c>
      <c r="S1" t="s">
        <v>582</v>
      </c>
      <c r="T1" t="s">
        <v>583</v>
      </c>
      <c r="U1" t="s">
        <v>584</v>
      </c>
      <c r="V1" t="s">
        <v>585</v>
      </c>
      <c r="W1" t="s">
        <v>586</v>
      </c>
      <c r="X1" t="s">
        <v>587</v>
      </c>
      <c r="Y1" t="s">
        <v>588</v>
      </c>
      <c r="Z1" t="s">
        <v>589</v>
      </c>
      <c r="AA1" t="s">
        <v>590</v>
      </c>
      <c r="AB1" t="s">
        <v>591</v>
      </c>
      <c r="AC1" t="s">
        <v>592</v>
      </c>
      <c r="AD1" t="s">
        <v>593</v>
      </c>
      <c r="AE1" t="s">
        <v>594</v>
      </c>
      <c r="AF1" t="s">
        <v>595</v>
      </c>
      <c r="AG1" t="s">
        <v>596</v>
      </c>
      <c r="AH1" t="s">
        <v>597</v>
      </c>
      <c r="AI1" t="s">
        <v>598</v>
      </c>
      <c r="AJ1" t="s">
        <v>599</v>
      </c>
      <c r="AK1" t="s">
        <v>600</v>
      </c>
      <c r="AL1" t="s">
        <v>601</v>
      </c>
      <c r="AM1" t="s">
        <v>602</v>
      </c>
      <c r="AN1" t="s">
        <v>603</v>
      </c>
      <c r="AO1" t="s">
        <v>604</v>
      </c>
      <c r="AP1" t="s">
        <v>605</v>
      </c>
      <c r="AQ1" t="s">
        <v>606</v>
      </c>
      <c r="AR1" t="s">
        <v>607</v>
      </c>
      <c r="AS1" t="s">
        <v>608</v>
      </c>
      <c r="AT1" t="s">
        <v>609</v>
      </c>
      <c r="AU1" t="s">
        <v>610</v>
      </c>
      <c r="AV1" t="s">
        <v>611</v>
      </c>
      <c r="AW1" t="s">
        <v>612</v>
      </c>
      <c r="AX1" t="s">
        <v>613</v>
      </c>
      <c r="AY1" t="s">
        <v>614</v>
      </c>
      <c r="AZ1" t="s">
        <v>615</v>
      </c>
      <c r="BA1" t="s">
        <v>616</v>
      </c>
      <c r="BB1" t="s">
        <v>617</v>
      </c>
      <c r="BC1" t="s">
        <v>618</v>
      </c>
      <c r="BD1" t="s">
        <v>619</v>
      </c>
      <c r="BE1" t="s">
        <v>620</v>
      </c>
      <c r="BF1" t="s">
        <v>621</v>
      </c>
      <c r="BG1" t="s">
        <v>622</v>
      </c>
      <c r="BH1" t="s">
        <v>623</v>
      </c>
      <c r="BI1" t="s">
        <v>624</v>
      </c>
      <c r="BJ1" t="s">
        <v>625</v>
      </c>
      <c r="BK1" t="s">
        <v>626</v>
      </c>
      <c r="BL1" t="s">
        <v>627</v>
      </c>
      <c r="BM1" t="s">
        <v>628</v>
      </c>
      <c r="BN1" t="s">
        <v>629</v>
      </c>
      <c r="BO1" t="s">
        <v>630</v>
      </c>
      <c r="BP1" t="s">
        <v>631</v>
      </c>
      <c r="BQ1" t="s">
        <v>632</v>
      </c>
      <c r="BR1" t="s">
        <v>633</v>
      </c>
      <c r="BS1" t="s">
        <v>634</v>
      </c>
      <c r="BT1" t="s">
        <v>635</v>
      </c>
      <c r="BU1" t="s">
        <v>636</v>
      </c>
      <c r="BV1" t="s">
        <v>637</v>
      </c>
      <c r="BW1" t="s">
        <v>638</v>
      </c>
      <c r="BX1" t="s">
        <v>639</v>
      </c>
    </row>
    <row r="2">
      <c r="A2" t="s">
        <v>539</v>
      </c>
      <c r="B2">
        <v>2003</v>
      </c>
      <c r="C2" t="s">
        <v>542</v>
      </c>
      <c r="D2">
        <v>16</v>
      </c>
      <c r="E2" t="s">
        <v>13</v>
      </c>
      <c r="F2" t="s">
        <v>14</v>
      </c>
      <c r="G2" t="s">
        <v>550</v>
      </c>
      <c r="H2">
        <v>40.541101348469333</v>
      </c>
      <c r="I2">
        <v>40.094797026914449</v>
      </c>
      <c r="J2">
        <v>65.236506415988771</v>
      </c>
      <c r="K2">
        <v>84.060597491370615</v>
      </c>
      <c r="L2">
        <v>91.999077963875138</v>
      </c>
      <c r="M2">
        <v>75.683683031111713</v>
      </c>
      <c r="N2">
        <v>84.506570000341611</v>
      </c>
      <c r="O2">
        <v>87.904379840974173</v>
      </c>
      <c r="P2">
        <v>91.366495887207606</v>
      </c>
      <c r="Q2">
        <v>94.483882529005541</v>
      </c>
      <c r="R2">
        <v>35.786147790264081</v>
      </c>
      <c r="S2">
        <v>36.036791697918517</v>
      </c>
      <c r="T2">
        <v>37.915154441821848</v>
      </c>
      <c r="U2">
        <v>55.019730680029767</v>
      </c>
      <c r="V2">
        <v>65.207030722641989</v>
      </c>
      <c r="W2" t="s">
        <v>172</v>
      </c>
      <c r="X2" t="s">
        <v>172</v>
      </c>
      <c r="Y2" t="s">
        <v>172</v>
      </c>
      <c r="Z2" t="s">
        <v>172</v>
      </c>
      <c r="AA2" t="s">
        <v>172</v>
      </c>
      <c r="AB2" t="s">
        <v>172</v>
      </c>
      <c r="AC2" t="s">
        <v>172</v>
      </c>
      <c r="AD2" t="s">
        <v>172</v>
      </c>
      <c r="AE2" t="s">
        <v>172</v>
      </c>
      <c r="AF2" t="s">
        <v>172</v>
      </c>
      <c r="AG2" t="s">
        <v>172</v>
      </c>
      <c r="AH2" t="s">
        <v>172</v>
      </c>
      <c r="AI2" t="s">
        <v>172</v>
      </c>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row>
    <row r="3">
      <c r="A3" t="s">
        <v>539</v>
      </c>
      <c r="B3">
        <v>2003</v>
      </c>
      <c r="C3" t="s">
        <v>542</v>
      </c>
      <c r="D3">
        <v>17</v>
      </c>
      <c r="E3" t="s">
        <v>13</v>
      </c>
      <c r="F3" t="s">
        <v>51</v>
      </c>
      <c r="G3" t="s">
        <v>172</v>
      </c>
      <c r="H3">
        <v>59.458898651530667</v>
      </c>
      <c r="I3">
        <v>59.905202973085551</v>
      </c>
      <c r="J3">
        <v>34.763493584011229</v>
      </c>
      <c r="K3">
        <v>15.93940250862939</v>
      </c>
      <c r="L3">
        <v>8.0009220361248623</v>
      </c>
      <c r="M3">
        <v>24.316316968888291</v>
      </c>
      <c r="N3">
        <v>15.493429999658391</v>
      </c>
      <c r="O3">
        <v>12.095620159025829</v>
      </c>
      <c r="P3">
        <v>8.6335041127923944</v>
      </c>
      <c r="Q3">
        <v>5.5161174709944589</v>
      </c>
      <c r="R3">
        <v>64.213852209735919</v>
      </c>
      <c r="S3">
        <v>63.963208302081483</v>
      </c>
      <c r="T3">
        <v>62.084845558178152</v>
      </c>
      <c r="U3">
        <v>44.980269319970233</v>
      </c>
      <c r="V3">
        <v>34.792969277358011</v>
      </c>
      <c r="W3" t="s">
        <v>172</v>
      </c>
      <c r="X3" t="s">
        <v>172</v>
      </c>
      <c r="Y3" t="s">
        <v>172</v>
      </c>
      <c r="Z3" t="s">
        <v>172</v>
      </c>
      <c r="AA3" t="s">
        <v>172</v>
      </c>
      <c r="AB3" t="s">
        <v>172</v>
      </c>
      <c r="AC3" t="s">
        <v>172</v>
      </c>
      <c r="AD3" t="s">
        <v>172</v>
      </c>
      <c r="AE3" t="s">
        <v>172</v>
      </c>
      <c r="AF3" t="s">
        <v>172</v>
      </c>
      <c r="AG3" t="s">
        <v>172</v>
      </c>
      <c r="AH3" t="s">
        <v>172</v>
      </c>
      <c r="AI3" t="s">
        <v>172</v>
      </c>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row>
    <row r="4">
      <c r="A4" t="s">
        <v>539</v>
      </c>
      <c r="B4">
        <v>2003</v>
      </c>
      <c r="C4" t="s">
        <v>542</v>
      </c>
      <c r="D4">
        <v>18</v>
      </c>
      <c r="E4" t="s">
        <v>60</v>
      </c>
      <c r="F4" t="s">
        <v>15</v>
      </c>
      <c r="G4" t="s">
        <v>551</v>
      </c>
      <c r="H4">
        <v>27.339343006036781</v>
      </c>
      <c r="I4">
        <v>26.130863566719611</v>
      </c>
      <c r="J4">
        <v>43.643694478831641</v>
      </c>
      <c r="K4">
        <v>52.09846025857906</v>
      </c>
      <c r="L4">
        <v>52.846740864739878</v>
      </c>
      <c r="M4">
        <v>51.741290538756559</v>
      </c>
      <c r="N4">
        <v>50.406127105871967</v>
      </c>
      <c r="O4">
        <v>52.744588451999412</v>
      </c>
      <c r="P4">
        <v>51.482274438187233</v>
      </c>
      <c r="Q4">
        <v>56.831264860713652</v>
      </c>
      <c r="R4">
        <v>24.246281015902181</v>
      </c>
      <c r="S4">
        <v>23.978555310389869</v>
      </c>
      <c r="T4">
        <v>26.224317658583399</v>
      </c>
      <c r="U4">
        <v>36.75420922166353</v>
      </c>
      <c r="V4">
        <v>40.519418329142447</v>
      </c>
      <c r="W4" t="s">
        <v>172</v>
      </c>
      <c r="X4" t="s">
        <v>172</v>
      </c>
      <c r="Y4" t="s">
        <v>172</v>
      </c>
      <c r="Z4" t="s">
        <v>172</v>
      </c>
      <c r="AA4" t="s">
        <v>172</v>
      </c>
      <c r="AB4" t="s">
        <v>172</v>
      </c>
      <c r="AC4" t="s">
        <v>172</v>
      </c>
      <c r="AD4" t="s">
        <v>172</v>
      </c>
      <c r="AE4" t="s">
        <v>172</v>
      </c>
      <c r="AF4" t="s">
        <v>172</v>
      </c>
      <c r="AG4" t="s">
        <v>172</v>
      </c>
      <c r="AH4" t="s">
        <v>172</v>
      </c>
      <c r="AI4" t="s">
        <v>172</v>
      </c>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row>
    <row r="5">
      <c r="A5" t="s">
        <v>539</v>
      </c>
      <c r="B5">
        <v>2003</v>
      </c>
      <c r="C5" t="s">
        <v>542</v>
      </c>
      <c r="D5">
        <v>19</v>
      </c>
      <c r="E5" t="s">
        <v>60</v>
      </c>
      <c r="F5" t="s">
        <v>16</v>
      </c>
      <c r="G5" t="s">
        <v>552</v>
      </c>
      <c r="H5">
        <v>13.20175834243255</v>
      </c>
      <c r="I5">
        <v>13.963933460194831</v>
      </c>
      <c r="J5">
        <v>21.59281193715713</v>
      </c>
      <c r="K5">
        <v>31.962137232791559</v>
      </c>
      <c r="L5">
        <v>39.152337099135259</v>
      </c>
      <c r="M5">
        <v>23.942392492355161</v>
      </c>
      <c r="N5">
        <v>34.100442894469637</v>
      </c>
      <c r="O5">
        <v>35.15979138897476</v>
      </c>
      <c r="P5">
        <v>39.884221449020387</v>
      </c>
      <c r="Q5">
        <v>37.652617668291889</v>
      </c>
      <c r="R5">
        <v>11.539866774361901</v>
      </c>
      <c r="S5">
        <v>12.058236387528639</v>
      </c>
      <c r="T5">
        <v>11.690836783238449</v>
      </c>
      <c r="U5">
        <v>18.265521458366241</v>
      </c>
      <c r="V5">
        <v>24.687612393499549</v>
      </c>
      <c r="W5" t="s">
        <v>172</v>
      </c>
      <c r="X5" t="s">
        <v>172</v>
      </c>
      <c r="Y5" t="s">
        <v>172</v>
      </c>
      <c r="Z5" t="s">
        <v>172</v>
      </c>
      <c r="AA5" t="s">
        <v>172</v>
      </c>
      <c r="AB5" t="s">
        <v>172</v>
      </c>
      <c r="AC5" t="s">
        <v>172</v>
      </c>
      <c r="AD5" t="s">
        <v>172</v>
      </c>
      <c r="AE5" t="s">
        <v>172</v>
      </c>
      <c r="AF5" t="s">
        <v>172</v>
      </c>
      <c r="AG5" t="s">
        <v>172</v>
      </c>
      <c r="AH5" t="s">
        <v>172</v>
      </c>
      <c r="AI5" t="s">
        <v>172</v>
      </c>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row>
    <row r="6">
      <c r="A6" t="s">
        <v>539</v>
      </c>
      <c r="B6">
        <v>2003</v>
      </c>
      <c r="C6" t="s">
        <v>542</v>
      </c>
      <c r="D6">
        <v>20</v>
      </c>
      <c r="E6" t="s">
        <v>60</v>
      </c>
      <c r="F6" t="s">
        <v>22</v>
      </c>
      <c r="G6" t="s">
        <v>553</v>
      </c>
      <c r="H6">
        <v>56.404542839630992</v>
      </c>
      <c r="I6">
        <v>58.263406644017323</v>
      </c>
      <c r="J6">
        <v>32.277992210925973</v>
      </c>
      <c r="K6">
        <v>7.0144332528415134</v>
      </c>
      <c r="L6">
        <v>2.9201691033474408</v>
      </c>
      <c r="M6">
        <v>20.517911347559419</v>
      </c>
      <c r="N6">
        <v>6.2295740624801974</v>
      </c>
      <c r="O6">
        <v>1.196069838507281</v>
      </c>
      <c r="P6">
        <v>3.6233936850378612</v>
      </c>
      <c r="Q6">
        <v>1.3139377929078131</v>
      </c>
      <c r="R6">
        <v>60.155034804481048</v>
      </c>
      <c r="S6">
        <v>61.661978979362168</v>
      </c>
      <c r="T6">
        <v>60.618055953357917</v>
      </c>
      <c r="U6">
        <v>43.230540256980532</v>
      </c>
      <c r="V6">
        <v>32.987850543308078</v>
      </c>
      <c r="W6" t="s">
        <v>172</v>
      </c>
      <c r="X6" t="s">
        <v>172</v>
      </c>
      <c r="Y6" t="s">
        <v>172</v>
      </c>
      <c r="Z6" t="s">
        <v>172</v>
      </c>
      <c r="AA6" t="s">
        <v>172</v>
      </c>
      <c r="AB6" t="s">
        <v>172</v>
      </c>
      <c r="AC6" t="s">
        <v>172</v>
      </c>
      <c r="AD6" t="s">
        <v>172</v>
      </c>
      <c r="AE6" t="s">
        <v>172</v>
      </c>
      <c r="AF6" t="s">
        <v>172</v>
      </c>
      <c r="AG6" t="s">
        <v>172</v>
      </c>
      <c r="AH6" t="s">
        <v>172</v>
      </c>
      <c r="AI6" t="s">
        <v>172</v>
      </c>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row>
    <row r="7">
      <c r="A7" t="s">
        <v>539</v>
      </c>
      <c r="B7">
        <v>2003</v>
      </c>
      <c r="C7" t="s">
        <v>542</v>
      </c>
      <c r="D7">
        <v>21</v>
      </c>
      <c r="E7" t="s">
        <v>60</v>
      </c>
      <c r="F7" t="s">
        <v>17</v>
      </c>
      <c r="G7" t="s">
        <v>554</v>
      </c>
      <c r="H7">
        <v>3.0543558118996761</v>
      </c>
      <c r="I7">
        <v>1.6417963290682369</v>
      </c>
      <c r="J7">
        <v>2.4855013730852602</v>
      </c>
      <c r="K7">
        <v>8.9249692557878717</v>
      </c>
      <c r="L7">
        <v>5.080752932777421</v>
      </c>
      <c r="M7">
        <v>3.7984056213288602</v>
      </c>
      <c r="N7">
        <v>9.2638559371781923</v>
      </c>
      <c r="O7">
        <v>10.89955032051855</v>
      </c>
      <c r="P7">
        <v>5.0101104277545261</v>
      </c>
      <c r="Q7">
        <v>4.2021796780866456</v>
      </c>
      <c r="R7">
        <v>4.0588174052548593</v>
      </c>
      <c r="S7">
        <v>2.301229322719315</v>
      </c>
      <c r="T7">
        <v>1.4667896048202289</v>
      </c>
      <c r="U7">
        <v>1.7497290629897111</v>
      </c>
      <c r="V7">
        <v>1.8051187340499291</v>
      </c>
      <c r="W7" t="s">
        <v>172</v>
      </c>
      <c r="X7" t="s">
        <v>172</v>
      </c>
      <c r="Y7" t="s">
        <v>172</v>
      </c>
      <c r="Z7" t="s">
        <v>172</v>
      </c>
      <c r="AA7" t="s">
        <v>172</v>
      </c>
      <c r="AB7" t="s">
        <v>172</v>
      </c>
      <c r="AC7" t="s">
        <v>172</v>
      </c>
      <c r="AD7" t="s">
        <v>172</v>
      </c>
      <c r="AE7" t="s">
        <v>172</v>
      </c>
      <c r="AF7" t="s">
        <v>172</v>
      </c>
      <c r="AG7" t="s">
        <v>172</v>
      </c>
      <c r="AH7" t="s">
        <v>172</v>
      </c>
      <c r="AI7" t="s">
        <v>172</v>
      </c>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row>
    <row r="8">
      <c r="A8" t="s">
        <v>539</v>
      </c>
      <c r="B8">
        <v>2003</v>
      </c>
      <c r="C8" t="s">
        <v>542</v>
      </c>
      <c r="D8">
        <v>22</v>
      </c>
      <c r="E8" t="s">
        <v>54</v>
      </c>
      <c r="F8" t="s">
        <v>49</v>
      </c>
      <c r="G8" t="s">
        <v>172</v>
      </c>
      <c r="H8">
        <v>32.563886779881457</v>
      </c>
      <c r="I8">
        <v>34.827295548650007</v>
      </c>
      <c r="J8">
        <v>33.099276959234842</v>
      </c>
      <c r="K8">
        <v>38.022733821363431</v>
      </c>
      <c r="L8">
        <v>42.557314666250278</v>
      </c>
      <c r="M8">
        <v>31.634814181166409</v>
      </c>
      <c r="N8">
        <v>40.352416261045491</v>
      </c>
      <c r="O8">
        <v>39.997769681762783</v>
      </c>
      <c r="P8">
        <v>43.653005471784383</v>
      </c>
      <c r="Q8">
        <v>39.850836629975419</v>
      </c>
      <c r="R8">
        <v>32.246742069012022</v>
      </c>
      <c r="S8">
        <v>33.460904313036067</v>
      </c>
      <c r="T8">
        <v>30.834205887720231</v>
      </c>
      <c r="U8">
        <v>33.198129530277733</v>
      </c>
      <c r="V8">
        <v>37.860353584429063</v>
      </c>
      <c r="W8" t="s">
        <v>172</v>
      </c>
      <c r="X8" t="s">
        <v>172</v>
      </c>
      <c r="Y8" t="s">
        <v>172</v>
      </c>
      <c r="Z8" t="s">
        <v>172</v>
      </c>
      <c r="AA8" t="s">
        <v>172</v>
      </c>
      <c r="AB8" t="s">
        <v>172</v>
      </c>
      <c r="AC8" t="s">
        <v>172</v>
      </c>
      <c r="AD8" t="s">
        <v>172</v>
      </c>
      <c r="AE8" t="s">
        <v>172</v>
      </c>
      <c r="AF8" t="s">
        <v>172</v>
      </c>
      <c r="AG8" t="s">
        <v>172</v>
      </c>
      <c r="AH8" t="s">
        <v>172</v>
      </c>
      <c r="AI8" t="s">
        <v>172</v>
      </c>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row>
    <row r="9">
      <c r="A9" t="s">
        <v>539</v>
      </c>
      <c r="B9">
        <v>2003</v>
      </c>
      <c r="C9" t="s">
        <v>542</v>
      </c>
      <c r="D9">
        <v>23</v>
      </c>
      <c r="E9" t="s">
        <v>54</v>
      </c>
      <c r="F9" t="s">
        <v>48</v>
      </c>
      <c r="G9" t="s">
        <v>172</v>
      </c>
      <c r="H9">
        <v>67.436113220118543</v>
      </c>
      <c r="I9">
        <v>65.172704451349986</v>
      </c>
      <c r="J9">
        <v>66.900723040765158</v>
      </c>
      <c r="K9">
        <v>61.977266178636569</v>
      </c>
      <c r="L9">
        <v>57.442685333749722</v>
      </c>
      <c r="M9">
        <v>68.365185818833595</v>
      </c>
      <c r="N9">
        <v>59.647583738954509</v>
      </c>
      <c r="O9">
        <v>60.002230318237217</v>
      </c>
      <c r="P9">
        <v>56.346994528215617</v>
      </c>
      <c r="Q9">
        <v>60.149163370024581</v>
      </c>
      <c r="R9">
        <v>67.753257930987971</v>
      </c>
      <c r="S9">
        <v>66.539095686963918</v>
      </c>
      <c r="T9">
        <v>69.165794112279769</v>
      </c>
      <c r="U9">
        <v>66.801870469722274</v>
      </c>
      <c r="V9">
        <v>62.139646415570951</v>
      </c>
      <c r="W9" t="s">
        <v>172</v>
      </c>
      <c r="X9" t="s">
        <v>172</v>
      </c>
      <c r="Y9" t="s">
        <v>172</v>
      </c>
      <c r="Z9" t="s">
        <v>172</v>
      </c>
      <c r="AA9" t="s">
        <v>172</v>
      </c>
      <c r="AB9" t="s">
        <v>172</v>
      </c>
      <c r="AC9" t="s">
        <v>172</v>
      </c>
      <c r="AD9" t="s">
        <v>172</v>
      </c>
      <c r="AE9" t="s">
        <v>172</v>
      </c>
      <c r="AF9" t="s">
        <v>172</v>
      </c>
      <c r="AG9" t="s">
        <v>172</v>
      </c>
      <c r="AH9" t="s">
        <v>172</v>
      </c>
      <c r="AI9" t="s">
        <v>172</v>
      </c>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row>
    <row r="10">
      <c r="A10" t="s">
        <v>539</v>
      </c>
      <c r="B10">
        <v>2003</v>
      </c>
      <c r="C10" t="s">
        <v>542</v>
      </c>
      <c r="D10">
        <v>29</v>
      </c>
      <c r="E10" t="s">
        <v>57</v>
      </c>
      <c r="F10" t="s">
        <v>49</v>
      </c>
      <c r="G10" t="s">
        <v>555</v>
      </c>
      <c r="H10">
        <v>20.105002469345401</v>
      </c>
      <c r="I10">
        <v>19.938615604441779</v>
      </c>
      <c r="J10">
        <v>41.489781745253303</v>
      </c>
      <c r="K10">
        <v>53.334046611459939</v>
      </c>
      <c r="L10">
        <v>71.247267766236803</v>
      </c>
      <c r="M10">
        <v>45.979565604029638</v>
      </c>
      <c r="N10">
        <v>52.187638265484338</v>
      </c>
      <c r="O10">
        <v>58.967280171561242</v>
      </c>
      <c r="P10">
        <v>66.778240742215942</v>
      </c>
      <c r="Q10">
        <v>79.330205517988034</v>
      </c>
      <c r="R10">
        <v>17.72311606016104</v>
      </c>
      <c r="S10">
        <v>15.290312748777939</v>
      </c>
      <c r="T10">
        <v>19.455654231869019</v>
      </c>
      <c r="U10">
        <v>34.296091707275878</v>
      </c>
      <c r="V10">
        <v>39.905141079012033</v>
      </c>
      <c r="W10" t="s">
        <v>172</v>
      </c>
      <c r="X10" t="s">
        <v>172</v>
      </c>
      <c r="Y10" t="s">
        <v>172</v>
      </c>
      <c r="Z10" t="s">
        <v>172</v>
      </c>
      <c r="AA10" t="s">
        <v>172</v>
      </c>
      <c r="AB10" t="s">
        <v>172</v>
      </c>
      <c r="AC10" t="s">
        <v>172</v>
      </c>
      <c r="AD10" t="s">
        <v>172</v>
      </c>
      <c r="AE10" t="s">
        <v>172</v>
      </c>
      <c r="AF10" t="s">
        <v>172</v>
      </c>
      <c r="AG10" t="s">
        <v>172</v>
      </c>
      <c r="AH10" t="s">
        <v>172</v>
      </c>
      <c r="AI10" t="s">
        <v>172</v>
      </c>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row>
    <row r="11">
      <c r="A11" t="s">
        <v>539</v>
      </c>
      <c r="B11">
        <v>2003</v>
      </c>
      <c r="C11" t="s">
        <v>542</v>
      </c>
      <c r="D11">
        <v>30</v>
      </c>
      <c r="E11" t="s">
        <v>57</v>
      </c>
      <c r="F11" t="s">
        <v>48</v>
      </c>
      <c r="G11" t="s">
        <v>172</v>
      </c>
      <c r="H11">
        <v>79.894997530654607</v>
      </c>
      <c r="I11">
        <v>80.061384395558221</v>
      </c>
      <c r="J11">
        <v>58.510218254746697</v>
      </c>
      <c r="K11">
        <v>46.665953388540061</v>
      </c>
      <c r="L11">
        <v>28.75273223376319</v>
      </c>
      <c r="M11">
        <v>54.020434395970362</v>
      </c>
      <c r="N11">
        <v>47.812361734515648</v>
      </c>
      <c r="O11">
        <v>41.032719828438758</v>
      </c>
      <c r="P11">
        <v>33.221759257784058</v>
      </c>
      <c r="Q11">
        <v>20.669794482011969</v>
      </c>
      <c r="R11">
        <v>82.276883939838967</v>
      </c>
      <c r="S11">
        <v>84.70968725122205</v>
      </c>
      <c r="T11">
        <v>80.544345768130981</v>
      </c>
      <c r="U11">
        <v>65.703908292724122</v>
      </c>
      <c r="V11">
        <v>60.094858920987967</v>
      </c>
      <c r="W11" t="s">
        <v>172</v>
      </c>
      <c r="X11" t="s">
        <v>172</v>
      </c>
      <c r="Y11" t="s">
        <v>172</v>
      </c>
      <c r="Z11" t="s">
        <v>172</v>
      </c>
      <c r="AA11" t="s">
        <v>172</v>
      </c>
      <c r="AB11" t="s">
        <v>172</v>
      </c>
      <c r="AC11" t="s">
        <v>172</v>
      </c>
      <c r="AD11" t="s">
        <v>172</v>
      </c>
      <c r="AE11" t="s">
        <v>172</v>
      </c>
      <c r="AF11" t="s">
        <v>172</v>
      </c>
      <c r="AG11" t="s">
        <v>172</v>
      </c>
      <c r="AH11" t="s">
        <v>172</v>
      </c>
      <c r="AI11" t="s">
        <v>172</v>
      </c>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row>
    <row r="12">
      <c r="A12" t="s">
        <v>539</v>
      </c>
      <c r="B12">
        <v>2003</v>
      </c>
      <c r="C12" t="s">
        <v>542</v>
      </c>
      <c r="D12">
        <v>31</v>
      </c>
      <c r="E12" t="s">
        <v>102</v>
      </c>
      <c r="F12" t="s">
        <v>49</v>
      </c>
      <c r="G12" t="s">
        <v>556</v>
      </c>
      <c r="H12">
        <v>4.4323823706475816</v>
      </c>
      <c r="I12">
        <v>8.2702640265232823</v>
      </c>
      <c r="J12">
        <v>17.843948997070569</v>
      </c>
      <c r="K12">
        <v>18.318198994422421</v>
      </c>
      <c r="L12">
        <v>48.645504477784613</v>
      </c>
      <c r="M12">
        <v>9.7651927342983225</v>
      </c>
      <c r="N12">
        <v>16.985701577058219</v>
      </c>
      <c r="O12">
        <v>23.277493682940982</v>
      </c>
      <c r="P12">
        <v>38.809041800973922</v>
      </c>
      <c r="Q12">
        <v>63.872438808164759</v>
      </c>
      <c r="R12">
        <v>2.8743020806993509</v>
      </c>
      <c r="S12">
        <v>5.2323986464505676</v>
      </c>
      <c r="T12">
        <v>8.3460211373502364</v>
      </c>
      <c r="U12">
        <v>17.112870924997459</v>
      </c>
      <c r="V12">
        <v>18.792125624179441</v>
      </c>
      <c r="W12" t="s">
        <v>172</v>
      </c>
      <c r="X12" t="s">
        <v>172</v>
      </c>
      <c r="Y12" t="s">
        <v>172</v>
      </c>
      <c r="Z12" t="s">
        <v>172</v>
      </c>
      <c r="AA12" t="s">
        <v>172</v>
      </c>
      <c r="AB12" t="s">
        <v>172</v>
      </c>
      <c r="AC12" t="s">
        <v>172</v>
      </c>
      <c r="AD12" t="s">
        <v>172</v>
      </c>
      <c r="AE12" t="s">
        <v>172</v>
      </c>
      <c r="AF12" t="s">
        <v>172</v>
      </c>
      <c r="AG12" t="s">
        <v>172</v>
      </c>
      <c r="AH12" t="s">
        <v>172</v>
      </c>
      <c r="AI12" t="s">
        <v>172</v>
      </c>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row>
    <row r="13">
      <c r="A13" t="s">
        <v>539</v>
      </c>
      <c r="B13">
        <v>2003</v>
      </c>
      <c r="C13" t="s">
        <v>542</v>
      </c>
      <c r="D13">
        <v>32</v>
      </c>
      <c r="E13" t="s">
        <v>102</v>
      </c>
      <c r="F13" t="s">
        <v>48</v>
      </c>
      <c r="G13" t="s">
        <v>172</v>
      </c>
      <c r="H13">
        <v>95.567617629352412</v>
      </c>
      <c r="I13">
        <v>91.729735973476721</v>
      </c>
      <c r="J13">
        <v>82.156051002929431</v>
      </c>
      <c r="K13">
        <v>81.681801005577583</v>
      </c>
      <c r="L13">
        <v>51.354495522215387</v>
      </c>
      <c r="M13">
        <v>90.234807265701676</v>
      </c>
      <c r="N13">
        <v>83.014298422941778</v>
      </c>
      <c r="O13">
        <v>76.722506317059029</v>
      </c>
      <c r="P13">
        <v>61.190958199026078</v>
      </c>
      <c r="Q13">
        <v>36.127561191835241</v>
      </c>
      <c r="R13">
        <v>97.125697919300649</v>
      </c>
      <c r="S13">
        <v>94.767601353549438</v>
      </c>
      <c r="T13">
        <v>91.653978862649765</v>
      </c>
      <c r="U13">
        <v>82.887129075002548</v>
      </c>
      <c r="V13">
        <v>81.207874375820552</v>
      </c>
      <c r="W13" t="s">
        <v>172</v>
      </c>
      <c r="X13" t="s">
        <v>172</v>
      </c>
      <c r="Y13" t="s">
        <v>172</v>
      </c>
      <c r="Z13" t="s">
        <v>172</v>
      </c>
      <c r="AA13" t="s">
        <v>172</v>
      </c>
      <c r="AB13" t="s">
        <v>172</v>
      </c>
      <c r="AC13" t="s">
        <v>172</v>
      </c>
      <c r="AD13" t="s">
        <v>172</v>
      </c>
      <c r="AE13" t="s">
        <v>172</v>
      </c>
      <c r="AF13" t="s">
        <v>172</v>
      </c>
      <c r="AG13" t="s">
        <v>172</v>
      </c>
      <c r="AH13" t="s">
        <v>172</v>
      </c>
      <c r="AI13" t="s">
        <v>172</v>
      </c>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row>
    <row r="14">
      <c r="A14" t="s">
        <v>539</v>
      </c>
      <c r="B14">
        <v>2003</v>
      </c>
      <c r="C14" t="s">
        <v>542</v>
      </c>
      <c r="D14">
        <v>41</v>
      </c>
      <c r="E14" t="s">
        <v>56</v>
      </c>
      <c r="F14" t="s">
        <v>49</v>
      </c>
      <c r="G14" t="s">
        <v>172</v>
      </c>
      <c r="H14">
        <v>39.495519938861023</v>
      </c>
      <c r="I14">
        <v>39.950609094831471</v>
      </c>
      <c r="J14">
        <v>36.191572079464173</v>
      </c>
      <c r="K14">
        <v>36.374936584957098</v>
      </c>
      <c r="L14">
        <v>41.087054516458153</v>
      </c>
      <c r="M14">
        <v>31.067193343184218</v>
      </c>
      <c r="N14">
        <v>38.734381641996158</v>
      </c>
      <c r="O14">
        <v>37.094593410163547</v>
      </c>
      <c r="P14">
        <v>41.558597625268902</v>
      </c>
      <c r="Q14">
        <v>37.946827783882377</v>
      </c>
      <c r="R14">
        <v>40.890575723492788</v>
      </c>
      <c r="S14">
        <v>40.147250702401131</v>
      </c>
      <c r="T14">
        <v>38.9568616278086</v>
      </c>
      <c r="U14">
        <v>36.449036168597878</v>
      </c>
      <c r="V14">
        <v>41.697101610568787</v>
      </c>
      <c r="W14" t="s">
        <v>172</v>
      </c>
      <c r="X14" t="s">
        <v>172</v>
      </c>
      <c r="Y14" t="s">
        <v>172</v>
      </c>
      <c r="Z14" t="s">
        <v>172</v>
      </c>
      <c r="AA14" t="s">
        <v>172</v>
      </c>
      <c r="AB14" t="s">
        <v>172</v>
      </c>
      <c r="AC14" t="s">
        <v>172</v>
      </c>
      <c r="AD14" t="s">
        <v>172</v>
      </c>
      <c r="AE14" t="s">
        <v>172</v>
      </c>
      <c r="AF14" t="s">
        <v>172</v>
      </c>
      <c r="AG14" t="s">
        <v>172</v>
      </c>
      <c r="AH14" t="s">
        <v>172</v>
      </c>
      <c r="AI14" t="s">
        <v>172</v>
      </c>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row>
    <row r="15">
      <c r="A15" t="s">
        <v>539</v>
      </c>
      <c r="B15">
        <v>2003</v>
      </c>
      <c r="C15" t="s">
        <v>542</v>
      </c>
      <c r="D15">
        <v>42</v>
      </c>
      <c r="E15" t="s">
        <v>56</v>
      </c>
      <c r="F15" t="s">
        <v>48</v>
      </c>
      <c r="G15" t="s">
        <v>557</v>
      </c>
      <c r="H15">
        <v>60.504480061138977</v>
      </c>
      <c r="I15">
        <v>60.049390905168529</v>
      </c>
      <c r="J15">
        <v>63.808427920535827</v>
      </c>
      <c r="K15">
        <v>63.625063415042902</v>
      </c>
      <c r="L15">
        <v>58.912945483541847</v>
      </c>
      <c r="M15">
        <v>68.932806656815785</v>
      </c>
      <c r="N15">
        <v>61.265618358003849</v>
      </c>
      <c r="O15">
        <v>62.905406589836453</v>
      </c>
      <c r="P15">
        <v>58.441402374731098</v>
      </c>
      <c r="Q15">
        <v>62.053172216117623</v>
      </c>
      <c r="R15">
        <v>59.109424276507212</v>
      </c>
      <c r="S15">
        <v>59.852749297598862</v>
      </c>
      <c r="T15">
        <v>61.043138372191407</v>
      </c>
      <c r="U15">
        <v>63.550963831402122</v>
      </c>
      <c r="V15">
        <v>58.302898389431213</v>
      </c>
      <c r="W15" t="s">
        <v>172</v>
      </c>
      <c r="X15" t="s">
        <v>172</v>
      </c>
      <c r="Y15" t="s">
        <v>172</v>
      </c>
      <c r="Z15" t="s">
        <v>172</v>
      </c>
      <c r="AA15" t="s">
        <v>172</v>
      </c>
      <c r="AB15" t="s">
        <v>172</v>
      </c>
      <c r="AC15" t="s">
        <v>172</v>
      </c>
      <c r="AD15" t="s">
        <v>172</v>
      </c>
      <c r="AE15" t="s">
        <v>172</v>
      </c>
      <c r="AF15" t="s">
        <v>172</v>
      </c>
      <c r="AG15" t="s">
        <v>172</v>
      </c>
      <c r="AH15" t="s">
        <v>172</v>
      </c>
      <c r="AI15" t="s">
        <v>172</v>
      </c>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row>
    <row r="16">
      <c r="A16" t="s">
        <v>539</v>
      </c>
      <c r="B16">
        <v>2003</v>
      </c>
      <c r="C16" t="s">
        <v>542</v>
      </c>
      <c r="D16">
        <v>58</v>
      </c>
      <c r="E16" t="s">
        <v>148</v>
      </c>
      <c r="F16" t="s">
        <v>149</v>
      </c>
      <c r="G16" t="s">
        <v>172</v>
      </c>
      <c r="H16">
        <v>4.6719170635774532</v>
      </c>
      <c r="I16">
        <v>8.8326671928025089</v>
      </c>
      <c r="J16">
        <v>18.829826283808721</v>
      </c>
      <c r="K16">
        <v>19.969114368597161</v>
      </c>
      <c r="L16">
        <v>50.612605899783169</v>
      </c>
      <c r="M16">
        <v>10.28227951428847</v>
      </c>
      <c r="N16">
        <v>18.749234139730259</v>
      </c>
      <c r="O16">
        <v>25.048227239719441</v>
      </c>
      <c r="P16">
        <v>39.852380864477382</v>
      </c>
      <c r="Q16">
        <v>67.149242250379288</v>
      </c>
      <c r="R16">
        <v>3.033975693684789</v>
      </c>
      <c r="S16">
        <v>5.5500904710870724</v>
      </c>
      <c r="T16">
        <v>8.950314619907159</v>
      </c>
      <c r="U16">
        <v>17.943737252411719</v>
      </c>
      <c r="V16">
        <v>20.079037651614861</v>
      </c>
      <c r="W16" t="s">
        <v>172</v>
      </c>
      <c r="X16" t="s">
        <v>172</v>
      </c>
      <c r="Y16" t="s">
        <v>172</v>
      </c>
      <c r="Z16" t="s">
        <v>172</v>
      </c>
      <c r="AA16" t="s">
        <v>172</v>
      </c>
      <c r="AB16" t="s">
        <v>172</v>
      </c>
      <c r="AC16" t="s">
        <v>172</v>
      </c>
      <c r="AD16" t="s">
        <v>172</v>
      </c>
      <c r="AE16" t="s">
        <v>172</v>
      </c>
      <c r="AF16" t="s">
        <v>172</v>
      </c>
      <c r="AG16" t="s">
        <v>172</v>
      </c>
      <c r="AH16" t="s">
        <v>172</v>
      </c>
      <c r="AI16" t="s">
        <v>172</v>
      </c>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row>
    <row r="17">
      <c r="A17" t="s">
        <v>539</v>
      </c>
      <c r="B17">
        <v>2003</v>
      </c>
      <c r="C17" t="s">
        <v>542</v>
      </c>
      <c r="D17">
        <v>59</v>
      </c>
      <c r="E17" t="s">
        <v>148</v>
      </c>
      <c r="F17" t="s">
        <v>150</v>
      </c>
      <c r="G17" t="s">
        <v>172</v>
      </c>
      <c r="H17">
        <v>16.519599426927481</v>
      </c>
      <c r="I17">
        <v>12.461835056999069</v>
      </c>
      <c r="J17">
        <v>24.952263821050611</v>
      </c>
      <c r="K17">
        <v>38.171627352170262</v>
      </c>
      <c r="L17">
        <v>23.515721549995011</v>
      </c>
      <c r="M17">
        <v>38.131997433433021</v>
      </c>
      <c r="N17">
        <v>38.856761385394023</v>
      </c>
      <c r="O17">
        <v>38.404730950874487</v>
      </c>
      <c r="P17">
        <v>28.72112056764934</v>
      </c>
      <c r="Q17">
        <v>16.25078579769351</v>
      </c>
      <c r="R17">
        <v>15.673697276374041</v>
      </c>
      <c r="S17">
        <v>10.66859331450345</v>
      </c>
      <c r="T17">
        <v>11.91402584192894</v>
      </c>
      <c r="U17">
        <v>18.01750274508251</v>
      </c>
      <c r="V17">
        <v>22.558865385150959</v>
      </c>
      <c r="W17" t="s">
        <v>172</v>
      </c>
      <c r="X17" t="s">
        <v>172</v>
      </c>
      <c r="Y17" t="s">
        <v>172</v>
      </c>
      <c r="Z17" t="s">
        <v>172</v>
      </c>
      <c r="AA17" t="s">
        <v>172</v>
      </c>
      <c r="AB17" t="s">
        <v>172</v>
      </c>
      <c r="AC17" t="s">
        <v>172</v>
      </c>
      <c r="AD17" t="s">
        <v>172</v>
      </c>
      <c r="AE17" t="s">
        <v>172</v>
      </c>
      <c r="AF17" t="s">
        <v>172</v>
      </c>
      <c r="AG17" t="s">
        <v>172</v>
      </c>
      <c r="AH17" t="s">
        <v>172</v>
      </c>
      <c r="AI17" t="s">
        <v>172</v>
      </c>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row>
    <row r="18">
      <c r="A18" t="s">
        <v>539</v>
      </c>
      <c r="B18">
        <v>2003</v>
      </c>
      <c r="C18" t="s">
        <v>542</v>
      </c>
      <c r="D18">
        <v>60</v>
      </c>
      <c r="E18" t="s">
        <v>148</v>
      </c>
      <c r="F18" t="s">
        <v>151</v>
      </c>
      <c r="G18" t="s">
        <v>172</v>
      </c>
      <c r="H18">
        <v>16.312550631925699</v>
      </c>
      <c r="I18">
        <v>16.14597828164705</v>
      </c>
      <c r="J18">
        <v>11.22340531479461</v>
      </c>
      <c r="K18">
        <v>3.1697013760230202</v>
      </c>
      <c r="L18">
        <v>1.6828347036721629</v>
      </c>
      <c r="M18">
        <v>6.0724372210069459</v>
      </c>
      <c r="N18">
        <v>1.846012590220443</v>
      </c>
      <c r="O18">
        <v>0.73013899804903581</v>
      </c>
      <c r="P18">
        <v>3.0485303993389969</v>
      </c>
      <c r="Q18">
        <v>0.6629319445348909</v>
      </c>
      <c r="R18">
        <v>16.754513809899969</v>
      </c>
      <c r="S18">
        <v>19.659256334911461</v>
      </c>
      <c r="T18">
        <v>14.2036476286292</v>
      </c>
      <c r="U18">
        <v>15.005597287055179</v>
      </c>
      <c r="V18">
        <v>12.427620906248061</v>
      </c>
      <c r="W18" t="s">
        <v>172</v>
      </c>
      <c r="X18" t="s">
        <v>172</v>
      </c>
      <c r="Y18" t="s">
        <v>172</v>
      </c>
      <c r="Z18" t="s">
        <v>172</v>
      </c>
      <c r="AA18" t="s">
        <v>172</v>
      </c>
      <c r="AB18" t="s">
        <v>172</v>
      </c>
      <c r="AC18" t="s">
        <v>172</v>
      </c>
      <c r="AD18" t="s">
        <v>172</v>
      </c>
      <c r="AE18" t="s">
        <v>172</v>
      </c>
      <c r="AF18" t="s">
        <v>172</v>
      </c>
      <c r="AG18" t="s">
        <v>172</v>
      </c>
      <c r="AH18" t="s">
        <v>172</v>
      </c>
      <c r="AI18" t="s">
        <v>172</v>
      </c>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row>
    <row r="19">
      <c r="A19" t="s">
        <v>539</v>
      </c>
      <c r="B19">
        <v>2003</v>
      </c>
      <c r="C19" t="s">
        <v>542</v>
      </c>
      <c r="D19">
        <v>61</v>
      </c>
      <c r="E19" t="s">
        <v>148</v>
      </c>
      <c r="F19" t="s">
        <v>152</v>
      </c>
      <c r="G19" t="s">
        <v>172</v>
      </c>
      <c r="H19">
        <v>21.90195806279068</v>
      </c>
      <c r="I19">
        <v>14.97515192577367</v>
      </c>
      <c r="J19">
        <v>18.302500581047649</v>
      </c>
      <c r="K19">
        <v>4.432971564162921</v>
      </c>
      <c r="L19">
        <v>1.1454215878227689</v>
      </c>
      <c r="M19">
        <v>9.6895899972777979</v>
      </c>
      <c r="N19">
        <v>3.964753901716255</v>
      </c>
      <c r="O19">
        <v>0.36174704817310788</v>
      </c>
      <c r="P19">
        <v>0.66836305942431673</v>
      </c>
      <c r="Q19">
        <v>1.1193295153014391</v>
      </c>
      <c r="R19">
        <v>26.090369929158779</v>
      </c>
      <c r="S19">
        <v>16.31171897014535</v>
      </c>
      <c r="T19">
        <v>15.420250061467589</v>
      </c>
      <c r="U19">
        <v>18.93593703403198</v>
      </c>
      <c r="V19">
        <v>20.8712660001298</v>
      </c>
      <c r="W19" t="s">
        <v>172</v>
      </c>
      <c r="X19" t="s">
        <v>172</v>
      </c>
      <c r="Y19" t="s">
        <v>172</v>
      </c>
      <c r="Z19" t="s">
        <v>172</v>
      </c>
      <c r="AA19" t="s">
        <v>172</v>
      </c>
      <c r="AB19" t="s">
        <v>172</v>
      </c>
      <c r="AC19" t="s">
        <v>172</v>
      </c>
      <c r="AD19" t="s">
        <v>172</v>
      </c>
      <c r="AE19" t="s">
        <v>172</v>
      </c>
      <c r="AF19" t="s">
        <v>172</v>
      </c>
      <c r="AG19" t="s">
        <v>172</v>
      </c>
      <c r="AH19" t="s">
        <v>172</v>
      </c>
      <c r="AI19" t="s">
        <v>172</v>
      </c>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row>
    <row r="20">
      <c r="A20" t="s">
        <v>539</v>
      </c>
      <c r="B20">
        <v>2003</v>
      </c>
      <c r="C20" t="s">
        <v>542</v>
      </c>
      <c r="D20">
        <v>62</v>
      </c>
      <c r="E20" t="s">
        <v>148</v>
      </c>
      <c r="F20" t="s">
        <v>153</v>
      </c>
      <c r="G20" t="s">
        <v>172</v>
      </c>
      <c r="H20">
        <v>28.2021694934521</v>
      </c>
      <c r="I20">
        <v>40.144837435967361</v>
      </c>
      <c r="J20">
        <v>15.874628945187149</v>
      </c>
      <c r="K20">
        <v>3.0477274321339811</v>
      </c>
      <c r="L20">
        <v>0.8193155281655562</v>
      </c>
      <c r="M20">
        <v>11.623520078832071</v>
      </c>
      <c r="N20">
        <v>2.299427571842303</v>
      </c>
      <c r="O20">
        <v>1.1156128652114869</v>
      </c>
      <c r="P20">
        <v>0.68713077093506358</v>
      </c>
      <c r="Q20">
        <v>0.34442070208391251</v>
      </c>
      <c r="R20">
        <v>27.54752742991176</v>
      </c>
      <c r="S20">
        <v>37.808828894861641</v>
      </c>
      <c r="T20">
        <v>43.029836226451827</v>
      </c>
      <c r="U20">
        <v>23.547100904593769</v>
      </c>
      <c r="V20">
        <v>15.085516993187669</v>
      </c>
      <c r="W20" t="s">
        <v>172</v>
      </c>
      <c r="X20" t="s">
        <v>172</v>
      </c>
      <c r="Y20" t="s">
        <v>172</v>
      </c>
      <c r="Z20" t="s">
        <v>172</v>
      </c>
      <c r="AA20" t="s">
        <v>172</v>
      </c>
      <c r="AB20" t="s">
        <v>172</v>
      </c>
      <c r="AC20" t="s">
        <v>172</v>
      </c>
      <c r="AD20" t="s">
        <v>172</v>
      </c>
      <c r="AE20" t="s">
        <v>172</v>
      </c>
      <c r="AF20" t="s">
        <v>172</v>
      </c>
      <c r="AG20" t="s">
        <v>172</v>
      </c>
      <c r="AH20" t="s">
        <v>172</v>
      </c>
      <c r="AI20" t="s">
        <v>172</v>
      </c>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row>
    <row r="21">
      <c r="A21" t="s">
        <v>539</v>
      </c>
      <c r="B21">
        <v>2003</v>
      </c>
      <c r="C21" t="s">
        <v>542</v>
      </c>
      <c r="D21">
        <v>63</v>
      </c>
      <c r="E21" t="s">
        <v>148</v>
      </c>
      <c r="F21" t="s">
        <v>154</v>
      </c>
      <c r="G21" t="s">
        <v>172</v>
      </c>
      <c r="H21">
        <v>3.0724288805569979</v>
      </c>
      <c r="I21">
        <v>1.7299431695817959</v>
      </c>
      <c r="J21">
        <v>1.9887309703751781</v>
      </c>
      <c r="K21">
        <v>0.17190462703551521</v>
      </c>
      <c r="L21">
        <v>0</v>
      </c>
      <c r="M21">
        <v>0</v>
      </c>
      <c r="N21">
        <v>0</v>
      </c>
      <c r="O21">
        <v>0</v>
      </c>
      <c r="P21">
        <v>0</v>
      </c>
      <c r="Q21">
        <v>0</v>
      </c>
      <c r="R21">
        <v>3.2905019897113892</v>
      </c>
      <c r="S21">
        <v>3.589311450924916</v>
      </c>
      <c r="T21">
        <v>1.585105232478216</v>
      </c>
      <c r="U21">
        <v>0.27590265248704171</v>
      </c>
      <c r="V21">
        <v>3.97428063602805</v>
      </c>
      <c r="W21" t="s">
        <v>172</v>
      </c>
      <c r="X21" t="s">
        <v>172</v>
      </c>
      <c r="Y21" t="s">
        <v>172</v>
      </c>
      <c r="Z21" t="s">
        <v>172</v>
      </c>
      <c r="AA21" t="s">
        <v>172</v>
      </c>
      <c r="AB21" t="s">
        <v>172</v>
      </c>
      <c r="AC21" t="s">
        <v>172</v>
      </c>
      <c r="AD21" t="s">
        <v>172</v>
      </c>
      <c r="AE21" t="s">
        <v>172</v>
      </c>
      <c r="AF21" t="s">
        <v>172</v>
      </c>
      <c r="AG21" t="s">
        <v>172</v>
      </c>
      <c r="AH21" t="s">
        <v>172</v>
      </c>
      <c r="AI21" t="s">
        <v>172</v>
      </c>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row>
    <row r="22">
      <c r="A22" t="s">
        <v>539</v>
      </c>
      <c r="B22">
        <v>2003</v>
      </c>
      <c r="C22" t="s">
        <v>542</v>
      </c>
      <c r="D22">
        <v>64</v>
      </c>
      <c r="E22" t="s">
        <v>148</v>
      </c>
      <c r="F22" t="s">
        <v>155</v>
      </c>
      <c r="G22" t="s">
        <v>172</v>
      </c>
      <c r="H22">
        <v>3.0543558118996761</v>
      </c>
      <c r="I22">
        <v>1.6417963290682369</v>
      </c>
      <c r="J22">
        <v>2.4855013730852602</v>
      </c>
      <c r="K22">
        <v>8.9249692557878717</v>
      </c>
      <c r="L22">
        <v>5.080752932777421</v>
      </c>
      <c r="M22">
        <v>3.7984056213288602</v>
      </c>
      <c r="N22">
        <v>9.2638559371781923</v>
      </c>
      <c r="O22">
        <v>10.89955032051855</v>
      </c>
      <c r="P22">
        <v>5.0101104277545261</v>
      </c>
      <c r="Q22">
        <v>4.2021796780866456</v>
      </c>
      <c r="R22">
        <v>4.0588174052548593</v>
      </c>
      <c r="S22">
        <v>2.301229322719315</v>
      </c>
      <c r="T22">
        <v>1.4667896048202289</v>
      </c>
      <c r="U22">
        <v>1.7497290629897111</v>
      </c>
      <c r="V22">
        <v>1.8051187340499291</v>
      </c>
      <c r="W22" t="s">
        <v>172</v>
      </c>
      <c r="X22" t="s">
        <v>172</v>
      </c>
      <c r="Y22" t="s">
        <v>172</v>
      </c>
      <c r="Z22" t="s">
        <v>172</v>
      </c>
      <c r="AA22" t="s">
        <v>172</v>
      </c>
      <c r="AB22" t="s">
        <v>172</v>
      </c>
      <c r="AC22" t="s">
        <v>172</v>
      </c>
      <c r="AD22" t="s">
        <v>172</v>
      </c>
      <c r="AE22" t="s">
        <v>172</v>
      </c>
      <c r="AF22" t="s">
        <v>172</v>
      </c>
      <c r="AG22" t="s">
        <v>172</v>
      </c>
      <c r="AH22" t="s">
        <v>172</v>
      </c>
      <c r="AI22" t="s">
        <v>172</v>
      </c>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row>
    <row r="23">
      <c r="A23" t="s">
        <v>539</v>
      </c>
      <c r="B23">
        <v>2003</v>
      </c>
      <c r="C23" t="s">
        <v>542</v>
      </c>
      <c r="D23">
        <v>65</v>
      </c>
      <c r="E23" t="s">
        <v>148</v>
      </c>
      <c r="F23" t="s">
        <v>156</v>
      </c>
      <c r="G23" t="s">
        <v>172</v>
      </c>
      <c r="H23">
        <v>6.265020628869908</v>
      </c>
      <c r="I23">
        <v>4.0677906081603066</v>
      </c>
      <c r="J23">
        <v>6.3431427106508194</v>
      </c>
      <c r="K23">
        <v>22.11198402408926</v>
      </c>
      <c r="L23">
        <v>17.14334779778391</v>
      </c>
      <c r="M23">
        <v>20.40177013383283</v>
      </c>
      <c r="N23">
        <v>25.019954473918531</v>
      </c>
      <c r="O23">
        <v>23.439992577453879</v>
      </c>
      <c r="P23">
        <v>22.01236391042038</v>
      </c>
      <c r="Q23">
        <v>10.27111011192031</v>
      </c>
      <c r="R23">
        <v>3.5505964660044231</v>
      </c>
      <c r="S23">
        <v>4.110971240846788</v>
      </c>
      <c r="T23">
        <v>3.4300307843168358</v>
      </c>
      <c r="U23">
        <v>4.5244930613481014</v>
      </c>
      <c r="V23">
        <v>3.1982936935906672</v>
      </c>
      <c r="W23" t="s">
        <v>172</v>
      </c>
      <c r="X23" t="s">
        <v>172</v>
      </c>
      <c r="Y23" t="s">
        <v>172</v>
      </c>
      <c r="Z23" t="s">
        <v>172</v>
      </c>
      <c r="AA23" t="s">
        <v>172</v>
      </c>
      <c r="AB23" t="s">
        <v>172</v>
      </c>
      <c r="AC23" t="s">
        <v>172</v>
      </c>
      <c r="AD23" t="s">
        <v>172</v>
      </c>
      <c r="AE23" t="s">
        <v>172</v>
      </c>
      <c r="AF23" t="s">
        <v>172</v>
      </c>
      <c r="AG23" t="s">
        <v>172</v>
      </c>
      <c r="AH23" t="s">
        <v>172</v>
      </c>
      <c r="AI23" t="s">
        <v>172</v>
      </c>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row>
    <row r="24">
      <c r="A24" t="s">
        <v>539</v>
      </c>
      <c r="B24">
        <v>2003</v>
      </c>
      <c r="C24" t="s">
        <v>542</v>
      </c>
      <c r="D24">
        <v>122</v>
      </c>
      <c r="E24" t="s">
        <v>18</v>
      </c>
      <c r="F24" t="s">
        <v>14</v>
      </c>
      <c r="G24" t="s">
        <v>558</v>
      </c>
      <c r="H24">
        <v>6.1124623056740628</v>
      </c>
      <c r="I24">
        <v>9.4376285951770189</v>
      </c>
      <c r="J24">
        <v>29.225998803202071</v>
      </c>
      <c r="K24">
        <v>66.503162368759632</v>
      </c>
      <c r="L24">
        <v>93.242345689574663</v>
      </c>
      <c r="M24">
        <v>28.93099289090107</v>
      </c>
      <c r="N24">
        <v>64.986774586825049</v>
      </c>
      <c r="O24">
        <v>80.549998245083088</v>
      </c>
      <c r="P24">
        <v>90.002796500050763</v>
      </c>
      <c r="Q24">
        <v>97.47108305066331</v>
      </c>
      <c r="R24">
        <v>4.7389191896178158</v>
      </c>
      <c r="S24">
        <v>6.5556325967325932</v>
      </c>
      <c r="T24">
        <v>8.331018104001874</v>
      </c>
      <c r="U24">
        <v>18.505889525476348</v>
      </c>
      <c r="V24">
        <v>38.892506127525969</v>
      </c>
      <c r="W24" t="s">
        <v>172</v>
      </c>
      <c r="X24" t="s">
        <v>172</v>
      </c>
      <c r="Y24" t="s">
        <v>172</v>
      </c>
      <c r="Z24" t="s">
        <v>172</v>
      </c>
      <c r="AA24" t="s">
        <v>172</v>
      </c>
      <c r="AB24" t="s">
        <v>172</v>
      </c>
      <c r="AC24" t="s">
        <v>172</v>
      </c>
      <c r="AD24" t="s">
        <v>172</v>
      </c>
      <c r="AE24" t="s">
        <v>172</v>
      </c>
      <c r="AF24" t="s">
        <v>172</v>
      </c>
      <c r="AG24" t="s">
        <v>172</v>
      </c>
      <c r="AH24" t="s">
        <v>172</v>
      </c>
      <c r="AI24" t="s">
        <v>172</v>
      </c>
      <c r="AJ24"/>
      <c r="AK24"/>
      <c r="AL24"/>
      <c r="AM24"/>
      <c r="AN24"/>
      <c r="AO24"/>
      <c r="AP24"/>
      <c r="AQ24"/>
      <c r="AR24"/>
      <c r="AS24"/>
      <c r="AT24"/>
      <c r="AU24"/>
      <c r="AV24"/>
      <c r="AW24">
        <v>9007.2424468994141</v>
      </c>
      <c r="AX24">
        <v>14162.31224060059</v>
      </c>
      <c r="AY24">
        <v>31644.288948059078</v>
      </c>
      <c r="AZ24">
        <v>48681.673965454102</v>
      </c>
      <c r="BA24">
        <v>65276.88903427124</v>
      </c>
      <c r="BB24">
        <v>11838.326747894291</v>
      </c>
      <c r="BC24">
        <v>22195.057334899899</v>
      </c>
      <c r="BD24">
        <v>25890.17805480957</v>
      </c>
      <c r="BE24">
        <v>28971.78541564941</v>
      </c>
      <c r="BF24">
        <v>30817.15703964233</v>
      </c>
      <c r="BG24">
        <v>3800.60181427002</v>
      </c>
      <c r="BH24">
        <v>4924.4480743408203</v>
      </c>
      <c r="BI24">
        <v>7517.898136138916</v>
      </c>
      <c r="BJ24">
        <v>13111.884365081791</v>
      </c>
      <c r="BK24">
        <v>19705.069652557369</v>
      </c>
      <c r="BL24"/>
      <c r="BM24"/>
      <c r="BN24"/>
      <c r="BO24"/>
      <c r="BP24"/>
      <c r="BQ24"/>
      <c r="BR24"/>
      <c r="BS24"/>
      <c r="BT24"/>
      <c r="BU24"/>
      <c r="BV24"/>
      <c r="BW24"/>
      <c r="BX24"/>
    </row>
    <row r="25">
      <c r="A25" t="s">
        <v>539</v>
      </c>
      <c r="B25">
        <v>2003</v>
      </c>
      <c r="C25" t="s">
        <v>542</v>
      </c>
      <c r="D25">
        <v>123</v>
      </c>
      <c r="E25" t="s">
        <v>18</v>
      </c>
      <c r="F25" t="s">
        <v>51</v>
      </c>
      <c r="G25" t="s">
        <v>172</v>
      </c>
      <c r="H25">
        <v>93.887537694325943</v>
      </c>
      <c r="I25">
        <v>90.562371404822983</v>
      </c>
      <c r="J25">
        <v>70.774001196797926</v>
      </c>
      <c r="K25">
        <v>33.496837631240368</v>
      </c>
      <c r="L25">
        <v>6.7576543104253366</v>
      </c>
      <c r="M25">
        <v>71.069007109098933</v>
      </c>
      <c r="N25">
        <v>35.013225413174951</v>
      </c>
      <c r="O25">
        <v>19.450001754916912</v>
      </c>
      <c r="P25">
        <v>9.9972034999492365</v>
      </c>
      <c r="Q25">
        <v>2.5289169493366899</v>
      </c>
      <c r="R25">
        <v>95.261080810382182</v>
      </c>
      <c r="S25">
        <v>93.444367403267407</v>
      </c>
      <c r="T25">
        <v>91.66898189599813</v>
      </c>
      <c r="U25">
        <v>81.494110474523652</v>
      </c>
      <c r="V25">
        <v>61.107493872474031</v>
      </c>
      <c r="W25" t="s">
        <v>172</v>
      </c>
      <c r="X25" t="s">
        <v>172</v>
      </c>
      <c r="Y25" t="s">
        <v>172</v>
      </c>
      <c r="Z25" t="s">
        <v>172</v>
      </c>
      <c r="AA25" t="s">
        <v>172</v>
      </c>
      <c r="AB25" t="s">
        <v>172</v>
      </c>
      <c r="AC25" t="s">
        <v>172</v>
      </c>
      <c r="AD25" t="s">
        <v>172</v>
      </c>
      <c r="AE25" t="s">
        <v>172</v>
      </c>
      <c r="AF25" t="s">
        <v>172</v>
      </c>
      <c r="AG25" t="s">
        <v>172</v>
      </c>
      <c r="AH25" t="s">
        <v>172</v>
      </c>
      <c r="AI25" t="s">
        <v>172</v>
      </c>
      <c r="AJ25"/>
      <c r="AK25"/>
      <c r="AL25"/>
      <c r="AM25"/>
      <c r="AN25"/>
      <c r="AO25"/>
      <c r="AP25"/>
      <c r="AQ25"/>
      <c r="AR25"/>
      <c r="AS25"/>
      <c r="AT25"/>
      <c r="AU25"/>
      <c r="AV25"/>
      <c r="AW25">
        <v>62833.388069152832</v>
      </c>
      <c r="AX25">
        <v>57595.30396270752</v>
      </c>
      <c r="AY25">
        <v>40224.146324157708</v>
      </c>
      <c r="AZ25">
        <v>23090.065505981449</v>
      </c>
      <c r="BA25">
        <v>6586.6944885253906</v>
      </c>
      <c r="BB25">
        <v>20472.928985595699</v>
      </c>
      <c r="BC25">
        <v>10194.199668884279</v>
      </c>
      <c r="BD25">
        <v>6373.7583389282227</v>
      </c>
      <c r="BE25">
        <v>3306.2934951782231</v>
      </c>
      <c r="BF25">
        <v>1549.381034851074</v>
      </c>
      <c r="BG25">
        <v>35676.030559539788</v>
      </c>
      <c r="BH25">
        <v>34648.126132965088</v>
      </c>
      <c r="BI25">
        <v>31897.215320587158</v>
      </c>
      <c r="BJ25">
        <v>26460.02171325684</v>
      </c>
      <c r="BK25">
        <v>19751.643100738529</v>
      </c>
      <c r="BL25"/>
      <c r="BM25"/>
      <c r="BN25"/>
      <c r="BO25"/>
      <c r="BP25"/>
      <c r="BQ25"/>
      <c r="BR25"/>
      <c r="BS25"/>
      <c r="BT25"/>
      <c r="BU25"/>
      <c r="BV25"/>
      <c r="BW25"/>
      <c r="BX25"/>
    </row>
    <row r="26">
      <c r="A26" t="s">
        <v>539</v>
      </c>
      <c r="B26">
        <v>2003</v>
      </c>
      <c r="C26" t="s">
        <v>542</v>
      </c>
      <c r="D26">
        <v>124</v>
      </c>
      <c r="E26" t="s">
        <v>50</v>
      </c>
      <c r="F26" t="s">
        <v>15</v>
      </c>
      <c r="G26" t="s">
        <v>559</v>
      </c>
      <c r="H26">
        <v>3.6591992115695868</v>
      </c>
      <c r="I26">
        <v>5.5866211674264044</v>
      </c>
      <c r="J26">
        <v>16.18543655931224</v>
      </c>
      <c r="K26">
        <v>47.556290788824207</v>
      </c>
      <c r="L26">
        <v>77.614130858982449</v>
      </c>
      <c r="M26">
        <v>16.263410324137851</v>
      </c>
      <c r="N26">
        <v>44.893192035042617</v>
      </c>
      <c r="O26">
        <v>59.158243689721978</v>
      </c>
      <c r="P26">
        <v>72.820736504380079</v>
      </c>
      <c r="Q26">
        <v>87.308639887415595</v>
      </c>
      <c r="R26">
        <v>3.093093381311308</v>
      </c>
      <c r="S26">
        <v>4.2359888620333734</v>
      </c>
      <c r="T26">
        <v>4.491860749593938</v>
      </c>
      <c r="U26">
        <v>10.54455980229057</v>
      </c>
      <c r="V26">
        <v>22.24543066221965</v>
      </c>
      <c r="W26" t="s">
        <v>172</v>
      </c>
      <c r="X26" t="s">
        <v>172</v>
      </c>
      <c r="Y26" t="s">
        <v>172</v>
      </c>
      <c r="Z26" t="s">
        <v>172</v>
      </c>
      <c r="AA26" t="s">
        <v>172</v>
      </c>
      <c r="AB26" t="s">
        <v>172</v>
      </c>
      <c r="AC26" t="s">
        <v>172</v>
      </c>
      <c r="AD26" t="s">
        <v>172</v>
      </c>
      <c r="AE26" t="s">
        <v>172</v>
      </c>
      <c r="AF26" t="s">
        <v>172</v>
      </c>
      <c r="AG26" t="s">
        <v>172</v>
      </c>
      <c r="AH26" t="s">
        <v>172</v>
      </c>
      <c r="AI26" t="s">
        <v>172</v>
      </c>
      <c r="AJ26"/>
      <c r="AK26"/>
      <c r="AL26"/>
      <c r="AM26"/>
      <c r="AN26"/>
      <c r="AO26"/>
      <c r="AP26"/>
      <c r="AQ26"/>
      <c r="AR26"/>
      <c r="AS26"/>
      <c r="AT26"/>
      <c r="AU26"/>
      <c r="AV26"/>
      <c r="AW26">
        <v>4077.83617401123</v>
      </c>
      <c r="AX26">
        <v>6638.5722846984863</v>
      </c>
      <c r="AY26">
        <v>16380.11622238159</v>
      </c>
      <c r="AZ26">
        <v>32595.126110076901</v>
      </c>
      <c r="BA26">
        <v>51797.799060821533</v>
      </c>
      <c r="BB26">
        <v>6276.4201698303223</v>
      </c>
      <c r="BC26">
        <v>13912.61334609985</v>
      </c>
      <c r="BD26">
        <v>18083.993576049801</v>
      </c>
      <c r="BE26">
        <v>21789.999217987061</v>
      </c>
      <c r="BF26">
        <v>26799.14119720459</v>
      </c>
      <c r="BG26">
        <v>1857.383869171143</v>
      </c>
      <c r="BH26">
        <v>2425.263450622559</v>
      </c>
      <c r="BI26">
        <v>3145.58325958252</v>
      </c>
      <c r="BJ26">
        <v>5871.9327011108398</v>
      </c>
      <c r="BK26">
        <v>11327.119064331049</v>
      </c>
      <c r="BL26"/>
      <c r="BM26"/>
      <c r="BN26"/>
      <c r="BO26"/>
      <c r="BP26"/>
      <c r="BQ26"/>
      <c r="BR26"/>
      <c r="BS26"/>
      <c r="BT26"/>
      <c r="BU26"/>
      <c r="BV26"/>
      <c r="BW26"/>
      <c r="BX26"/>
    </row>
    <row r="27">
      <c r="A27" t="s">
        <v>539</v>
      </c>
      <c r="B27">
        <v>2003</v>
      </c>
      <c r="C27" t="s">
        <v>542</v>
      </c>
      <c r="D27">
        <v>125</v>
      </c>
      <c r="E27" t="s">
        <v>50</v>
      </c>
      <c r="F27" t="s">
        <v>16</v>
      </c>
      <c r="G27" t="s">
        <v>560</v>
      </c>
      <c r="H27">
        <v>2.453263094104476</v>
      </c>
      <c r="I27">
        <v>3.8510074277506141</v>
      </c>
      <c r="J27">
        <v>13.040562243889831</v>
      </c>
      <c r="K27">
        <v>18.946871579935419</v>
      </c>
      <c r="L27">
        <v>15.62821483059221</v>
      </c>
      <c r="M27">
        <v>12.667582566763221</v>
      </c>
      <c r="N27">
        <v>20.093582551782429</v>
      </c>
      <c r="O27">
        <v>21.391754555361111</v>
      </c>
      <c r="P27">
        <v>17.182059995670681</v>
      </c>
      <c r="Q27">
        <v>10.162443163247721</v>
      </c>
      <c r="R27">
        <v>1.645825808306508</v>
      </c>
      <c r="S27">
        <v>2.3196437346992198</v>
      </c>
      <c r="T27">
        <v>3.839157354407936</v>
      </c>
      <c r="U27">
        <v>7.9613297231857736</v>
      </c>
      <c r="V27">
        <v>16.647075465306312</v>
      </c>
      <c r="W27" t="s">
        <v>172</v>
      </c>
      <c r="X27" t="s">
        <v>172</v>
      </c>
      <c r="Y27" t="s">
        <v>172</v>
      </c>
      <c r="Z27" t="s">
        <v>172</v>
      </c>
      <c r="AA27" t="s">
        <v>172</v>
      </c>
      <c r="AB27" t="s">
        <v>172</v>
      </c>
      <c r="AC27" t="s">
        <v>172</v>
      </c>
      <c r="AD27" t="s">
        <v>172</v>
      </c>
      <c r="AE27" t="s">
        <v>172</v>
      </c>
      <c r="AF27" t="s">
        <v>172</v>
      </c>
      <c r="AG27" t="s">
        <v>172</v>
      </c>
      <c r="AH27" t="s">
        <v>172</v>
      </c>
      <c r="AI27" t="s">
        <v>172</v>
      </c>
      <c r="AJ27"/>
      <c r="AK27"/>
      <c r="AL27"/>
      <c r="AM27"/>
      <c r="AN27"/>
      <c r="AO27"/>
      <c r="AP27"/>
      <c r="AQ27"/>
      <c r="AR27"/>
      <c r="AS27"/>
      <c r="AT27"/>
      <c r="AU27"/>
      <c r="AV27"/>
      <c r="AW27">
        <v>2945.5651397705078</v>
      </c>
      <c r="AX27">
        <v>5441.4004325866699</v>
      </c>
      <c r="AY27">
        <v>12586.603103637701</v>
      </c>
      <c r="AZ27">
        <v>12642.13553237915</v>
      </c>
      <c r="BA27">
        <v>10336.16200256348</v>
      </c>
      <c r="BB27">
        <v>4509.572208404541</v>
      </c>
      <c r="BC27">
        <v>6521.7072486877441</v>
      </c>
      <c r="BD27">
        <v>6335.3846282958984</v>
      </c>
      <c r="BE27">
        <v>5473.8869972229004</v>
      </c>
      <c r="BF27">
        <v>3064.7047462463379</v>
      </c>
      <c r="BG27">
        <v>1193.697147369385</v>
      </c>
      <c r="BH27">
        <v>1546.328620910645</v>
      </c>
      <c r="BI27">
        <v>3271.990989685059</v>
      </c>
      <c r="BJ27">
        <v>5685.7627105712891</v>
      </c>
      <c r="BK27">
        <v>6348.8309135437012</v>
      </c>
      <c r="BL27"/>
      <c r="BM27"/>
      <c r="BN27"/>
      <c r="BO27"/>
      <c r="BP27"/>
      <c r="BQ27"/>
      <c r="BR27"/>
      <c r="BS27"/>
      <c r="BT27"/>
      <c r="BU27"/>
      <c r="BV27"/>
      <c r="BW27"/>
      <c r="BX27"/>
    </row>
    <row r="28">
      <c r="A28" t="s">
        <v>539</v>
      </c>
      <c r="B28">
        <v>2003</v>
      </c>
      <c r="C28" t="s">
        <v>542</v>
      </c>
      <c r="D28">
        <v>126</v>
      </c>
      <c r="E28" t="s">
        <v>50</v>
      </c>
      <c r="F28" t="s">
        <v>22</v>
      </c>
      <c r="G28" t="s">
        <v>561</v>
      </c>
      <c r="H28">
        <v>22.901031990602899</v>
      </c>
      <c r="I28">
        <v>32.009990215996531</v>
      </c>
      <c r="J28">
        <v>35.851639915622187</v>
      </c>
      <c r="K28">
        <v>20.338662060201589</v>
      </c>
      <c r="L28">
        <v>4.9939665264936242</v>
      </c>
      <c r="M28">
        <v>26.913501663028072</v>
      </c>
      <c r="N28">
        <v>24.15263591642314</v>
      </c>
      <c r="O28">
        <v>13.09099705175584</v>
      </c>
      <c r="P28">
        <v>6.9133389741842404</v>
      </c>
      <c r="Q28">
        <v>2.528916949336685</v>
      </c>
      <c r="R28">
        <v>20.249936549728009</v>
      </c>
      <c r="S28">
        <v>22.612746814748039</v>
      </c>
      <c r="T28">
        <v>36.299899902275833</v>
      </c>
      <c r="U28">
        <v>35.975283625352532</v>
      </c>
      <c r="V28">
        <v>34.931836483157937</v>
      </c>
      <c r="W28" t="s">
        <v>172</v>
      </c>
      <c r="X28" t="s">
        <v>172</v>
      </c>
      <c r="Y28" t="s">
        <v>172</v>
      </c>
      <c r="Z28" t="s">
        <v>172</v>
      </c>
      <c r="AA28" t="s">
        <v>172</v>
      </c>
      <c r="AB28" t="s">
        <v>172</v>
      </c>
      <c r="AC28" t="s">
        <v>172</v>
      </c>
      <c r="AD28" t="s">
        <v>172</v>
      </c>
      <c r="AE28" t="s">
        <v>172</v>
      </c>
      <c r="AF28" t="s">
        <v>172</v>
      </c>
      <c r="AG28" t="s">
        <v>172</v>
      </c>
      <c r="AH28" t="s">
        <v>172</v>
      </c>
      <c r="AI28" t="s">
        <v>172</v>
      </c>
      <c r="AJ28"/>
      <c r="AK28"/>
      <c r="AL28"/>
      <c r="AM28"/>
      <c r="AN28"/>
      <c r="AO28"/>
      <c r="AP28"/>
      <c r="AQ28"/>
      <c r="AR28"/>
      <c r="AS28"/>
      <c r="AT28"/>
      <c r="AU28"/>
      <c r="AV28"/>
      <c r="AW28">
        <v>13244.49428939819</v>
      </c>
      <c r="AX28">
        <v>16798.770366668701</v>
      </c>
      <c r="AY28">
        <v>16061.06224822998</v>
      </c>
      <c r="AZ28">
        <v>14099.43583679199</v>
      </c>
      <c r="BA28">
        <v>5374.6766815185547</v>
      </c>
      <c r="BB28">
        <v>6670.3942604064941</v>
      </c>
      <c r="BC28">
        <v>6867.7618141174316</v>
      </c>
      <c r="BD28">
        <v>4415.621337890625</v>
      </c>
      <c r="BE28">
        <v>2363.5505676269531</v>
      </c>
      <c r="BF28">
        <v>1549.381034851074</v>
      </c>
      <c r="BG28">
        <v>6626.3810272216797</v>
      </c>
      <c r="BH28">
        <v>7293.1538619995117</v>
      </c>
      <c r="BI28">
        <v>10682.668067932131</v>
      </c>
      <c r="BJ28">
        <v>9154.8028831481934</v>
      </c>
      <c r="BK28">
        <v>9954.7245674133301</v>
      </c>
      <c r="BL28"/>
      <c r="BM28"/>
      <c r="BN28"/>
      <c r="BO28"/>
      <c r="BP28"/>
      <c r="BQ28"/>
      <c r="BR28"/>
      <c r="BS28"/>
      <c r="BT28"/>
      <c r="BU28"/>
      <c r="BV28"/>
      <c r="BW28"/>
      <c r="BX28"/>
    </row>
    <row r="29">
      <c r="A29" t="s">
        <v>539</v>
      </c>
      <c r="B29">
        <v>2003</v>
      </c>
      <c r="C29" t="s">
        <v>542</v>
      </c>
      <c r="D29">
        <v>127</v>
      </c>
      <c r="E29" t="s">
        <v>50</v>
      </c>
      <c r="F29" t="s">
        <v>19</v>
      </c>
      <c r="G29" t="s">
        <v>562</v>
      </c>
      <c r="H29">
        <v>70.98650570372304</v>
      </c>
      <c r="I29">
        <v>58.552381188826452</v>
      </c>
      <c r="J29">
        <v>34.922361281175732</v>
      </c>
      <c r="K29">
        <v>13.158175571038781</v>
      </c>
      <c r="L29">
        <v>1.763687783931716</v>
      </c>
      <c r="M29">
        <v>44.155505446070848</v>
      </c>
      <c r="N29">
        <v>10.86058949675181</v>
      </c>
      <c r="O29">
        <v>6.3590047031610659</v>
      </c>
      <c r="P29">
        <v>3.0838645257649961</v>
      </c>
      <c r="Q29">
        <v>0</v>
      </c>
      <c r="R29">
        <v>75.011144260654177</v>
      </c>
      <c r="S29">
        <v>70.831620588519371</v>
      </c>
      <c r="T29">
        <v>55.369081993722297</v>
      </c>
      <c r="U29">
        <v>45.51882684917112</v>
      </c>
      <c r="V29">
        <v>26.17565738931609</v>
      </c>
      <c r="W29" t="s">
        <v>172</v>
      </c>
      <c r="X29" t="s">
        <v>172</v>
      </c>
      <c r="Y29" t="s">
        <v>172</v>
      </c>
      <c r="Z29" t="s">
        <v>172</v>
      </c>
      <c r="AA29" t="s">
        <v>172</v>
      </c>
      <c r="AB29" t="s">
        <v>172</v>
      </c>
      <c r="AC29" t="s">
        <v>172</v>
      </c>
      <c r="AD29" t="s">
        <v>172</v>
      </c>
      <c r="AE29" t="s">
        <v>172</v>
      </c>
      <c r="AF29" t="s">
        <v>172</v>
      </c>
      <c r="AG29" t="s">
        <v>172</v>
      </c>
      <c r="AH29" t="s">
        <v>172</v>
      </c>
      <c r="AI29" t="s">
        <v>172</v>
      </c>
      <c r="AJ29"/>
      <c r="AK29"/>
      <c r="AL29"/>
      <c r="AM29"/>
      <c r="AN29"/>
      <c r="AO29"/>
      <c r="AP29"/>
      <c r="AQ29"/>
      <c r="AR29"/>
      <c r="AS29"/>
      <c r="AT29"/>
      <c r="AU29"/>
      <c r="AV29"/>
      <c r="AW29">
        <v>49588.893779754639</v>
      </c>
      <c r="AX29">
        <v>40796.533596038818</v>
      </c>
      <c r="AY29">
        <v>24163.084075927731</v>
      </c>
      <c r="AZ29">
        <v>8990.6296691894531</v>
      </c>
      <c r="BA29">
        <v>1212.0178070068359</v>
      </c>
      <c r="BB29">
        <v>13802.534725189211</v>
      </c>
      <c r="BC29">
        <v>3326.4378547668462</v>
      </c>
      <c r="BD29">
        <v>1958.1370010375981</v>
      </c>
      <c r="BE29">
        <v>942.74292755126953</v>
      </c>
      <c r="BF29">
        <v>0</v>
      </c>
      <c r="BG29">
        <v>29049.649532318119</v>
      </c>
      <c r="BH29">
        <v>27354.97227096558</v>
      </c>
      <c r="BI29">
        <v>21214.547252655029</v>
      </c>
      <c r="BJ29">
        <v>17305.218830108639</v>
      </c>
      <c r="BK29">
        <v>9796.9185333251953</v>
      </c>
      <c r="BL29"/>
      <c r="BM29"/>
      <c r="BN29"/>
      <c r="BO29"/>
      <c r="BP29"/>
      <c r="BQ29"/>
      <c r="BR29"/>
      <c r="BS29"/>
      <c r="BT29"/>
      <c r="BU29"/>
      <c r="BV29"/>
      <c r="BW29"/>
      <c r="BX29"/>
    </row>
    <row r="30">
      <c r="A30" t="s">
        <v>539</v>
      </c>
      <c r="B30">
        <v>2003</v>
      </c>
      <c r="C30" t="s">
        <v>542</v>
      </c>
      <c r="D30">
        <v>128</v>
      </c>
      <c r="E30" t="s">
        <v>158</v>
      </c>
      <c r="F30" t="s">
        <v>49</v>
      </c>
      <c r="G30" t="s">
        <v>563</v>
      </c>
      <c r="H30">
        <v>40.13543104923798</v>
      </c>
      <c r="I30">
        <v>40.804820712256287</v>
      </c>
      <c r="J30">
        <v>44.619731670080952</v>
      </c>
      <c r="K30">
        <v>28.49018137645114</v>
      </c>
      <c r="L30">
        <v>16.760855505096529</v>
      </c>
      <c r="M30">
        <v>43.785509244472692</v>
      </c>
      <c r="N30">
        <v>30.919495050391461</v>
      </c>
      <c r="O30">
        <v>26.557113620628659</v>
      </c>
      <c r="P30">
        <v>19.090584586070051</v>
      </c>
      <c r="Q30">
        <v>10.426110847630071</v>
      </c>
      <c r="R30">
        <v>34.729982564637083</v>
      </c>
      <c r="S30">
        <v>35.383980118949303</v>
      </c>
      <c r="T30">
        <v>46.082691292721648</v>
      </c>
      <c r="U30">
        <v>43.0205190203136</v>
      </c>
      <c r="V30">
        <v>42.802784193750959</v>
      </c>
      <c r="W30" t="s">
        <v>172</v>
      </c>
      <c r="X30" t="s">
        <v>172</v>
      </c>
      <c r="Y30" t="s">
        <v>172</v>
      </c>
      <c r="Z30" t="s">
        <v>172</v>
      </c>
      <c r="AA30" t="s">
        <v>172</v>
      </c>
      <c r="AB30" t="s">
        <v>172</v>
      </c>
      <c r="AC30" t="s">
        <v>172</v>
      </c>
      <c r="AD30" t="s">
        <v>172</v>
      </c>
      <c r="AE30" t="s">
        <v>172</v>
      </c>
      <c r="AF30" t="s">
        <v>172</v>
      </c>
      <c r="AG30" t="s">
        <v>172</v>
      </c>
      <c r="AH30" t="s">
        <v>172</v>
      </c>
      <c r="AI30" t="s">
        <v>172</v>
      </c>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row>
    <row r="31">
      <c r="A31" t="s">
        <v>539</v>
      </c>
      <c r="B31">
        <v>2003</v>
      </c>
      <c r="C31" t="s">
        <v>542</v>
      </c>
      <c r="D31">
        <v>129</v>
      </c>
      <c r="E31" t="s">
        <v>158</v>
      </c>
      <c r="F31" t="s">
        <v>48</v>
      </c>
      <c r="G31" t="s">
        <v>172</v>
      </c>
      <c r="H31">
        <v>59.86456895076202</v>
      </c>
      <c r="I31">
        <v>59.195179287743713</v>
      </c>
      <c r="J31">
        <v>55.380268329919048</v>
      </c>
      <c r="K31">
        <v>71.509818623548853</v>
      </c>
      <c r="L31">
        <v>83.239144494903471</v>
      </c>
      <c r="M31">
        <v>56.214490755527322</v>
      </c>
      <c r="N31">
        <v>69.080504949608539</v>
      </c>
      <c r="O31">
        <v>73.442886379371345</v>
      </c>
      <c r="P31">
        <v>80.909415413929949</v>
      </c>
      <c r="Q31">
        <v>89.573889152369929</v>
      </c>
      <c r="R31">
        <v>65.270017435362917</v>
      </c>
      <c r="S31">
        <v>64.616019881050704</v>
      </c>
      <c r="T31">
        <v>53.917308707278352</v>
      </c>
      <c r="U31">
        <v>56.9794809796864</v>
      </c>
      <c r="V31">
        <v>57.197215806249027</v>
      </c>
      <c r="W31" t="s">
        <v>172</v>
      </c>
      <c r="X31" t="s">
        <v>172</v>
      </c>
      <c r="Y31" t="s">
        <v>172</v>
      </c>
      <c r="Z31" t="s">
        <v>172</v>
      </c>
      <c r="AA31" t="s">
        <v>172</v>
      </c>
      <c r="AB31" t="s">
        <v>172</v>
      </c>
      <c r="AC31" t="s">
        <v>172</v>
      </c>
      <c r="AD31" t="s">
        <v>172</v>
      </c>
      <c r="AE31" t="s">
        <v>172</v>
      </c>
      <c r="AF31" t="s">
        <v>172</v>
      </c>
      <c r="AG31" t="s">
        <v>172</v>
      </c>
      <c r="AH31" t="s">
        <v>172</v>
      </c>
      <c r="AI31" t="s">
        <v>172</v>
      </c>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row>
    <row r="32">
      <c r="A32" t="s">
        <v>539</v>
      </c>
      <c r="B32">
        <v>2003</v>
      </c>
      <c r="C32" t="s">
        <v>542</v>
      </c>
      <c r="D32">
        <v>135</v>
      </c>
      <c r="E32" t="s">
        <v>45</v>
      </c>
      <c r="F32" t="s">
        <v>44</v>
      </c>
      <c r="G32" t="s">
        <v>564</v>
      </c>
      <c r="H32">
        <v>1.5137520292013471</v>
      </c>
      <c r="I32">
        <v>2.0404756289336232</v>
      </c>
      <c r="J32">
        <v>5.4425260999562406</v>
      </c>
      <c r="K32">
        <v>12.712594532768961</v>
      </c>
      <c r="L32">
        <v>26.66655982189619</v>
      </c>
      <c r="M32">
        <v>7.679329602675514</v>
      </c>
      <c r="N32">
        <v>12.37701199257199</v>
      </c>
      <c r="O32">
        <v>16.967352384689001</v>
      </c>
      <c r="P32">
        <v>22.94142337202204</v>
      </c>
      <c r="Q32">
        <v>32.552432770143653</v>
      </c>
      <c r="R32">
        <v>0.83651845877945641</v>
      </c>
      <c r="S32">
        <v>1.4831666693206991</v>
      </c>
      <c r="T32">
        <v>2.389656842786068</v>
      </c>
      <c r="U32">
        <v>3.6570877674755899</v>
      </c>
      <c r="V32">
        <v>3.9002888833445719</v>
      </c>
      <c r="W32" t="s">
        <v>172</v>
      </c>
      <c r="X32" t="s">
        <v>172</v>
      </c>
      <c r="Y32" t="s">
        <v>172</v>
      </c>
      <c r="Z32" t="s">
        <v>172</v>
      </c>
      <c r="AA32" t="s">
        <v>172</v>
      </c>
      <c r="AB32" t="s">
        <v>172</v>
      </c>
      <c r="AC32" t="s">
        <v>172</v>
      </c>
      <c r="AD32" t="s">
        <v>172</v>
      </c>
      <c r="AE32" t="s">
        <v>172</v>
      </c>
      <c r="AF32" t="s">
        <v>172</v>
      </c>
      <c r="AG32" t="s">
        <v>172</v>
      </c>
      <c r="AH32" t="s">
        <v>172</v>
      </c>
      <c r="AI32" t="s">
        <v>172</v>
      </c>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row>
    <row r="33">
      <c r="A33" t="s">
        <v>539</v>
      </c>
      <c r="B33">
        <v>2003</v>
      </c>
      <c r="C33" t="s">
        <v>542</v>
      </c>
      <c r="D33">
        <v>136</v>
      </c>
      <c r="E33" t="s">
        <v>45</v>
      </c>
      <c r="F33" t="s">
        <v>43</v>
      </c>
      <c r="G33" t="s">
        <v>565</v>
      </c>
      <c r="H33">
        <v>2.406122440306611</v>
      </c>
      <c r="I33">
        <v>3.776104808004793</v>
      </c>
      <c r="J33">
        <v>9.3308365623919176</v>
      </c>
      <c r="K33">
        <v>28.687957046181939</v>
      </c>
      <c r="L33">
        <v>44.995670260865623</v>
      </c>
      <c r="M33">
        <v>13.505348371909751</v>
      </c>
      <c r="N33">
        <v>27.400956154050061</v>
      </c>
      <c r="O33">
        <v>38.282144275572783</v>
      </c>
      <c r="P33">
        <v>42.432022195322247</v>
      </c>
      <c r="Q33">
        <v>49.445562611364863</v>
      </c>
      <c r="R33">
        <v>1.565968866359198</v>
      </c>
      <c r="S33">
        <v>2.4890145569213802</v>
      </c>
      <c r="T33">
        <v>2.83433191470988</v>
      </c>
      <c r="U33">
        <v>6.7519918863028163</v>
      </c>
      <c r="V33">
        <v>8.5845585409591347</v>
      </c>
      <c r="W33" t="s">
        <v>172</v>
      </c>
      <c r="X33" t="s">
        <v>172</v>
      </c>
      <c r="Y33" t="s">
        <v>172</v>
      </c>
      <c r="Z33" t="s">
        <v>172</v>
      </c>
      <c r="AA33" t="s">
        <v>172</v>
      </c>
      <c r="AB33" t="s">
        <v>172</v>
      </c>
      <c r="AC33" t="s">
        <v>172</v>
      </c>
      <c r="AD33" t="s">
        <v>172</v>
      </c>
      <c r="AE33" t="s">
        <v>172</v>
      </c>
      <c r="AF33" t="s">
        <v>172</v>
      </c>
      <c r="AG33" t="s">
        <v>172</v>
      </c>
      <c r="AH33" t="s">
        <v>172</v>
      </c>
      <c r="AI33" t="s">
        <v>172</v>
      </c>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row>
    <row r="34">
      <c r="A34" t="s">
        <v>539</v>
      </c>
      <c r="B34">
        <v>2003</v>
      </c>
      <c r="C34" t="s">
        <v>542</v>
      </c>
      <c r="D34">
        <v>137</v>
      </c>
      <c r="E34" t="s">
        <v>45</v>
      </c>
      <c r="F34" t="s">
        <v>42</v>
      </c>
      <c r="G34" t="s">
        <v>566</v>
      </c>
      <c r="H34">
        <v>8.6179364909440288</v>
      </c>
      <c r="I34">
        <v>13.91973884166617</v>
      </c>
      <c r="J34">
        <v>29.257495708506429</v>
      </c>
      <c r="K34">
        <v>26.427920078516639</v>
      </c>
      <c r="L34">
        <v>19.172217400036001</v>
      </c>
      <c r="M34">
        <v>15.45372087174646</v>
      </c>
      <c r="N34">
        <v>28.74801666465892</v>
      </c>
      <c r="O34">
        <v>24.995448466256239</v>
      </c>
      <c r="P34">
        <v>24.383399924259191</v>
      </c>
      <c r="Q34">
        <v>13.21502050766356</v>
      </c>
      <c r="R34">
        <v>7.2249848925560656</v>
      </c>
      <c r="S34">
        <v>8.4719121211946575</v>
      </c>
      <c r="T34">
        <v>13.84965451488187</v>
      </c>
      <c r="U34">
        <v>22.725246347917881</v>
      </c>
      <c r="V34">
        <v>37.456134166747283</v>
      </c>
      <c r="W34" t="s">
        <v>172</v>
      </c>
      <c r="X34" t="s">
        <v>172</v>
      </c>
      <c r="Y34" t="s">
        <v>172</v>
      </c>
      <c r="Z34" t="s">
        <v>172</v>
      </c>
      <c r="AA34" t="s">
        <v>172</v>
      </c>
      <c r="AB34" t="s">
        <v>172</v>
      </c>
      <c r="AC34" t="s">
        <v>172</v>
      </c>
      <c r="AD34" t="s">
        <v>172</v>
      </c>
      <c r="AE34" t="s">
        <v>172</v>
      </c>
      <c r="AF34" t="s">
        <v>172</v>
      </c>
      <c r="AG34" t="s">
        <v>172</v>
      </c>
      <c r="AH34" t="s">
        <v>172</v>
      </c>
      <c r="AI34" t="s">
        <v>172</v>
      </c>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row>
    <row r="35">
      <c r="A35" t="s">
        <v>539</v>
      </c>
      <c r="B35">
        <v>2003</v>
      </c>
      <c r="C35" t="s">
        <v>542</v>
      </c>
      <c r="D35">
        <v>138</v>
      </c>
      <c r="E35" t="s">
        <v>45</v>
      </c>
      <c r="F35" t="s">
        <v>41</v>
      </c>
      <c r="G35" t="s">
        <v>172</v>
      </c>
      <c r="H35">
        <v>18.43593826259475</v>
      </c>
      <c r="I35">
        <v>23.41043537326183</v>
      </c>
      <c r="J35">
        <v>22.347866886756801</v>
      </c>
      <c r="K35">
        <v>19.64482948389934</v>
      </c>
      <c r="L35">
        <v>7.4789989839757913</v>
      </c>
      <c r="M35">
        <v>20.644181443845159</v>
      </c>
      <c r="N35">
        <v>21.203826359200029</v>
      </c>
      <c r="O35">
        <v>13.68593492128154</v>
      </c>
      <c r="P35">
        <v>7.3224635646891096</v>
      </c>
      <c r="Q35">
        <v>4.7869841108279374</v>
      </c>
      <c r="R35">
        <v>16.785578274447381</v>
      </c>
      <c r="S35">
        <v>18.429819156553751</v>
      </c>
      <c r="T35">
        <v>27.10297429350457</v>
      </c>
      <c r="U35">
        <v>23.13460176779169</v>
      </c>
      <c r="V35">
        <v>25.22948282502777</v>
      </c>
      <c r="W35" t="s">
        <v>172</v>
      </c>
      <c r="X35" t="s">
        <v>172</v>
      </c>
      <c r="Y35" t="s">
        <v>172</v>
      </c>
      <c r="Z35" t="s">
        <v>172</v>
      </c>
      <c r="AA35" t="s">
        <v>172</v>
      </c>
      <c r="AB35" t="s">
        <v>172</v>
      </c>
      <c r="AC35" t="s">
        <v>172</v>
      </c>
      <c r="AD35" t="s">
        <v>172</v>
      </c>
      <c r="AE35" t="s">
        <v>172</v>
      </c>
      <c r="AF35" t="s">
        <v>172</v>
      </c>
      <c r="AG35" t="s">
        <v>172</v>
      </c>
      <c r="AH35" t="s">
        <v>172</v>
      </c>
      <c r="AI35" t="s">
        <v>172</v>
      </c>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row>
    <row r="36">
      <c r="A36" t="s">
        <v>539</v>
      </c>
      <c r="B36">
        <v>2003</v>
      </c>
      <c r="C36" t="s">
        <v>542</v>
      </c>
      <c r="D36">
        <v>139</v>
      </c>
      <c r="E36" t="s">
        <v>45</v>
      </c>
      <c r="F36" t="s">
        <v>19</v>
      </c>
      <c r="G36" t="s">
        <v>172</v>
      </c>
      <c r="H36">
        <v>69.026250776953262</v>
      </c>
      <c r="I36">
        <v>56.853245348133584</v>
      </c>
      <c r="J36">
        <v>33.621274742388607</v>
      </c>
      <c r="K36">
        <v>12.52669885863312</v>
      </c>
      <c r="L36">
        <v>1.6865535332264061</v>
      </c>
      <c r="M36">
        <v>42.717419709823133</v>
      </c>
      <c r="N36">
        <v>10.270188829519009</v>
      </c>
      <c r="O36">
        <v>6.0691199522004347</v>
      </c>
      <c r="P36">
        <v>2.9206909437073958</v>
      </c>
      <c r="Q36">
        <v>0</v>
      </c>
      <c r="R36">
        <v>73.586949507857895</v>
      </c>
      <c r="S36">
        <v>69.126087496009518</v>
      </c>
      <c r="T36">
        <v>53.823382434117619</v>
      </c>
      <c r="U36">
        <v>43.731072230512027</v>
      </c>
      <c r="V36">
        <v>24.829535583921238</v>
      </c>
      <c r="W36" t="s">
        <v>172</v>
      </c>
      <c r="X36" t="s">
        <v>172</v>
      </c>
      <c r="Y36" t="s">
        <v>172</v>
      </c>
      <c r="Z36" t="s">
        <v>172</v>
      </c>
      <c r="AA36" t="s">
        <v>172</v>
      </c>
      <c r="AB36" t="s">
        <v>172</v>
      </c>
      <c r="AC36" t="s">
        <v>172</v>
      </c>
      <c r="AD36" t="s">
        <v>172</v>
      </c>
      <c r="AE36" t="s">
        <v>172</v>
      </c>
      <c r="AF36" t="s">
        <v>172</v>
      </c>
      <c r="AG36" t="s">
        <v>172</v>
      </c>
      <c r="AH36" t="s">
        <v>172</v>
      </c>
      <c r="AI36" t="s">
        <v>172</v>
      </c>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row>
    <row r="37">
      <c r="A37" t="s">
        <v>539</v>
      </c>
      <c r="B37">
        <v>2003</v>
      </c>
      <c r="C37" t="s">
        <v>542</v>
      </c>
      <c r="D37">
        <v>148</v>
      </c>
      <c r="E37" t="s">
        <v>107</v>
      </c>
      <c r="F37" t="s">
        <v>49</v>
      </c>
      <c r="G37" t="s">
        <v>172</v>
      </c>
      <c r="H37">
        <v>4.9375076601451591</v>
      </c>
      <c r="I37">
        <v>8.3105455004789963</v>
      </c>
      <c r="J37">
        <v>20.44572928717907</v>
      </c>
      <c r="K37">
        <v>19.612982668048531</v>
      </c>
      <c r="L37">
        <v>15.08618531053818</v>
      </c>
      <c r="M37">
        <v>16.81368057999342</v>
      </c>
      <c r="N37">
        <v>21.43541587728555</v>
      </c>
      <c r="O37">
        <v>21.589116340404271</v>
      </c>
      <c r="P37">
        <v>16.95852783663247</v>
      </c>
      <c r="Q37">
        <v>9.7902173583423071</v>
      </c>
      <c r="R37">
        <v>3.298559302669946</v>
      </c>
      <c r="S37">
        <v>4.594165029587348</v>
      </c>
      <c r="T37">
        <v>9.0975025570500776</v>
      </c>
      <c r="U37">
        <v>14.642270930563379</v>
      </c>
      <c r="V37">
        <v>21.894460259221319</v>
      </c>
      <c r="W37" t="s">
        <v>172</v>
      </c>
      <c r="X37" t="s">
        <v>172</v>
      </c>
      <c r="Y37" t="s">
        <v>172</v>
      </c>
      <c r="Z37" t="s">
        <v>172</v>
      </c>
      <c r="AA37" t="s">
        <v>172</v>
      </c>
      <c r="AB37" t="s">
        <v>172</v>
      </c>
      <c r="AC37" t="s">
        <v>172</v>
      </c>
      <c r="AD37" t="s">
        <v>172</v>
      </c>
      <c r="AE37" t="s">
        <v>172</v>
      </c>
      <c r="AF37" t="s">
        <v>172</v>
      </c>
      <c r="AG37" t="s">
        <v>172</v>
      </c>
      <c r="AH37" t="s">
        <v>172</v>
      </c>
      <c r="AI37" t="s">
        <v>172</v>
      </c>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row>
    <row r="38">
      <c r="A38" t="s">
        <v>539</v>
      </c>
      <c r="B38">
        <v>2003</v>
      </c>
      <c r="C38" t="s">
        <v>542</v>
      </c>
      <c r="D38">
        <v>149</v>
      </c>
      <c r="E38" t="s">
        <v>107</v>
      </c>
      <c r="F38" t="s">
        <v>48</v>
      </c>
      <c r="G38" t="s">
        <v>172</v>
      </c>
      <c r="H38">
        <v>7.3646092751079966</v>
      </c>
      <c r="I38">
        <v>12.056032162200969</v>
      </c>
      <c r="J38">
        <v>25.376440685413201</v>
      </c>
      <c r="K38">
        <v>49.228217073346762</v>
      </c>
      <c r="L38">
        <v>74.922259102999504</v>
      </c>
      <c r="M38">
        <v>21.58642226251472</v>
      </c>
      <c r="N38">
        <v>47.891123389771977</v>
      </c>
      <c r="O38">
        <v>59.704041676717679</v>
      </c>
      <c r="P38">
        <v>71.873366022745273</v>
      </c>
      <c r="Q38">
        <v>84.110734793606994</v>
      </c>
      <c r="R38">
        <v>6.1991687671063378</v>
      </c>
      <c r="S38">
        <v>8.3895779358542928</v>
      </c>
      <c r="T38">
        <v>10.644188524449209</v>
      </c>
      <c r="U38">
        <v>19.393280624845641</v>
      </c>
      <c r="V38">
        <v>29.257493221453949</v>
      </c>
      <c r="W38" t="s">
        <v>172</v>
      </c>
      <c r="X38" t="s">
        <v>172</v>
      </c>
      <c r="Y38" t="s">
        <v>172</v>
      </c>
      <c r="Z38" t="s">
        <v>172</v>
      </c>
      <c r="AA38" t="s">
        <v>172</v>
      </c>
      <c r="AB38" t="s">
        <v>172</v>
      </c>
      <c r="AC38" t="s">
        <v>172</v>
      </c>
      <c r="AD38" t="s">
        <v>172</v>
      </c>
      <c r="AE38" t="s">
        <v>172</v>
      </c>
      <c r="AF38" t="s">
        <v>172</v>
      </c>
      <c r="AG38" t="s">
        <v>172</v>
      </c>
      <c r="AH38" t="s">
        <v>172</v>
      </c>
      <c r="AI38" t="s">
        <v>172</v>
      </c>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row>
    <row r="39">
      <c r="A39" t="s">
        <v>539</v>
      </c>
      <c r="B39">
        <v>2003</v>
      </c>
      <c r="C39" t="s">
        <v>542</v>
      </c>
      <c r="D39">
        <v>150</v>
      </c>
      <c r="E39" t="s">
        <v>107</v>
      </c>
      <c r="F39" t="s">
        <v>109</v>
      </c>
      <c r="G39" t="s">
        <v>172</v>
      </c>
      <c r="H39">
        <v>87.697883064746833</v>
      </c>
      <c r="I39">
        <v>79.633422337320042</v>
      </c>
      <c r="J39">
        <v>54.177830027407722</v>
      </c>
      <c r="K39">
        <v>31.15880025860471</v>
      </c>
      <c r="L39">
        <v>9.9915555864623222</v>
      </c>
      <c r="M39">
        <v>61.599897157491853</v>
      </c>
      <c r="N39">
        <v>30.67346073294247</v>
      </c>
      <c r="O39">
        <v>18.70684198287805</v>
      </c>
      <c r="P39">
        <v>11.16810614062226</v>
      </c>
      <c r="Q39">
        <v>6.0990478480506933</v>
      </c>
      <c r="R39">
        <v>90.502271930223728</v>
      </c>
      <c r="S39">
        <v>87.016257034558365</v>
      </c>
      <c r="T39">
        <v>80.258308918500703</v>
      </c>
      <c r="U39">
        <v>65.964448444590985</v>
      </c>
      <c r="V39">
        <v>48.84804651932474</v>
      </c>
      <c r="W39" t="s">
        <v>172</v>
      </c>
      <c r="X39" t="s">
        <v>172</v>
      </c>
      <c r="Y39" t="s">
        <v>172</v>
      </c>
      <c r="Z39" t="s">
        <v>172</v>
      </c>
      <c r="AA39" t="s">
        <v>172</v>
      </c>
      <c r="AB39" t="s">
        <v>172</v>
      </c>
      <c r="AC39" t="s">
        <v>172</v>
      </c>
      <c r="AD39" t="s">
        <v>172</v>
      </c>
      <c r="AE39" t="s">
        <v>172</v>
      </c>
      <c r="AF39" t="s">
        <v>172</v>
      </c>
      <c r="AG39" t="s">
        <v>172</v>
      </c>
      <c r="AH39" t="s">
        <v>172</v>
      </c>
      <c r="AI39" t="s">
        <v>172</v>
      </c>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row>
    <row r="40">
      <c r="A40" t="s">
        <v>539</v>
      </c>
      <c r="B40">
        <v>2003</v>
      </c>
      <c r="C40" t="s">
        <v>542</v>
      </c>
      <c r="D40">
        <v>151</v>
      </c>
      <c r="E40" t="s">
        <v>108</v>
      </c>
      <c r="F40" t="s">
        <v>49</v>
      </c>
      <c r="G40" t="s">
        <v>172</v>
      </c>
      <c r="H40">
        <v>77.193400987889646</v>
      </c>
      <c r="I40">
        <v>68.972230222904741</v>
      </c>
      <c r="J40">
        <v>58.060537027660239</v>
      </c>
      <c r="K40">
        <v>78.994405020255272</v>
      </c>
      <c r="L40">
        <v>87.487420321966653</v>
      </c>
      <c r="M40">
        <v>64.046573837026628</v>
      </c>
      <c r="N40">
        <v>79.080501600287349</v>
      </c>
      <c r="O40">
        <v>80.24858723671899</v>
      </c>
      <c r="P40">
        <v>87.448363259064266</v>
      </c>
      <c r="Q40">
        <v>92.056739461474706</v>
      </c>
      <c r="R40">
        <v>89.410838851546004</v>
      </c>
      <c r="S40">
        <v>76.508504524583344</v>
      </c>
      <c r="T40">
        <v>69.03089652314921</v>
      </c>
      <c r="U40">
        <v>68.912086416221769</v>
      </c>
      <c r="V40">
        <v>48.089082742725338</v>
      </c>
      <c r="W40" t="s">
        <v>172</v>
      </c>
      <c r="X40" t="s">
        <v>172</v>
      </c>
      <c r="Y40" t="s">
        <v>172</v>
      </c>
      <c r="Z40" t="s">
        <v>172</v>
      </c>
      <c r="AA40" t="s">
        <v>172</v>
      </c>
      <c r="AB40" t="s">
        <v>172</v>
      </c>
      <c r="AC40" t="s">
        <v>172</v>
      </c>
      <c r="AD40" t="s">
        <v>172</v>
      </c>
      <c r="AE40" t="s">
        <v>172</v>
      </c>
      <c r="AF40" t="s">
        <v>172</v>
      </c>
      <c r="AG40" t="s">
        <v>172</v>
      </c>
      <c r="AH40" t="s">
        <v>172</v>
      </c>
      <c r="AI40" t="s">
        <v>172</v>
      </c>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row>
    <row r="41">
      <c r="A41" t="s">
        <v>539</v>
      </c>
      <c r="B41">
        <v>2003</v>
      </c>
      <c r="C41" t="s">
        <v>542</v>
      </c>
      <c r="D41">
        <v>152</v>
      </c>
      <c r="E41" t="s">
        <v>108</v>
      </c>
      <c r="F41" t="s">
        <v>48</v>
      </c>
      <c r="G41" t="s">
        <v>172</v>
      </c>
      <c r="H41">
        <v>22.80659901211035</v>
      </c>
      <c r="I41">
        <v>31.027769777095259</v>
      </c>
      <c r="J41">
        <v>41.939462972339747</v>
      </c>
      <c r="K41">
        <v>21.005594979744721</v>
      </c>
      <c r="L41">
        <v>12.512579678033349</v>
      </c>
      <c r="M41">
        <v>35.953426162973358</v>
      </c>
      <c r="N41">
        <v>20.919498399712658</v>
      </c>
      <c r="O41">
        <v>19.75141276328101</v>
      </c>
      <c r="P41">
        <v>12.55163674093574</v>
      </c>
      <c r="Q41">
        <v>7.9432605385253039</v>
      </c>
      <c r="R41">
        <v>10.589161148453989</v>
      </c>
      <c r="S41">
        <v>23.491495475416659</v>
      </c>
      <c r="T41">
        <v>30.96910347685079</v>
      </c>
      <c r="U41">
        <v>31.087913583778231</v>
      </c>
      <c r="V41">
        <v>51.910917257274662</v>
      </c>
      <c r="W41" t="s">
        <v>172</v>
      </c>
      <c r="X41" t="s">
        <v>172</v>
      </c>
      <c r="Y41" t="s">
        <v>172</v>
      </c>
      <c r="Z41" t="s">
        <v>172</v>
      </c>
      <c r="AA41" t="s">
        <v>172</v>
      </c>
      <c r="AB41" t="s">
        <v>172</v>
      </c>
      <c r="AC41" t="s">
        <v>172</v>
      </c>
      <c r="AD41" t="s">
        <v>172</v>
      </c>
      <c r="AE41" t="s">
        <v>172</v>
      </c>
      <c r="AF41" t="s">
        <v>172</v>
      </c>
      <c r="AG41" t="s">
        <v>172</v>
      </c>
      <c r="AH41" t="s">
        <v>172</v>
      </c>
      <c r="AI41" t="s">
        <v>172</v>
      </c>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row>
    <row r="42">
      <c r="A42" t="s">
        <v>539</v>
      </c>
      <c r="B42">
        <v>2003</v>
      </c>
      <c r="C42" t="s">
        <v>542</v>
      </c>
      <c r="D42">
        <v>153</v>
      </c>
      <c r="E42" t="s">
        <v>159</v>
      </c>
      <c r="F42" t="s">
        <v>160</v>
      </c>
      <c r="G42" t="s">
        <v>172</v>
      </c>
      <c r="H42">
        <v>1.5638260637208821</v>
      </c>
      <c r="I42">
        <v>2.1495113270079451</v>
      </c>
      <c r="J42">
        <v>5.6551071443407643</v>
      </c>
      <c r="K42">
        <v>13.41345587955653</v>
      </c>
      <c r="L42">
        <v>27.677119869522691</v>
      </c>
      <c r="M42">
        <v>7.9860795366511654</v>
      </c>
      <c r="N42">
        <v>13.101818357488421</v>
      </c>
      <c r="O42">
        <v>17.874560930860291</v>
      </c>
      <c r="P42">
        <v>23.559350834185562</v>
      </c>
      <c r="Q42">
        <v>33.568430910447219</v>
      </c>
      <c r="R42">
        <v>0.86852944419863309</v>
      </c>
      <c r="S42">
        <v>1.5362282642249121</v>
      </c>
      <c r="T42">
        <v>2.5471303971650592</v>
      </c>
      <c r="U42">
        <v>3.8367319364896999</v>
      </c>
      <c r="V42">
        <v>4.0446028925125628</v>
      </c>
      <c r="W42" t="s">
        <v>172</v>
      </c>
      <c r="X42" t="s">
        <v>172</v>
      </c>
      <c r="Y42" t="s">
        <v>172</v>
      </c>
      <c r="Z42" t="s">
        <v>172</v>
      </c>
      <c r="AA42" t="s">
        <v>172</v>
      </c>
      <c r="AB42" t="s">
        <v>172</v>
      </c>
      <c r="AC42" t="s">
        <v>172</v>
      </c>
      <c r="AD42" t="s">
        <v>172</v>
      </c>
      <c r="AE42" t="s">
        <v>172</v>
      </c>
      <c r="AF42" t="s">
        <v>172</v>
      </c>
      <c r="AG42" t="s">
        <v>172</v>
      </c>
      <c r="AH42" t="s">
        <v>172</v>
      </c>
      <c r="AI42" t="s">
        <v>172</v>
      </c>
      <c r="AJ42"/>
      <c r="AK42"/>
      <c r="AL42"/>
      <c r="AM42"/>
      <c r="AN42"/>
      <c r="AO42"/>
      <c r="AP42"/>
      <c r="AQ42"/>
      <c r="AR42"/>
      <c r="AS42"/>
      <c r="AT42"/>
      <c r="AU42"/>
      <c r="AV42"/>
      <c r="AW42">
        <v>1087.489002227783</v>
      </c>
      <c r="AX42">
        <v>1464.196670532227</v>
      </c>
      <c r="AY42">
        <v>3911.4583473205571</v>
      </c>
      <c r="AZ42">
        <v>9124.0502281188965</v>
      </c>
      <c r="BA42">
        <v>19163.545490264889</v>
      </c>
      <c r="BB42">
        <v>2481.2878265380859</v>
      </c>
      <c r="BC42">
        <v>4008.8222236633301</v>
      </c>
      <c r="BD42">
        <v>5474.3357810974121</v>
      </c>
      <c r="BE42">
        <v>7405.0507392883301</v>
      </c>
      <c r="BF42">
        <v>10536.09554672241</v>
      </c>
      <c r="BG42">
        <v>330.22931671142578</v>
      </c>
      <c r="BH42">
        <v>586.92723083496094</v>
      </c>
      <c r="BI42">
        <v>941.88595581054688</v>
      </c>
      <c r="BJ42">
        <v>1447.179336547852</v>
      </c>
      <c r="BK42">
        <v>1538.92578125</v>
      </c>
      <c r="BL42"/>
      <c r="BM42"/>
      <c r="BN42"/>
      <c r="BO42"/>
      <c r="BP42"/>
      <c r="BQ42"/>
      <c r="BR42"/>
      <c r="BS42"/>
      <c r="BT42"/>
      <c r="BU42"/>
      <c r="BV42"/>
      <c r="BW42"/>
      <c r="BX42"/>
    </row>
    <row r="43">
      <c r="A43" t="s">
        <v>539</v>
      </c>
      <c r="B43">
        <v>2003</v>
      </c>
      <c r="C43" t="s">
        <v>542</v>
      </c>
      <c r="D43">
        <v>154</v>
      </c>
      <c r="E43" t="s">
        <v>159</v>
      </c>
      <c r="F43" t="s">
        <v>161</v>
      </c>
      <c r="G43" t="s">
        <v>172</v>
      </c>
      <c r="H43">
        <v>2.4857155677210838</v>
      </c>
      <c r="I43">
        <v>3.9778863034092642</v>
      </c>
      <c r="J43">
        <v>9.6952921377966028</v>
      </c>
      <c r="K43">
        <v>30.26956024764829</v>
      </c>
      <c r="L43">
        <v>46.700833093473307</v>
      </c>
      <c r="M43">
        <v>14.044817952686451</v>
      </c>
      <c r="N43">
        <v>29.005575058610429</v>
      </c>
      <c r="O43">
        <v>40.329009789128193</v>
      </c>
      <c r="P43">
        <v>43.57492912679006</v>
      </c>
      <c r="Q43">
        <v>50.988814386558943</v>
      </c>
      <c r="R43">
        <v>1.6258936725864861</v>
      </c>
      <c r="S43">
        <v>2.578061246590142</v>
      </c>
      <c r="T43">
        <v>3.0211086572562298</v>
      </c>
      <c r="U43">
        <v>7.0836645309662387</v>
      </c>
      <c r="V43">
        <v>8.9021945153797706</v>
      </c>
      <c r="W43" t="s">
        <v>172</v>
      </c>
      <c r="X43" t="s">
        <v>172</v>
      </c>
      <c r="Y43" t="s">
        <v>172</v>
      </c>
      <c r="Z43" t="s">
        <v>172</v>
      </c>
      <c r="AA43" t="s">
        <v>172</v>
      </c>
      <c r="AB43" t="s">
        <v>172</v>
      </c>
      <c r="AC43" t="s">
        <v>172</v>
      </c>
      <c r="AD43" t="s">
        <v>172</v>
      </c>
      <c r="AE43" t="s">
        <v>172</v>
      </c>
      <c r="AF43" t="s">
        <v>172</v>
      </c>
      <c r="AG43" t="s">
        <v>172</v>
      </c>
      <c r="AH43" t="s">
        <v>172</v>
      </c>
      <c r="AI43" t="s">
        <v>172</v>
      </c>
      <c r="AJ43"/>
      <c r="AK43"/>
      <c r="AL43"/>
      <c r="AM43"/>
      <c r="AN43"/>
      <c r="AO43"/>
      <c r="AP43"/>
      <c r="AQ43"/>
      <c r="AR43"/>
      <c r="AS43"/>
      <c r="AT43"/>
      <c r="AU43"/>
      <c r="AV43"/>
      <c r="AW43">
        <v>1728.573532104492</v>
      </c>
      <c r="AX43">
        <v>2709.6427955627441</v>
      </c>
      <c r="AY43">
        <v>6705.9262351989746</v>
      </c>
      <c r="AZ43">
        <v>20589.845790863041</v>
      </c>
      <c r="BA43">
        <v>32335.50107955933</v>
      </c>
      <c r="BB43">
        <v>4363.7476501464844</v>
      </c>
      <c r="BC43">
        <v>8874.9661102294922</v>
      </c>
      <c r="BD43">
        <v>12351.32667922974</v>
      </c>
      <c r="BE43">
        <v>13696.241607666019</v>
      </c>
      <c r="BF43">
        <v>16003.816848754879</v>
      </c>
      <c r="BG43">
        <v>618.1917724609375</v>
      </c>
      <c r="BH43">
        <v>984.96713256835938</v>
      </c>
      <c r="BI43">
        <v>1117.1551399230959</v>
      </c>
      <c r="BJ43">
        <v>2671.8918876647949</v>
      </c>
      <c r="BK43">
        <v>3387.1846046447749</v>
      </c>
      <c r="BL43"/>
      <c r="BM43"/>
      <c r="BN43"/>
      <c r="BO43"/>
      <c r="BP43"/>
      <c r="BQ43"/>
      <c r="BR43"/>
      <c r="BS43"/>
      <c r="BT43"/>
      <c r="BU43"/>
      <c r="BV43"/>
      <c r="BW43"/>
      <c r="BX43"/>
    </row>
    <row r="44">
      <c r="A44" t="s">
        <v>539</v>
      </c>
      <c r="B44">
        <v>2003</v>
      </c>
      <c r="C44" t="s">
        <v>542</v>
      </c>
      <c r="D44">
        <v>155</v>
      </c>
      <c r="E44" t="s">
        <v>159</v>
      </c>
      <c r="F44" t="s">
        <v>162</v>
      </c>
      <c r="G44" t="s">
        <v>172</v>
      </c>
      <c r="H44">
        <v>5.065500940739442</v>
      </c>
      <c r="I44">
        <v>5.3647034661594866</v>
      </c>
      <c r="J44">
        <v>17.205988118525429</v>
      </c>
      <c r="K44">
        <v>12.04393538784517</v>
      </c>
      <c r="L44">
        <v>12.637298098405781</v>
      </c>
      <c r="M44">
        <v>6.2188905076632022</v>
      </c>
      <c r="N44">
        <v>11.99932596958403</v>
      </c>
      <c r="O44">
        <v>12.46642722714973</v>
      </c>
      <c r="P44">
        <v>15.60973292775633</v>
      </c>
      <c r="Q44">
        <v>9.4860444077374115</v>
      </c>
      <c r="R44">
        <v>5.5569905578465892</v>
      </c>
      <c r="S44">
        <v>3.3095482355717429</v>
      </c>
      <c r="T44">
        <v>4.2848742386511693</v>
      </c>
      <c r="U44">
        <v>9.4147084607901128</v>
      </c>
      <c r="V44">
        <v>26.812438788498099</v>
      </c>
      <c r="W44" t="s">
        <v>172</v>
      </c>
      <c r="X44" t="s">
        <v>172</v>
      </c>
      <c r="Y44" t="s">
        <v>172</v>
      </c>
      <c r="Z44" t="s">
        <v>172</v>
      </c>
      <c r="AA44" t="s">
        <v>172</v>
      </c>
      <c r="AB44" t="s">
        <v>172</v>
      </c>
      <c r="AC44" t="s">
        <v>172</v>
      </c>
      <c r="AD44" t="s">
        <v>172</v>
      </c>
      <c r="AE44" t="s">
        <v>172</v>
      </c>
      <c r="AF44" t="s">
        <v>172</v>
      </c>
      <c r="AG44" t="s">
        <v>172</v>
      </c>
      <c r="AH44" t="s">
        <v>172</v>
      </c>
      <c r="AI44" t="s">
        <v>172</v>
      </c>
      <c r="AJ44"/>
      <c r="AK44"/>
      <c r="AL44"/>
      <c r="AM44"/>
      <c r="AN44"/>
      <c r="AO44"/>
      <c r="AP44"/>
      <c r="AQ44"/>
      <c r="AR44"/>
      <c r="AS44"/>
      <c r="AT44"/>
      <c r="AU44"/>
      <c r="AV44"/>
      <c r="AW44">
        <v>3522.563468933105</v>
      </c>
      <c r="AX44">
        <v>3654.3101005554199</v>
      </c>
      <c r="AY44">
        <v>11900.836559295651</v>
      </c>
      <c r="AZ44">
        <v>8192.4801788330078</v>
      </c>
      <c r="BA44">
        <v>8750.0230560302734</v>
      </c>
      <c r="BB44">
        <v>1932.2193374633789</v>
      </c>
      <c r="BC44">
        <v>3671.4876747131352</v>
      </c>
      <c r="BD44">
        <v>3818.018741607666</v>
      </c>
      <c r="BE44">
        <v>4906.3688201904297</v>
      </c>
      <c r="BF44">
        <v>2977.3768844604492</v>
      </c>
      <c r="BG44">
        <v>2112.860084533691</v>
      </c>
      <c r="BH44">
        <v>1264.437080383301</v>
      </c>
      <c r="BI44">
        <v>1584.4743843078611</v>
      </c>
      <c r="BJ44">
        <v>3551.1398162841801</v>
      </c>
      <c r="BK44">
        <v>10201.830539703369</v>
      </c>
      <c r="BL44"/>
      <c r="BM44"/>
      <c r="BN44"/>
      <c r="BO44"/>
      <c r="BP44"/>
      <c r="BQ44"/>
      <c r="BR44"/>
      <c r="BS44"/>
      <c r="BT44"/>
      <c r="BU44"/>
      <c r="BV44"/>
      <c r="BW44"/>
      <c r="BX44"/>
    </row>
    <row r="45">
      <c r="A45" t="s">
        <v>539</v>
      </c>
      <c r="B45">
        <v>2003</v>
      </c>
      <c r="C45" t="s">
        <v>542</v>
      </c>
      <c r="D45">
        <v>156</v>
      </c>
      <c r="E45" t="s">
        <v>159</v>
      </c>
      <c r="F45" t="s">
        <v>163</v>
      </c>
      <c r="G45" t="s">
        <v>172</v>
      </c>
      <c r="H45">
        <v>3.8375118645612818</v>
      </c>
      <c r="I45">
        <v>9.2988562867157576</v>
      </c>
      <c r="J45">
        <v>13.19428373465397</v>
      </c>
      <c r="K45">
        <v>15.840989207827979</v>
      </c>
      <c r="L45">
        <v>7.2614725975292096</v>
      </c>
      <c r="M45">
        <v>9.8521274593185986</v>
      </c>
      <c r="N45">
        <v>18.432194392879602</v>
      </c>
      <c r="O45">
        <v>13.86547515070407</v>
      </c>
      <c r="P45">
        <v>9.4304341111575916</v>
      </c>
      <c r="Q45">
        <v>4.1414317942413907</v>
      </c>
      <c r="R45">
        <v>1.944472257727264</v>
      </c>
      <c r="S45">
        <v>5.4654540091656827</v>
      </c>
      <c r="T45">
        <v>10.47744450664662</v>
      </c>
      <c r="U45">
        <v>14.42685181104288</v>
      </c>
      <c r="V45">
        <v>12.029604230442249</v>
      </c>
      <c r="W45" t="s">
        <v>172</v>
      </c>
      <c r="X45" t="s">
        <v>172</v>
      </c>
      <c r="Y45" t="s">
        <v>172</v>
      </c>
      <c r="Z45" t="s">
        <v>172</v>
      </c>
      <c r="AA45" t="s">
        <v>172</v>
      </c>
      <c r="AB45" t="s">
        <v>172</v>
      </c>
      <c r="AC45" t="s">
        <v>172</v>
      </c>
      <c r="AD45" t="s">
        <v>172</v>
      </c>
      <c r="AE45" t="s">
        <v>172</v>
      </c>
      <c r="AF45" t="s">
        <v>172</v>
      </c>
      <c r="AG45" t="s">
        <v>172</v>
      </c>
      <c r="AH45" t="s">
        <v>172</v>
      </c>
      <c r="AI45" t="s">
        <v>172</v>
      </c>
      <c r="AJ45"/>
      <c r="AK45"/>
      <c r="AL45"/>
      <c r="AM45"/>
      <c r="AN45"/>
      <c r="AO45"/>
      <c r="AP45"/>
      <c r="AQ45"/>
      <c r="AR45"/>
      <c r="AS45"/>
      <c r="AT45"/>
      <c r="AU45"/>
      <c r="AV45"/>
      <c r="AW45">
        <v>2668.6164436340332</v>
      </c>
      <c r="AX45">
        <v>6334.1626739501953</v>
      </c>
      <c r="AY45">
        <v>9126.0678062438965</v>
      </c>
      <c r="AZ45">
        <v>10775.29776763916</v>
      </c>
      <c r="BA45">
        <v>5027.819408416748</v>
      </c>
      <c r="BB45">
        <v>3061.0719337463379</v>
      </c>
      <c r="BC45">
        <v>5639.7813262939453</v>
      </c>
      <c r="BD45">
        <v>4246.4968528747559</v>
      </c>
      <c r="BE45">
        <v>2964.1242485046391</v>
      </c>
      <c r="BF45">
        <v>1299.8677597045901</v>
      </c>
      <c r="BG45">
        <v>739.32064056396484</v>
      </c>
      <c r="BH45">
        <v>2088.1166305541992</v>
      </c>
      <c r="BI45">
        <v>3874.3826560974121</v>
      </c>
      <c r="BJ45">
        <v>5441.6733245849609</v>
      </c>
      <c r="BK45">
        <v>4577.1287269592294</v>
      </c>
      <c r="BL45"/>
      <c r="BM45"/>
      <c r="BN45"/>
      <c r="BO45"/>
      <c r="BP45"/>
      <c r="BQ45"/>
      <c r="BR45"/>
      <c r="BS45"/>
      <c r="BT45"/>
      <c r="BU45"/>
      <c r="BV45"/>
      <c r="BW45"/>
      <c r="BX45"/>
    </row>
    <row r="46">
      <c r="A46" t="s">
        <v>539</v>
      </c>
      <c r="B46">
        <v>2003</v>
      </c>
      <c r="C46" t="s">
        <v>542</v>
      </c>
      <c r="D46">
        <v>157</v>
      </c>
      <c r="E46" t="s">
        <v>159</v>
      </c>
      <c r="F46" t="s">
        <v>164</v>
      </c>
      <c r="G46" t="s">
        <v>172</v>
      </c>
      <c r="H46">
        <v>2.8200613733673419</v>
      </c>
      <c r="I46">
        <v>3.729080863252626</v>
      </c>
      <c r="J46">
        <v>7.2619159331306786</v>
      </c>
      <c r="K46">
        <v>8.4615861627102849</v>
      </c>
      <c r="L46">
        <v>3.111602867184152</v>
      </c>
      <c r="M46">
        <v>7.7115269146758756</v>
      </c>
      <c r="N46">
        <v>9.9064562268766494</v>
      </c>
      <c r="O46">
        <v>6.8102544940998824</v>
      </c>
      <c r="P46">
        <v>4.4763879265350726</v>
      </c>
      <c r="Q46">
        <v>0.79193225002830614</v>
      </c>
      <c r="R46">
        <v>1.4291892620006981</v>
      </c>
      <c r="S46">
        <v>4.4986170302912836</v>
      </c>
      <c r="T46">
        <v>3.2473154488552871</v>
      </c>
      <c r="U46">
        <v>5.2039351647360537</v>
      </c>
      <c r="V46">
        <v>7.4641886012094094</v>
      </c>
      <c r="W46" t="s">
        <v>172</v>
      </c>
      <c r="X46" t="s">
        <v>172</v>
      </c>
      <c r="Y46" t="s">
        <v>172</v>
      </c>
      <c r="Z46" t="s">
        <v>172</v>
      </c>
      <c r="AA46" t="s">
        <v>172</v>
      </c>
      <c r="AB46" t="s">
        <v>172</v>
      </c>
      <c r="AC46" t="s">
        <v>172</v>
      </c>
      <c r="AD46" t="s">
        <v>172</v>
      </c>
      <c r="AE46" t="s">
        <v>172</v>
      </c>
      <c r="AF46" t="s">
        <v>172</v>
      </c>
      <c r="AG46" t="s">
        <v>172</v>
      </c>
      <c r="AH46" t="s">
        <v>172</v>
      </c>
      <c r="AI46" t="s">
        <v>172</v>
      </c>
      <c r="AJ46"/>
      <c r="AK46"/>
      <c r="AL46"/>
      <c r="AM46"/>
      <c r="AN46"/>
      <c r="AO46"/>
      <c r="AP46"/>
      <c r="AQ46"/>
      <c r="AR46"/>
      <c r="AS46"/>
      <c r="AT46"/>
      <c r="AU46"/>
      <c r="AV46"/>
      <c r="AW46">
        <v>1961.0785369873049</v>
      </c>
      <c r="AX46">
        <v>2540.1623687744141</v>
      </c>
      <c r="AY46">
        <v>5022.8370513916016</v>
      </c>
      <c r="AZ46">
        <v>5755.708137512207</v>
      </c>
      <c r="BA46">
        <v>2154.4634475708008</v>
      </c>
      <c r="BB46">
        <v>2395.9838829040532</v>
      </c>
      <c r="BC46">
        <v>3031.122917175293</v>
      </c>
      <c r="BD46">
        <v>2085.7362594604492</v>
      </c>
      <c r="BE46">
        <v>1406.9946136474609</v>
      </c>
      <c r="BF46">
        <v>248.563117980957</v>
      </c>
      <c r="BG46">
        <v>543.4014892578125</v>
      </c>
      <c r="BH46">
        <v>1718.729499816895</v>
      </c>
      <c r="BI46">
        <v>1200.802604675293</v>
      </c>
      <c r="BJ46">
        <v>1962.8755836486821</v>
      </c>
      <c r="BK46">
        <v>2840.039573669434</v>
      </c>
      <c r="BL46"/>
      <c r="BM46"/>
      <c r="BN46"/>
      <c r="BO46"/>
      <c r="BP46"/>
      <c r="BQ46"/>
      <c r="BR46"/>
      <c r="BS46"/>
      <c r="BT46"/>
      <c r="BU46"/>
      <c r="BV46"/>
      <c r="BW46"/>
      <c r="BX46"/>
    </row>
    <row r="47">
      <c r="A47" t="s">
        <v>539</v>
      </c>
      <c r="B47">
        <v>2003</v>
      </c>
      <c r="C47" t="s">
        <v>542</v>
      </c>
      <c r="D47">
        <v>158</v>
      </c>
      <c r="E47" t="s">
        <v>159</v>
      </c>
      <c r="F47" t="s">
        <v>165</v>
      </c>
      <c r="G47" t="s">
        <v>172</v>
      </c>
      <c r="H47">
        <v>2.1031760002922351</v>
      </c>
      <c r="I47">
        <v>3.105469148127594</v>
      </c>
      <c r="J47">
        <v>7.1453713755220862</v>
      </c>
      <c r="K47">
        <v>4.875756824342024</v>
      </c>
      <c r="L47">
        <v>0.4622144611468898</v>
      </c>
      <c r="M47">
        <v>5.9124621735875813</v>
      </c>
      <c r="N47">
        <v>4.1134976330369808</v>
      </c>
      <c r="O47">
        <v>1.7214075553402151</v>
      </c>
      <c r="P47">
        <v>0.34980529082767969</v>
      </c>
      <c r="Q47">
        <v>0.33150654022642773</v>
      </c>
      <c r="R47">
        <v>1.555077392330968</v>
      </c>
      <c r="S47">
        <v>1.389282085746903</v>
      </c>
      <c r="T47">
        <v>4.0153297711935636</v>
      </c>
      <c r="U47">
        <v>4.4393384920724799</v>
      </c>
      <c r="V47">
        <v>10.614211990668849</v>
      </c>
      <c r="W47" t="s">
        <v>172</v>
      </c>
      <c r="X47" t="s">
        <v>172</v>
      </c>
      <c r="Y47" t="s">
        <v>172</v>
      </c>
      <c r="Z47" t="s">
        <v>172</v>
      </c>
      <c r="AA47" t="s">
        <v>172</v>
      </c>
      <c r="AB47" t="s">
        <v>172</v>
      </c>
      <c r="AC47" t="s">
        <v>172</v>
      </c>
      <c r="AD47" t="s">
        <v>172</v>
      </c>
      <c r="AE47" t="s">
        <v>172</v>
      </c>
      <c r="AF47" t="s">
        <v>172</v>
      </c>
      <c r="AG47" t="s">
        <v>172</v>
      </c>
      <c r="AH47" t="s">
        <v>172</v>
      </c>
      <c r="AI47" t="s">
        <v>172</v>
      </c>
      <c r="AJ47"/>
      <c r="AK47"/>
      <c r="AL47"/>
      <c r="AM47"/>
      <c r="AN47"/>
      <c r="AO47"/>
      <c r="AP47"/>
      <c r="AQ47"/>
      <c r="AR47"/>
      <c r="AS47"/>
      <c r="AT47"/>
      <c r="AU47"/>
      <c r="AV47"/>
      <c r="AW47">
        <v>1462.55445098877</v>
      </c>
      <c r="AX47">
        <v>2115.3727035522461</v>
      </c>
      <c r="AY47">
        <v>4942.2268753051758</v>
      </c>
      <c r="AZ47">
        <v>3316.5688667297359</v>
      </c>
      <c r="BA47">
        <v>320.03575134277338</v>
      </c>
      <c r="BB47">
        <v>1837.0115585327151</v>
      </c>
      <c r="BC47">
        <v>1258.625350952148</v>
      </c>
      <c r="BD47">
        <v>527.20528411865234</v>
      </c>
      <c r="BE47">
        <v>109.94895172119141</v>
      </c>
      <c r="BF47">
        <v>104.0496826171875</v>
      </c>
      <c r="BG47">
        <v>591.2662467956543</v>
      </c>
      <c r="BH47">
        <v>530.78536987304688</v>
      </c>
      <c r="BI47">
        <v>1484.801376342773</v>
      </c>
      <c r="BJ47">
        <v>1674.4768829345701</v>
      </c>
      <c r="BK47">
        <v>4038.5879440307622</v>
      </c>
      <c r="BL47"/>
      <c r="BM47"/>
      <c r="BN47"/>
      <c r="BO47"/>
      <c r="BP47"/>
      <c r="BQ47"/>
      <c r="BR47"/>
      <c r="BS47"/>
      <c r="BT47"/>
      <c r="BU47"/>
      <c r="BV47"/>
      <c r="BW47"/>
      <c r="BX47"/>
    </row>
    <row r="48">
      <c r="A48" t="s">
        <v>539</v>
      </c>
      <c r="B48">
        <v>2003</v>
      </c>
      <c r="C48" t="s">
        <v>542</v>
      </c>
      <c r="D48">
        <v>159</v>
      </c>
      <c r="E48" t="s">
        <v>159</v>
      </c>
      <c r="F48" t="s">
        <v>166</v>
      </c>
      <c r="G48" t="s">
        <v>172</v>
      </c>
      <c r="H48">
        <v>71.309598906291725</v>
      </c>
      <c r="I48">
        <v>59.891278837200112</v>
      </c>
      <c r="J48">
        <v>34.934496868844462</v>
      </c>
      <c r="K48">
        <v>13.217311542789229</v>
      </c>
      <c r="L48">
        <v>1.75046742501617</v>
      </c>
      <c r="M48">
        <v>44.423762106043903</v>
      </c>
      <c r="N48">
        <v>10.871618175874691</v>
      </c>
      <c r="O48">
        <v>6.3936229956654493</v>
      </c>
      <c r="P48">
        <v>2.9993597827477001</v>
      </c>
      <c r="Q48">
        <v>0</v>
      </c>
      <c r="R48">
        <v>76.402895459815397</v>
      </c>
      <c r="S48">
        <v>71.599134206064306</v>
      </c>
      <c r="T48">
        <v>57.370234512978662</v>
      </c>
      <c r="U48">
        <v>45.879238375392163</v>
      </c>
      <c r="V48">
        <v>25.748249538981469</v>
      </c>
      <c r="W48" t="s">
        <v>172</v>
      </c>
      <c r="X48" t="s">
        <v>172</v>
      </c>
      <c r="Y48" t="s">
        <v>172</v>
      </c>
      <c r="Z48" t="s">
        <v>172</v>
      </c>
      <c r="AA48" t="s">
        <v>172</v>
      </c>
      <c r="AB48" t="s">
        <v>172</v>
      </c>
      <c r="AC48" t="s">
        <v>172</v>
      </c>
      <c r="AD48" t="s">
        <v>172</v>
      </c>
      <c r="AE48" t="s">
        <v>172</v>
      </c>
      <c r="AF48" t="s">
        <v>172</v>
      </c>
      <c r="AG48" t="s">
        <v>172</v>
      </c>
      <c r="AH48" t="s">
        <v>172</v>
      </c>
      <c r="AI48" t="s">
        <v>172</v>
      </c>
      <c r="AJ48"/>
      <c r="AK48"/>
      <c r="AL48"/>
      <c r="AM48"/>
      <c r="AN48"/>
      <c r="AO48"/>
      <c r="AP48"/>
      <c r="AQ48"/>
      <c r="AR48"/>
      <c r="AS48"/>
      <c r="AT48"/>
      <c r="AU48"/>
      <c r="AV48"/>
      <c r="AW48">
        <v>49588.893779754639</v>
      </c>
      <c r="AX48">
        <v>40796.533596038818</v>
      </c>
      <c r="AY48">
        <v>24163.084075927731</v>
      </c>
      <c r="AZ48">
        <v>8990.6296691894531</v>
      </c>
      <c r="BA48">
        <v>1212.0178070068359</v>
      </c>
      <c r="BB48">
        <v>13802.534725189211</v>
      </c>
      <c r="BC48">
        <v>3326.4378547668462</v>
      </c>
      <c r="BD48">
        <v>1958.1370010375981</v>
      </c>
      <c r="BE48">
        <v>942.74292755126953</v>
      </c>
      <c r="BF48">
        <v>0</v>
      </c>
      <c r="BG48">
        <v>29049.649532318119</v>
      </c>
      <c r="BH48">
        <v>27354.97227096558</v>
      </c>
      <c r="BI48">
        <v>21214.547252655029</v>
      </c>
      <c r="BJ48">
        <v>17305.218830108639</v>
      </c>
      <c r="BK48">
        <v>9796.9185333251953</v>
      </c>
      <c r="BL48"/>
      <c r="BM48"/>
      <c r="BN48"/>
      <c r="BO48"/>
      <c r="BP48"/>
      <c r="BQ48"/>
      <c r="BR48"/>
      <c r="BS48"/>
      <c r="BT48"/>
      <c r="BU48"/>
      <c r="BV48"/>
      <c r="BW48"/>
      <c r="BX48"/>
    </row>
    <row r="49">
      <c r="A49" t="s">
        <v>539</v>
      </c>
      <c r="B49">
        <v>2003</v>
      </c>
      <c r="C49" t="s">
        <v>542</v>
      </c>
      <c r="D49">
        <v>160</v>
      </c>
      <c r="E49" t="s">
        <v>159</v>
      </c>
      <c r="F49" t="s">
        <v>46</v>
      </c>
      <c r="G49" t="s">
        <v>172</v>
      </c>
      <c r="H49">
        <v>10.814609283306011</v>
      </c>
      <c r="I49">
        <v>12.48321376812722</v>
      </c>
      <c r="J49">
        <v>4.9075446871860153</v>
      </c>
      <c r="K49">
        <v>1.8774047472804971</v>
      </c>
      <c r="L49">
        <v>0.39899158772179999</v>
      </c>
      <c r="M49">
        <v>3.8503333493732308</v>
      </c>
      <c r="N49">
        <v>2.569514185649199</v>
      </c>
      <c r="O49">
        <v>0.53924185705216743</v>
      </c>
      <c r="P49">
        <v>0</v>
      </c>
      <c r="Q49">
        <v>0.69183971076030548</v>
      </c>
      <c r="R49">
        <v>10.61695195349396</v>
      </c>
      <c r="S49">
        <v>9.6236749223450264</v>
      </c>
      <c r="T49">
        <v>15.036562467253409</v>
      </c>
      <c r="U49">
        <v>9.7155312285103772</v>
      </c>
      <c r="V49">
        <v>4.3845094423075857</v>
      </c>
      <c r="W49" t="s">
        <v>172</v>
      </c>
      <c r="X49" t="s">
        <v>172</v>
      </c>
      <c r="Y49" t="s">
        <v>172</v>
      </c>
      <c r="Z49" t="s">
        <v>172</v>
      </c>
      <c r="AA49" t="s">
        <v>172</v>
      </c>
      <c r="AB49" t="s">
        <v>172</v>
      </c>
      <c r="AC49" t="s">
        <v>172</v>
      </c>
      <c r="AD49" t="s">
        <v>172</v>
      </c>
      <c r="AE49" t="s">
        <v>172</v>
      </c>
      <c r="AF49" t="s">
        <v>172</v>
      </c>
      <c r="AG49" t="s">
        <v>172</v>
      </c>
      <c r="AH49" t="s">
        <v>172</v>
      </c>
      <c r="AI49" t="s">
        <v>172</v>
      </c>
      <c r="AJ49"/>
      <c r="AK49"/>
      <c r="AL49"/>
      <c r="AM49"/>
      <c r="AN49"/>
      <c r="AO49"/>
      <c r="AP49"/>
      <c r="AQ49"/>
      <c r="AR49"/>
      <c r="AS49"/>
      <c r="AT49"/>
      <c r="AU49"/>
      <c r="AV49"/>
      <c r="AW49">
        <v>7520.5094299316406</v>
      </c>
      <c r="AX49">
        <v>8503.2722587585449</v>
      </c>
      <c r="AY49">
        <v>3394.3930931091309</v>
      </c>
      <c r="AZ49">
        <v>1277.0411567687991</v>
      </c>
      <c r="BA49">
        <v>276.26044464111328</v>
      </c>
      <c r="BB49">
        <v>1196.3047981262209</v>
      </c>
      <c r="BC49">
        <v>786.2057991027832</v>
      </c>
      <c r="BD49">
        <v>165.15040588378909</v>
      </c>
      <c r="BE49">
        <v>0</v>
      </c>
      <c r="BF49">
        <v>217.14715576171881</v>
      </c>
      <c r="BG49">
        <v>4036.7414283752441</v>
      </c>
      <c r="BH49">
        <v>3676.7953071594238</v>
      </c>
      <c r="BI49">
        <v>5560.2677536010742</v>
      </c>
      <c r="BJ49">
        <v>3664.6073455810551</v>
      </c>
      <c r="BK49">
        <v>1668.2563896179199</v>
      </c>
      <c r="BL49"/>
      <c r="BM49"/>
      <c r="BN49"/>
      <c r="BO49"/>
      <c r="BP49"/>
      <c r="BQ49"/>
      <c r="BR49"/>
      <c r="BS49"/>
      <c r="BT49"/>
      <c r="BU49"/>
      <c r="BV49"/>
      <c r="BW49"/>
      <c r="BX49"/>
    </row>
    <row r="50">
      <c r="A50" t="s">
        <v>539</v>
      </c>
      <c r="B50">
        <v>2007</v>
      </c>
      <c r="C50" t="s">
        <v>543</v>
      </c>
      <c r="D50">
        <v>16</v>
      </c>
      <c r="E50" t="s">
        <v>13</v>
      </c>
      <c r="F50" t="s">
        <v>14</v>
      </c>
      <c r="G50" t="s">
        <v>550</v>
      </c>
      <c r="H50">
        <v>47.804302785431346</v>
      </c>
      <c r="I50">
        <v>50.828901681988008</v>
      </c>
      <c r="J50">
        <v>75.086215502881444</v>
      </c>
      <c r="K50">
        <v>95.76169574068561</v>
      </c>
      <c r="L50">
        <v>98.686545120170337</v>
      </c>
      <c r="M50">
        <v>83.675308685208762</v>
      </c>
      <c r="N50">
        <v>95.592303735641764</v>
      </c>
      <c r="O50">
        <v>98.486689282857881</v>
      </c>
      <c r="P50">
        <v>98.638463942397763</v>
      </c>
      <c r="Q50">
        <v>99.48223473723526</v>
      </c>
      <c r="R50">
        <v>46.404472636436893</v>
      </c>
      <c r="S50">
        <v>48.070594332781823</v>
      </c>
      <c r="T50">
        <v>44.9768579508344</v>
      </c>
      <c r="U50">
        <v>58.524477119706447</v>
      </c>
      <c r="V50">
        <v>80.97592605516671</v>
      </c>
      <c r="W50" t="s">
        <v>246</v>
      </c>
      <c r="X50" t="s">
        <v>247</v>
      </c>
      <c r="Y50" t="s">
        <v>248</v>
      </c>
      <c r="Z50" t="s">
        <v>249</v>
      </c>
      <c r="AA50" t="s">
        <v>250</v>
      </c>
      <c r="AB50" t="s">
        <v>251</v>
      </c>
      <c r="AC50" t="s">
        <v>252</v>
      </c>
      <c r="AD50" t="s">
        <v>253</v>
      </c>
      <c r="AE50" t="s">
        <v>254</v>
      </c>
      <c r="AF50" t="s">
        <v>255</v>
      </c>
      <c r="AG50" t="s">
        <v>256</v>
      </c>
      <c r="AH50" t="s">
        <v>257</v>
      </c>
      <c r="AI50" t="s">
        <v>258</v>
      </c>
      <c r="AJ50">
        <v>77.517823267924939</v>
      </c>
      <c r="AK50">
        <v>63.496819647310168</v>
      </c>
      <c r="AL50">
        <v>79.489833823043483</v>
      </c>
      <c r="AM50">
        <v>56.917505088661017</v>
      </c>
      <c r="AN50">
        <v>53.806166140496501</v>
      </c>
      <c r="AO50">
        <v>47.8548430384404</v>
      </c>
      <c r="AP50">
        <v>33.854177506450164</v>
      </c>
      <c r="AQ50">
        <v>86.52789656708525</v>
      </c>
      <c r="AR50">
        <v>96.613129680320341</v>
      </c>
      <c r="AS50">
        <v>98.002972320267531</v>
      </c>
      <c r="AT50">
        <v>63.750627486513558</v>
      </c>
      <c r="AU50">
        <v>97.919831822907128</v>
      </c>
      <c r="AV50">
        <v>92.024719511364566</v>
      </c>
      <c r="AW50"/>
      <c r="AX50"/>
      <c r="AY50"/>
      <c r="AZ50"/>
      <c r="BA50"/>
      <c r="BB50"/>
      <c r="BC50"/>
      <c r="BD50"/>
      <c r="BE50"/>
      <c r="BF50"/>
      <c r="BG50"/>
      <c r="BH50"/>
      <c r="BI50"/>
      <c r="BJ50"/>
      <c r="BK50"/>
      <c r="BL50"/>
      <c r="BM50"/>
      <c r="BN50"/>
      <c r="BO50"/>
      <c r="BP50"/>
      <c r="BQ50"/>
      <c r="BR50"/>
      <c r="BS50"/>
      <c r="BT50"/>
      <c r="BU50"/>
      <c r="BV50"/>
      <c r="BW50"/>
      <c r="BX50"/>
    </row>
    <row r="51">
      <c r="A51" t="s">
        <v>539</v>
      </c>
      <c r="B51">
        <v>2007</v>
      </c>
      <c r="C51" t="s">
        <v>543</v>
      </c>
      <c r="D51">
        <v>17</v>
      </c>
      <c r="E51" t="s">
        <v>13</v>
      </c>
      <c r="F51" t="s">
        <v>51</v>
      </c>
      <c r="G51" t="s">
        <v>172</v>
      </c>
      <c r="H51">
        <v>52.195697214566827</v>
      </c>
      <c r="I51">
        <v>49.171098318010962</v>
      </c>
      <c r="J51">
        <v>24.913784497118069</v>
      </c>
      <c r="K51">
        <v>4.2383042593143641</v>
      </c>
      <c r="L51">
        <v>1.3134548798296171</v>
      </c>
      <c r="M51">
        <v>16.324691314791249</v>
      </c>
      <c r="N51">
        <v>4.4076962643582203</v>
      </c>
      <c r="O51">
        <v>1.513310717142146</v>
      </c>
      <c r="P51">
        <v>1.361536057602261</v>
      </c>
      <c r="Q51">
        <v>0.51776526276475288</v>
      </c>
      <c r="R51">
        <v>53.595527363563058</v>
      </c>
      <c r="S51">
        <v>51.929405667217893</v>
      </c>
      <c r="T51">
        <v>55.023142049165394</v>
      </c>
      <c r="U51">
        <v>41.475522880293219</v>
      </c>
      <c r="V51">
        <v>19.024073944833379</v>
      </c>
      <c r="W51" t="s">
        <v>246</v>
      </c>
      <c r="X51" t="s">
        <v>247</v>
      </c>
      <c r="Y51" t="s">
        <v>248</v>
      </c>
      <c r="Z51" t="s">
        <v>249</v>
      </c>
      <c r="AA51" t="s">
        <v>250</v>
      </c>
      <c r="AB51" t="s">
        <v>251</v>
      </c>
      <c r="AC51" t="s">
        <v>252</v>
      </c>
      <c r="AD51" t="s">
        <v>253</v>
      </c>
      <c r="AE51" t="s">
        <v>254</v>
      </c>
      <c r="AF51" t="s">
        <v>255</v>
      </c>
      <c r="AG51" t="s">
        <v>256</v>
      </c>
      <c r="AH51" t="s">
        <v>257</v>
      </c>
      <c r="AI51" t="s">
        <v>258</v>
      </c>
      <c r="AJ51">
        <v>22.48217673207489</v>
      </c>
      <c r="AK51">
        <v>36.503180352688616</v>
      </c>
      <c r="AL51">
        <v>20.510166176956279</v>
      </c>
      <c r="AM51">
        <v>43.082494911338827</v>
      </c>
      <c r="AN51">
        <v>46.193833859504288</v>
      </c>
      <c r="AO51">
        <v>52.145156961559223</v>
      </c>
      <c r="AP51">
        <v>66.145822493550526</v>
      </c>
      <c r="AQ51">
        <v>13.472103432914681</v>
      </c>
      <c r="AR51">
        <v>3.3868703196799088</v>
      </c>
      <c r="AS51">
        <v>1.9970276797324831</v>
      </c>
      <c r="AT51">
        <v>36.249372513486477</v>
      </c>
      <c r="AU51">
        <v>2.0801681770928711</v>
      </c>
      <c r="AV51">
        <v>7.9752804886354349</v>
      </c>
      <c r="AW51"/>
      <c r="AX51"/>
      <c r="AY51"/>
      <c r="AZ51"/>
      <c r="BA51"/>
      <c r="BB51"/>
      <c r="BC51"/>
      <c r="BD51"/>
      <c r="BE51"/>
      <c r="BF51"/>
      <c r="BG51"/>
      <c r="BH51"/>
      <c r="BI51"/>
      <c r="BJ51"/>
      <c r="BK51"/>
      <c r="BL51"/>
      <c r="BM51"/>
      <c r="BN51"/>
      <c r="BO51"/>
      <c r="BP51"/>
      <c r="BQ51"/>
      <c r="BR51"/>
      <c r="BS51"/>
      <c r="BT51"/>
      <c r="BU51"/>
      <c r="BV51"/>
      <c r="BW51"/>
      <c r="BX51"/>
    </row>
    <row r="52">
      <c r="A52" t="s">
        <v>539</v>
      </c>
      <c r="B52">
        <v>2007</v>
      </c>
      <c r="C52" t="s">
        <v>543</v>
      </c>
      <c r="D52">
        <v>18</v>
      </c>
      <c r="E52" t="s">
        <v>60</v>
      </c>
      <c r="F52" t="s">
        <v>15</v>
      </c>
      <c r="G52" t="s">
        <v>551</v>
      </c>
      <c r="H52">
        <v>22.418447754452579</v>
      </c>
      <c r="I52">
        <v>30.491894841209831</v>
      </c>
      <c r="J52">
        <v>59.349379721213182</v>
      </c>
      <c r="K52">
        <v>90.970165566147415</v>
      </c>
      <c r="L52">
        <v>96.033056680942906</v>
      </c>
      <c r="M52">
        <v>68.044315173886446</v>
      </c>
      <c r="N52">
        <v>90.789717206148211</v>
      </c>
      <c r="O52">
        <v>95.860306963562664</v>
      </c>
      <c r="P52">
        <v>96.119967797522747</v>
      </c>
      <c r="Q52">
        <v>96.5931986926701</v>
      </c>
      <c r="R52">
        <v>21.151745890269851</v>
      </c>
      <c r="S52">
        <v>22.052150927520859</v>
      </c>
      <c r="T52">
        <v>25.249232295586658</v>
      </c>
      <c r="U52">
        <v>39.961111708608982</v>
      </c>
      <c r="V52">
        <v>68.142526117887186</v>
      </c>
      <c r="W52" t="s">
        <v>246</v>
      </c>
      <c r="X52" t="s">
        <v>247</v>
      </c>
      <c r="Y52" t="s">
        <v>248</v>
      </c>
      <c r="Z52" t="s">
        <v>249</v>
      </c>
      <c r="AA52" t="s">
        <v>250</v>
      </c>
      <c r="AB52" t="s">
        <v>251</v>
      </c>
      <c r="AC52" t="s">
        <v>252</v>
      </c>
      <c r="AD52" t="s">
        <v>253</v>
      </c>
      <c r="AE52" t="s">
        <v>254</v>
      </c>
      <c r="AF52" t="s">
        <v>255</v>
      </c>
      <c r="AG52" t="s">
        <v>256</v>
      </c>
      <c r="AH52" t="s">
        <v>257</v>
      </c>
      <c r="AI52" t="s">
        <v>258</v>
      </c>
      <c r="AJ52">
        <v>70.546394596542854</v>
      </c>
      <c r="AK52">
        <v>34.862506213377458</v>
      </c>
      <c r="AL52">
        <v>56.254968845390763</v>
      </c>
      <c r="AM52">
        <v>39.11125286097856</v>
      </c>
      <c r="AN52">
        <v>26.15665970670106</v>
      </c>
      <c r="AO52">
        <v>31.47132578340609</v>
      </c>
      <c r="AP52">
        <v>25.268473123786901</v>
      </c>
      <c r="AQ52">
        <v>84.871498567801225</v>
      </c>
      <c r="AR52">
        <v>95.335366671232933</v>
      </c>
      <c r="AS52">
        <v>92.681112247744849</v>
      </c>
      <c r="AT52">
        <v>53.752704045684041</v>
      </c>
      <c r="AU52">
        <v>97.516666173535839</v>
      </c>
      <c r="AV52">
        <v>78.109942647227143</v>
      </c>
      <c r="AW52"/>
      <c r="AX52"/>
      <c r="AY52"/>
      <c r="AZ52"/>
      <c r="BA52"/>
      <c r="BB52"/>
      <c r="BC52"/>
      <c r="BD52"/>
      <c r="BE52"/>
      <c r="BF52"/>
      <c r="BG52"/>
      <c r="BH52"/>
      <c r="BI52"/>
      <c r="BJ52"/>
      <c r="BK52"/>
      <c r="BL52"/>
      <c r="BM52"/>
      <c r="BN52"/>
      <c r="BO52"/>
      <c r="BP52"/>
      <c r="BQ52"/>
      <c r="BR52"/>
      <c r="BS52"/>
      <c r="BT52"/>
      <c r="BU52"/>
      <c r="BV52"/>
      <c r="BW52"/>
      <c r="BX52"/>
    </row>
    <row r="53">
      <c r="A53" t="s">
        <v>539</v>
      </c>
      <c r="B53">
        <v>2007</v>
      </c>
      <c r="C53" t="s">
        <v>543</v>
      </c>
      <c r="D53">
        <v>19</v>
      </c>
      <c r="E53" t="s">
        <v>60</v>
      </c>
      <c r="F53" t="s">
        <v>16</v>
      </c>
      <c r="G53" t="s">
        <v>552</v>
      </c>
      <c r="H53">
        <v>25.376409523405531</v>
      </c>
      <c r="I53">
        <v>20.254440944368429</v>
      </c>
      <c r="J53">
        <v>15.6864859301275</v>
      </c>
      <c r="K53">
        <v>4.7787373653394543</v>
      </c>
      <c r="L53">
        <v>2.6530842156622452</v>
      </c>
      <c r="M53">
        <v>15.56489705870036</v>
      </c>
      <c r="N53">
        <v>4.7953997040501743</v>
      </c>
      <c r="O53">
        <v>2.6217818202942471</v>
      </c>
      <c r="P53">
        <v>2.5184961448750309</v>
      </c>
      <c r="Q53">
        <v>2.8886838638024428</v>
      </c>
      <c r="R53">
        <v>25.25272674616723</v>
      </c>
      <c r="S53">
        <v>26.001267299587621</v>
      </c>
      <c r="T53">
        <v>19.603182787559611</v>
      </c>
      <c r="U53">
        <v>18.52598410643462</v>
      </c>
      <c r="V53">
        <v>12.797196476299829</v>
      </c>
      <c r="W53" t="s">
        <v>246</v>
      </c>
      <c r="X53" t="s">
        <v>247</v>
      </c>
      <c r="Y53" t="s">
        <v>248</v>
      </c>
      <c r="Z53" t="s">
        <v>249</v>
      </c>
      <c r="AA53" t="s">
        <v>250</v>
      </c>
      <c r="AB53" t="s">
        <v>251</v>
      </c>
      <c r="AC53" t="s">
        <v>252</v>
      </c>
      <c r="AD53" t="s">
        <v>253</v>
      </c>
      <c r="AE53" t="s">
        <v>254</v>
      </c>
      <c r="AF53" t="s">
        <v>255</v>
      </c>
      <c r="AG53" t="s">
        <v>256</v>
      </c>
      <c r="AH53" t="s">
        <v>257</v>
      </c>
      <c r="AI53" t="s">
        <v>258</v>
      </c>
      <c r="AJ53">
        <v>6.9363446166012714</v>
      </c>
      <c r="AK53">
        <v>28.53886160607869</v>
      </c>
      <c r="AL53">
        <v>23.190676903672809</v>
      </c>
      <c r="AM53">
        <v>17.72375060970375</v>
      </c>
      <c r="AN53">
        <v>27.649506433795281</v>
      </c>
      <c r="AO53">
        <v>16.217468856100268</v>
      </c>
      <c r="AP53">
        <v>8.5857043826632449</v>
      </c>
      <c r="AQ53">
        <v>1.656397999284047</v>
      </c>
      <c r="AR53">
        <v>1.2694972363992421</v>
      </c>
      <c r="AS53">
        <v>5.319445736073634</v>
      </c>
      <c r="AT53">
        <v>9.9979234408295863</v>
      </c>
      <c r="AU53">
        <v>0.39973012934690733</v>
      </c>
      <c r="AV53">
        <v>13.91477686413741</v>
      </c>
      <c r="AW53"/>
      <c r="AX53"/>
      <c r="AY53"/>
      <c r="AZ53"/>
      <c r="BA53"/>
      <c r="BB53"/>
      <c r="BC53"/>
      <c r="BD53"/>
      <c r="BE53"/>
      <c r="BF53"/>
      <c r="BG53"/>
      <c r="BH53"/>
      <c r="BI53"/>
      <c r="BJ53"/>
      <c r="BK53"/>
      <c r="BL53"/>
      <c r="BM53"/>
      <c r="BN53"/>
      <c r="BO53"/>
      <c r="BP53"/>
      <c r="BQ53"/>
      <c r="BR53"/>
      <c r="BS53"/>
      <c r="BT53"/>
      <c r="BU53"/>
      <c r="BV53"/>
      <c r="BW53"/>
      <c r="BX53"/>
    </row>
    <row r="54">
      <c r="A54" t="s">
        <v>539</v>
      </c>
      <c r="B54">
        <v>2007</v>
      </c>
      <c r="C54" t="s">
        <v>543</v>
      </c>
      <c r="D54">
        <v>20</v>
      </c>
      <c r="E54" t="s">
        <v>60</v>
      </c>
      <c r="F54" t="s">
        <v>22</v>
      </c>
      <c r="G54" t="s">
        <v>553</v>
      </c>
      <c r="H54">
        <v>47.558108425883653</v>
      </c>
      <c r="I54">
        <v>44.429587912410852</v>
      </c>
      <c r="J54">
        <v>24.56840563466573</v>
      </c>
      <c r="K54">
        <v>4.2510970685132392</v>
      </c>
      <c r="L54">
        <v>1.2811823879119091</v>
      </c>
      <c r="M54">
        <v>16.390787767413109</v>
      </c>
      <c r="N54">
        <v>4.4148830898016751</v>
      </c>
      <c r="O54">
        <v>1.5179112161431449</v>
      </c>
      <c r="P54">
        <v>1.361536057602261</v>
      </c>
      <c r="Q54">
        <v>0.51811744352742384</v>
      </c>
      <c r="R54">
        <v>49.255346964522481</v>
      </c>
      <c r="S54">
        <v>46.472193236439033</v>
      </c>
      <c r="T54">
        <v>48.407811106533742</v>
      </c>
      <c r="U54">
        <v>40.259926277531939</v>
      </c>
      <c r="V54">
        <v>18.764099735937879</v>
      </c>
      <c r="W54" t="s">
        <v>246</v>
      </c>
      <c r="X54" t="s">
        <v>247</v>
      </c>
      <c r="Y54" t="s">
        <v>248</v>
      </c>
      <c r="Z54" t="s">
        <v>249</v>
      </c>
      <c r="AA54" t="s">
        <v>250</v>
      </c>
      <c r="AB54" t="s">
        <v>251</v>
      </c>
      <c r="AC54" t="s">
        <v>252</v>
      </c>
      <c r="AD54" t="s">
        <v>253</v>
      </c>
      <c r="AE54" t="s">
        <v>254</v>
      </c>
      <c r="AF54" t="s">
        <v>255</v>
      </c>
      <c r="AG54" t="s">
        <v>256</v>
      </c>
      <c r="AH54" t="s">
        <v>257</v>
      </c>
      <c r="AI54" t="s">
        <v>258</v>
      </c>
      <c r="AJ54">
        <v>22.517260786855712</v>
      </c>
      <c r="AK54">
        <v>36.598632180542651</v>
      </c>
      <c r="AL54">
        <v>19.92793059897436</v>
      </c>
      <c r="AM54">
        <v>33.816468791870037</v>
      </c>
      <c r="AN54">
        <v>34.731945784691852</v>
      </c>
      <c r="AO54">
        <v>51.424136600931192</v>
      </c>
      <c r="AP54">
        <v>65.083257523360132</v>
      </c>
      <c r="AQ54">
        <v>13.472103432914681</v>
      </c>
      <c r="AR54">
        <v>3.3951360923681562</v>
      </c>
      <c r="AS54">
        <v>1.999442016181523</v>
      </c>
      <c r="AT54">
        <v>35.038551335531338</v>
      </c>
      <c r="AU54">
        <v>2.0836036971172298</v>
      </c>
      <c r="AV54">
        <v>5.7089688013288082</v>
      </c>
      <c r="AW54"/>
      <c r="AX54"/>
      <c r="AY54"/>
      <c r="AZ54"/>
      <c r="BA54"/>
      <c r="BB54"/>
      <c r="BC54"/>
      <c r="BD54"/>
      <c r="BE54"/>
      <c r="BF54"/>
      <c r="BG54"/>
      <c r="BH54"/>
      <c r="BI54"/>
      <c r="BJ54"/>
      <c r="BK54"/>
      <c r="BL54"/>
      <c r="BM54"/>
      <c r="BN54"/>
      <c r="BO54"/>
      <c r="BP54"/>
      <c r="BQ54"/>
      <c r="BR54"/>
      <c r="BS54"/>
      <c r="BT54"/>
      <c r="BU54"/>
      <c r="BV54"/>
      <c r="BW54"/>
      <c r="BX54"/>
    </row>
    <row r="55">
      <c r="A55" t="s">
        <v>539</v>
      </c>
      <c r="B55">
        <v>2007</v>
      </c>
      <c r="C55" t="s">
        <v>543</v>
      </c>
      <c r="D55">
        <v>21</v>
      </c>
      <c r="E55" t="s">
        <v>60</v>
      </c>
      <c r="F55" t="s">
        <v>17</v>
      </c>
      <c r="G55" t="s">
        <v>554</v>
      </c>
      <c r="H55">
        <v>4.6470342962563471</v>
      </c>
      <c r="I55">
        <v>4.8240763020097956</v>
      </c>
      <c r="J55">
        <v>0.39572871399299198</v>
      </c>
      <c r="K55">
        <v>0</v>
      </c>
      <c r="L55">
        <v>0.032676715482810599</v>
      </c>
      <c r="M55">
        <v>0</v>
      </c>
      <c r="N55">
        <v>0</v>
      </c>
      <c r="O55">
        <v>0</v>
      </c>
      <c r="P55">
        <v>0</v>
      </c>
      <c r="Q55">
        <v>0</v>
      </c>
      <c r="R55">
        <v>4.3401803990405856</v>
      </c>
      <c r="S55">
        <v>5.4743885364524463</v>
      </c>
      <c r="T55">
        <v>6.7397738103200044</v>
      </c>
      <c r="U55">
        <v>1.2529779074242831</v>
      </c>
      <c r="V55">
        <v>0.29617766987520527</v>
      </c>
      <c r="W55" t="s">
        <v>246</v>
      </c>
      <c r="X55" t="s">
        <v>247</v>
      </c>
      <c r="Y55" t="s">
        <v>248</v>
      </c>
      <c r="Z55" t="s">
        <v>249</v>
      </c>
      <c r="AA55" t="s">
        <v>250</v>
      </c>
      <c r="AB55" t="s">
        <v>251</v>
      </c>
      <c r="AC55" t="s">
        <v>252</v>
      </c>
      <c r="AD55" t="s">
        <v>253</v>
      </c>
      <c r="AE55" t="s">
        <v>254</v>
      </c>
      <c r="AF55" t="s">
        <v>255</v>
      </c>
      <c r="AG55" t="s">
        <v>256</v>
      </c>
      <c r="AH55" t="s">
        <v>257</v>
      </c>
      <c r="AI55" t="s">
        <v>258</v>
      </c>
      <c r="AJ55">
        <v>0</v>
      </c>
      <c r="AK55">
        <v>0</v>
      </c>
      <c r="AL55">
        <v>0.6264236519618761</v>
      </c>
      <c r="AM55">
        <v>9.3485277374473519</v>
      </c>
      <c r="AN55">
        <v>11.46188807481235</v>
      </c>
      <c r="AO55">
        <v>0.88706875956211029</v>
      </c>
      <c r="AP55">
        <v>1.0625649701904061</v>
      </c>
      <c r="AQ55">
        <v>0</v>
      </c>
      <c r="AR55">
        <v>0</v>
      </c>
      <c r="AS55">
        <v>0</v>
      </c>
      <c r="AT55">
        <v>1.2108211779551401</v>
      </c>
      <c r="AU55">
        <v>0</v>
      </c>
      <c r="AV55">
        <v>2.266311687306628</v>
      </c>
      <c r="AW55"/>
      <c r="AX55"/>
      <c r="AY55"/>
      <c r="AZ55"/>
      <c r="BA55"/>
      <c r="BB55"/>
      <c r="BC55"/>
      <c r="BD55"/>
      <c r="BE55"/>
      <c r="BF55"/>
      <c r="BG55"/>
      <c r="BH55"/>
      <c r="BI55"/>
      <c r="BJ55"/>
      <c r="BK55"/>
      <c r="BL55"/>
      <c r="BM55"/>
      <c r="BN55"/>
      <c r="BO55"/>
      <c r="BP55"/>
      <c r="BQ55"/>
      <c r="BR55"/>
      <c r="BS55"/>
      <c r="BT55"/>
      <c r="BU55"/>
      <c r="BV55"/>
      <c r="BW55"/>
      <c r="BX55"/>
    </row>
    <row r="56">
      <c r="A56" t="s">
        <v>539</v>
      </c>
      <c r="B56">
        <v>2007</v>
      </c>
      <c r="C56" t="s">
        <v>543</v>
      </c>
      <c r="D56">
        <v>22</v>
      </c>
      <c r="E56" t="s">
        <v>54</v>
      </c>
      <c r="F56" t="s">
        <v>49</v>
      </c>
      <c r="G56" t="s">
        <v>172</v>
      </c>
      <c r="H56">
        <v>53.094435193891918</v>
      </c>
      <c r="I56">
        <v>39.913110239034317</v>
      </c>
      <c r="J56">
        <v>20.90531746913646</v>
      </c>
      <c r="K56">
        <v>4.9909056073038087</v>
      </c>
      <c r="L56">
        <v>2.6884060837295451</v>
      </c>
      <c r="M56">
        <v>18.616246515278021</v>
      </c>
      <c r="N56">
        <v>5.0168895106917386</v>
      </c>
      <c r="O56">
        <v>2.6621915240327509</v>
      </c>
      <c r="P56">
        <v>2.5532596962841652</v>
      </c>
      <c r="Q56">
        <v>2.9037285881302379</v>
      </c>
      <c r="R56">
        <v>54.418734469872483</v>
      </c>
      <c r="S56">
        <v>54.109089964633569</v>
      </c>
      <c r="T56">
        <v>43.705969346845229</v>
      </c>
      <c r="U56">
        <v>31.675335983547939</v>
      </c>
      <c r="V56">
        <v>15.81077382790401</v>
      </c>
      <c r="W56" t="s">
        <v>246</v>
      </c>
      <c r="X56" t="s">
        <v>247</v>
      </c>
      <c r="Y56" t="s">
        <v>248</v>
      </c>
      <c r="Z56" t="s">
        <v>249</v>
      </c>
      <c r="AA56" t="s">
        <v>250</v>
      </c>
      <c r="AB56" t="s">
        <v>251</v>
      </c>
      <c r="AC56" t="s">
        <v>252</v>
      </c>
      <c r="AD56" t="s">
        <v>253</v>
      </c>
      <c r="AE56" t="s">
        <v>254</v>
      </c>
      <c r="AF56" t="s">
        <v>255</v>
      </c>
      <c r="AG56" t="s">
        <v>256</v>
      </c>
      <c r="AH56" t="s">
        <v>257</v>
      </c>
      <c r="AI56" t="s">
        <v>258</v>
      </c>
      <c r="AJ56">
        <v>8.9521158996720072</v>
      </c>
      <c r="AK56">
        <v>45.013006166281642</v>
      </c>
      <c r="AL56">
        <v>29.190620436169311</v>
      </c>
      <c r="AM56">
        <v>31.18456853591341</v>
      </c>
      <c r="AN56">
        <v>51.387245026151831</v>
      </c>
      <c r="AO56">
        <v>34.006875155249567</v>
      </c>
      <c r="AP56">
        <v>25.360841748488589</v>
      </c>
      <c r="AQ56">
        <v>1.914293615123116</v>
      </c>
      <c r="AR56">
        <v>1.314113166820525</v>
      </c>
      <c r="AS56">
        <v>5.4279749478079111</v>
      </c>
      <c r="AT56">
        <v>15.68286279683231</v>
      </c>
      <c r="AU56">
        <v>0.40823615292216248</v>
      </c>
      <c r="AV56">
        <v>15.120694676411381</v>
      </c>
      <c r="AW56"/>
      <c r="AX56"/>
      <c r="AY56"/>
      <c r="AZ56"/>
      <c r="BA56"/>
      <c r="BB56"/>
      <c r="BC56"/>
      <c r="BD56"/>
      <c r="BE56"/>
      <c r="BF56"/>
      <c r="BG56"/>
      <c r="BH56"/>
      <c r="BI56"/>
      <c r="BJ56"/>
      <c r="BK56"/>
      <c r="BL56"/>
      <c r="BM56"/>
      <c r="BN56"/>
      <c r="BO56"/>
      <c r="BP56"/>
      <c r="BQ56"/>
      <c r="BR56"/>
      <c r="BS56"/>
      <c r="BT56"/>
      <c r="BU56"/>
      <c r="BV56"/>
      <c r="BW56"/>
      <c r="BX56"/>
    </row>
    <row r="57">
      <c r="A57" t="s">
        <v>539</v>
      </c>
      <c r="B57">
        <v>2007</v>
      </c>
      <c r="C57" t="s">
        <v>543</v>
      </c>
      <c r="D57">
        <v>23</v>
      </c>
      <c r="E57" t="s">
        <v>54</v>
      </c>
      <c r="F57" t="s">
        <v>48</v>
      </c>
      <c r="G57" t="s">
        <v>172</v>
      </c>
      <c r="H57">
        <v>46.905564806108003</v>
      </c>
      <c r="I57">
        <v>60.086889760965398</v>
      </c>
      <c r="J57">
        <v>79.094682530863437</v>
      </c>
      <c r="K57">
        <v>95.009094392696298</v>
      </c>
      <c r="L57">
        <v>97.311593916270382</v>
      </c>
      <c r="M57">
        <v>81.383753484721865</v>
      </c>
      <c r="N57">
        <v>94.983110489308331</v>
      </c>
      <c r="O57">
        <v>97.337808475967279</v>
      </c>
      <c r="P57">
        <v>97.446740303715842</v>
      </c>
      <c r="Q57">
        <v>97.096271411869751</v>
      </c>
      <c r="R57">
        <v>45.581265530127922</v>
      </c>
      <c r="S57">
        <v>45.89091003536695</v>
      </c>
      <c r="T57">
        <v>56.294030653155197</v>
      </c>
      <c r="U57">
        <v>68.324664016452303</v>
      </c>
      <c r="V57">
        <v>84.189226172095971</v>
      </c>
      <c r="W57" t="s">
        <v>246</v>
      </c>
      <c r="X57" t="s">
        <v>247</v>
      </c>
      <c r="Y57" t="s">
        <v>248</v>
      </c>
      <c r="Z57" t="s">
        <v>249</v>
      </c>
      <c r="AA57" t="s">
        <v>250</v>
      </c>
      <c r="AB57" t="s">
        <v>251</v>
      </c>
      <c r="AC57" t="s">
        <v>252</v>
      </c>
      <c r="AD57" t="s">
        <v>253</v>
      </c>
      <c r="AE57" t="s">
        <v>254</v>
      </c>
      <c r="AF57" t="s">
        <v>255</v>
      </c>
      <c r="AG57" t="s">
        <v>256</v>
      </c>
      <c r="AH57" t="s">
        <v>257</v>
      </c>
      <c r="AI57" t="s">
        <v>258</v>
      </c>
      <c r="AJ57">
        <v>91.047884100328019</v>
      </c>
      <c r="AK57">
        <v>54.986993833718387</v>
      </c>
      <c r="AL57">
        <v>70.809379563830745</v>
      </c>
      <c r="AM57">
        <v>68.815431464086302</v>
      </c>
      <c r="AN57">
        <v>48.612754973847871</v>
      </c>
      <c r="AO57">
        <v>65.993124844750483</v>
      </c>
      <c r="AP57">
        <v>74.639158251511375</v>
      </c>
      <c r="AQ57">
        <v>98.085706384876914</v>
      </c>
      <c r="AR57">
        <v>98.68588683317958</v>
      </c>
      <c r="AS57">
        <v>94.572025052192075</v>
      </c>
      <c r="AT57">
        <v>84.317137203167803</v>
      </c>
      <c r="AU57">
        <v>99.591763847077814</v>
      </c>
      <c r="AV57">
        <v>84.879305323588596</v>
      </c>
      <c r="AW57"/>
      <c r="AX57"/>
      <c r="AY57"/>
      <c r="AZ57"/>
      <c r="BA57"/>
      <c r="BB57"/>
      <c r="BC57"/>
      <c r="BD57"/>
      <c r="BE57"/>
      <c r="BF57"/>
      <c r="BG57"/>
      <c r="BH57"/>
      <c r="BI57"/>
      <c r="BJ57"/>
      <c r="BK57"/>
      <c r="BL57"/>
      <c r="BM57"/>
      <c r="BN57"/>
      <c r="BO57"/>
      <c r="BP57"/>
      <c r="BQ57"/>
      <c r="BR57"/>
      <c r="BS57"/>
      <c r="BT57"/>
      <c r="BU57"/>
      <c r="BV57"/>
      <c r="BW57"/>
      <c r="BX57"/>
    </row>
    <row r="58">
      <c r="A58" t="s">
        <v>539</v>
      </c>
      <c r="B58">
        <v>2007</v>
      </c>
      <c r="C58" t="s">
        <v>543</v>
      </c>
      <c r="D58">
        <v>24</v>
      </c>
      <c r="E58" t="s">
        <v>47</v>
      </c>
      <c r="F58" t="s">
        <v>259</v>
      </c>
      <c r="G58" t="s">
        <v>172</v>
      </c>
      <c r="H58">
        <v>19.982655794771961</v>
      </c>
      <c r="I58">
        <v>23.589556438477629</v>
      </c>
      <c r="J58">
        <v>38.395683932526907</v>
      </c>
      <c r="K58">
        <v>48.604644048347708</v>
      </c>
      <c r="L58">
        <v>37.02290298247582</v>
      </c>
      <c r="M58">
        <v>32.222589406392643</v>
      </c>
      <c r="N58">
        <v>30.021799483891101</v>
      </c>
      <c r="O58">
        <v>68.461927507508918</v>
      </c>
      <c r="P58">
        <v>57.590121561346173</v>
      </c>
      <c r="Q58">
        <v>55.5247992013432</v>
      </c>
      <c r="R58">
        <v>19.08608813644749</v>
      </c>
      <c r="S58">
        <v>22.3904333909956</v>
      </c>
      <c r="T58">
        <v>20.59137757967391</v>
      </c>
      <c r="U58">
        <v>33.561853531517073</v>
      </c>
      <c r="V58">
        <v>42.819607524730131</v>
      </c>
      <c r="W58" t="s">
        <v>246</v>
      </c>
      <c r="X58" t="s">
        <v>247</v>
      </c>
      <c r="Y58" t="s">
        <v>248</v>
      </c>
      <c r="Z58" t="s">
        <v>249</v>
      </c>
      <c r="AA58" t="s">
        <v>250</v>
      </c>
      <c r="AB58" t="s">
        <v>251</v>
      </c>
      <c r="AC58" t="s">
        <v>252</v>
      </c>
      <c r="AD58" t="s">
        <v>253</v>
      </c>
      <c r="AE58" t="s">
        <v>254</v>
      </c>
      <c r="AF58" t="s">
        <v>255</v>
      </c>
      <c r="AG58" t="s">
        <v>256</v>
      </c>
      <c r="AH58" t="s">
        <v>257</v>
      </c>
      <c r="AI58" t="s">
        <v>258</v>
      </c>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row>
    <row r="59">
      <c r="A59" t="s">
        <v>539</v>
      </c>
      <c r="B59">
        <v>2007</v>
      </c>
      <c r="C59" t="s">
        <v>543</v>
      </c>
      <c r="D59">
        <v>29</v>
      </c>
      <c r="E59" t="s">
        <v>57</v>
      </c>
      <c r="F59" t="s">
        <v>49</v>
      </c>
      <c r="G59" t="s">
        <v>555</v>
      </c>
      <c r="H59">
        <v>10.30132647727619</v>
      </c>
      <c r="I59">
        <v>16.272204463366439</v>
      </c>
      <c r="J59">
        <v>35.422140202245473</v>
      </c>
      <c r="K59">
        <v>36.551133375041907</v>
      </c>
      <c r="L59">
        <v>53.103871351575478</v>
      </c>
      <c r="M59">
        <v>47.714509852723573</v>
      </c>
      <c r="N59">
        <v>39.66313258050122</v>
      </c>
      <c r="O59">
        <v>35.802445436663938</v>
      </c>
      <c r="P59">
        <v>48.693722257322513</v>
      </c>
      <c r="Q59">
        <v>60.377394941189102</v>
      </c>
      <c r="R59">
        <v>8.3800343622364188</v>
      </c>
      <c r="S59">
        <v>9.877524151581591</v>
      </c>
      <c r="T59">
        <v>9.813023627637989</v>
      </c>
      <c r="U59">
        <v>21.845558794814728</v>
      </c>
      <c r="V59">
        <v>34.973244070762682</v>
      </c>
      <c r="W59" t="s">
        <v>246</v>
      </c>
      <c r="X59" t="s">
        <v>247</v>
      </c>
      <c r="Y59" t="s">
        <v>248</v>
      </c>
      <c r="Z59" t="s">
        <v>249</v>
      </c>
      <c r="AA59" t="s">
        <v>250</v>
      </c>
      <c r="AB59" t="s">
        <v>251</v>
      </c>
      <c r="AC59" t="s">
        <v>252</v>
      </c>
      <c r="AD59" t="s">
        <v>253</v>
      </c>
      <c r="AE59" t="s">
        <v>254</v>
      </c>
      <c r="AF59" t="s">
        <v>255</v>
      </c>
      <c r="AG59" t="s">
        <v>256</v>
      </c>
      <c r="AH59" t="s">
        <v>257</v>
      </c>
      <c r="AI59" t="s">
        <v>258</v>
      </c>
      <c r="AJ59">
        <v>42.245466368582669</v>
      </c>
      <c r="AK59">
        <v>24.71902116100534</v>
      </c>
      <c r="AL59">
        <v>39.195323286653668</v>
      </c>
      <c r="AM59">
        <v>27.724475266880159</v>
      </c>
      <c r="AN59">
        <v>15.99556366406391</v>
      </c>
      <c r="AO59">
        <v>17.596785950227272</v>
      </c>
      <c r="AP59">
        <v>17.65677827207778</v>
      </c>
      <c r="AQ59">
        <v>71.307213442033373</v>
      </c>
      <c r="AR59">
        <v>89.198159612569199</v>
      </c>
      <c r="AS59">
        <v>30.317666728589849</v>
      </c>
      <c r="AT59">
        <v>47.553032477314957</v>
      </c>
      <c r="AU59">
        <v>15.404911282590939</v>
      </c>
      <c r="AV59">
        <v>36.00771202325118</v>
      </c>
      <c r="AW59"/>
      <c r="AX59"/>
      <c r="AY59"/>
      <c r="AZ59"/>
      <c r="BA59"/>
      <c r="BB59"/>
      <c r="BC59"/>
      <c r="BD59"/>
      <c r="BE59"/>
      <c r="BF59"/>
      <c r="BG59"/>
      <c r="BH59"/>
      <c r="BI59"/>
      <c r="BJ59"/>
      <c r="BK59"/>
      <c r="BL59"/>
      <c r="BM59"/>
      <c r="BN59"/>
      <c r="BO59"/>
      <c r="BP59"/>
      <c r="BQ59"/>
      <c r="BR59"/>
      <c r="BS59"/>
      <c r="BT59"/>
      <c r="BU59"/>
      <c r="BV59"/>
      <c r="BW59"/>
      <c r="BX59"/>
    </row>
    <row r="60">
      <c r="A60" t="s">
        <v>539</v>
      </c>
      <c r="B60">
        <v>2007</v>
      </c>
      <c r="C60" t="s">
        <v>543</v>
      </c>
      <c r="D60">
        <v>30</v>
      </c>
      <c r="E60" t="s">
        <v>57</v>
      </c>
      <c r="F60" t="s">
        <v>48</v>
      </c>
      <c r="G60" t="s">
        <v>172</v>
      </c>
      <c r="H60">
        <v>89.698673522723183</v>
      </c>
      <c r="I60">
        <v>83.727795536632826</v>
      </c>
      <c r="J60">
        <v>64.577859797753831</v>
      </c>
      <c r="K60">
        <v>63.448866624957567</v>
      </c>
      <c r="L60">
        <v>46.896128648424082</v>
      </c>
      <c r="M60">
        <v>52.285490147276143</v>
      </c>
      <c r="N60">
        <v>60.336867419499093</v>
      </c>
      <c r="O60">
        <v>64.197554563336155</v>
      </c>
      <c r="P60">
        <v>51.306277742677587</v>
      </c>
      <c r="Q60">
        <v>39.622605058811068</v>
      </c>
      <c r="R60">
        <v>91.619965637763627</v>
      </c>
      <c r="S60">
        <v>90.122475848418389</v>
      </c>
      <c r="T60">
        <v>90.186976372361983</v>
      </c>
      <c r="U60">
        <v>78.154441205185236</v>
      </c>
      <c r="V60">
        <v>65.026755929237254</v>
      </c>
      <c r="W60" t="s">
        <v>246</v>
      </c>
      <c r="X60" t="s">
        <v>247</v>
      </c>
      <c r="Y60" t="s">
        <v>248</v>
      </c>
      <c r="Z60" t="s">
        <v>249</v>
      </c>
      <c r="AA60" t="s">
        <v>250</v>
      </c>
      <c r="AB60" t="s">
        <v>251</v>
      </c>
      <c r="AC60" t="s">
        <v>252</v>
      </c>
      <c r="AD60" t="s">
        <v>253</v>
      </c>
      <c r="AE60" t="s">
        <v>254</v>
      </c>
      <c r="AF60" t="s">
        <v>255</v>
      </c>
      <c r="AG60" t="s">
        <v>256</v>
      </c>
      <c r="AH60" t="s">
        <v>257</v>
      </c>
      <c r="AI60" t="s">
        <v>258</v>
      </c>
      <c r="AJ60">
        <v>57.754533631417218</v>
      </c>
      <c r="AK60">
        <v>75.280978838993732</v>
      </c>
      <c r="AL60">
        <v>60.804676713346161</v>
      </c>
      <c r="AM60">
        <v>72.275524733119752</v>
      </c>
      <c r="AN60">
        <v>84.004436335936418</v>
      </c>
      <c r="AO60">
        <v>82.403214049772757</v>
      </c>
      <c r="AP60">
        <v>82.343221727922696</v>
      </c>
      <c r="AQ60">
        <v>28.692786557966532</v>
      </c>
      <c r="AR60">
        <v>10.80184038743114</v>
      </c>
      <c r="AS60">
        <v>69.682333271409846</v>
      </c>
      <c r="AT60">
        <v>52.446967522685071</v>
      </c>
      <c r="AU60">
        <v>84.595088717409084</v>
      </c>
      <c r="AV60">
        <v>63.99228797674872</v>
      </c>
      <c r="AW60"/>
      <c r="AX60"/>
      <c r="AY60"/>
      <c r="AZ60"/>
      <c r="BA60"/>
      <c r="BB60"/>
      <c r="BC60"/>
      <c r="BD60"/>
      <c r="BE60"/>
      <c r="BF60"/>
      <c r="BG60"/>
      <c r="BH60"/>
      <c r="BI60"/>
      <c r="BJ60"/>
      <c r="BK60"/>
      <c r="BL60"/>
      <c r="BM60"/>
      <c r="BN60"/>
      <c r="BO60"/>
      <c r="BP60"/>
      <c r="BQ60"/>
      <c r="BR60"/>
      <c r="BS60"/>
      <c r="BT60"/>
      <c r="BU60"/>
      <c r="BV60"/>
      <c r="BW60"/>
      <c r="BX60"/>
    </row>
    <row r="61">
      <c r="A61" t="s">
        <v>539</v>
      </c>
      <c r="B61">
        <v>2007</v>
      </c>
      <c r="C61" t="s">
        <v>543</v>
      </c>
      <c r="D61">
        <v>31</v>
      </c>
      <c r="E61" t="s">
        <v>102</v>
      </c>
      <c r="F61" t="s">
        <v>49</v>
      </c>
      <c r="G61" t="s">
        <v>556</v>
      </c>
      <c r="H61">
        <v>2.9464624048648571</v>
      </c>
      <c r="I61">
        <v>8.2269494267680781</v>
      </c>
      <c r="J61">
        <v>23.881234633337051</v>
      </c>
      <c r="K61">
        <v>24.776417004805271</v>
      </c>
      <c r="L61">
        <v>42.081788200797313</v>
      </c>
      <c r="M61">
        <v>24.050667959222849</v>
      </c>
      <c r="N61">
        <v>24.311796150289862</v>
      </c>
      <c r="O61">
        <v>23.956450663257179</v>
      </c>
      <c r="P61">
        <v>34.435462637390721</v>
      </c>
      <c r="Q61">
        <v>53.042953060327967</v>
      </c>
      <c r="R61">
        <v>2.1062240869226301</v>
      </c>
      <c r="S61">
        <v>2.9963415899956032</v>
      </c>
      <c r="T61">
        <v>5.5531718732987274</v>
      </c>
      <c r="U61">
        <v>14.1099400119533</v>
      </c>
      <c r="V61">
        <v>29.219273729497221</v>
      </c>
      <c r="W61" t="s">
        <v>246</v>
      </c>
      <c r="X61" t="s">
        <v>247</v>
      </c>
      <c r="Y61" t="s">
        <v>248</v>
      </c>
      <c r="Z61" t="s">
        <v>249</v>
      </c>
      <c r="AA61" t="s">
        <v>250</v>
      </c>
      <c r="AB61" t="s">
        <v>251</v>
      </c>
      <c r="AC61" t="s">
        <v>252</v>
      </c>
      <c r="AD61" t="s">
        <v>253</v>
      </c>
      <c r="AE61" t="s">
        <v>254</v>
      </c>
      <c r="AF61" t="s">
        <v>255</v>
      </c>
      <c r="AG61" t="s">
        <v>256</v>
      </c>
      <c r="AH61" t="s">
        <v>257</v>
      </c>
      <c r="AI61" t="s">
        <v>258</v>
      </c>
      <c r="AJ61">
        <v>34.510841742073907</v>
      </c>
      <c r="AK61">
        <v>19.677301748453232</v>
      </c>
      <c r="AL61">
        <v>34.674658918659432</v>
      </c>
      <c r="AM61">
        <v>14.398941308933409</v>
      </c>
      <c r="AN61">
        <v>7.7396445001115346</v>
      </c>
      <c r="AO61">
        <v>4.31672005831979</v>
      </c>
      <c r="AP61">
        <v>15.472569102648711</v>
      </c>
      <c r="AQ61">
        <v>48.112024347714737</v>
      </c>
      <c r="AR61">
        <v>45.677765095041828</v>
      </c>
      <c r="AS61">
        <v>18.22403864016341</v>
      </c>
      <c r="AT61">
        <v>41.464109082374918</v>
      </c>
      <c r="AU61">
        <v>13.22554888505387</v>
      </c>
      <c r="AV61">
        <v>30.88923967326587</v>
      </c>
      <c r="AW61"/>
      <c r="AX61"/>
      <c r="AY61"/>
      <c r="AZ61"/>
      <c r="BA61"/>
      <c r="BB61"/>
      <c r="BC61"/>
      <c r="BD61"/>
      <c r="BE61"/>
      <c r="BF61"/>
      <c r="BG61"/>
      <c r="BH61"/>
      <c r="BI61"/>
      <c r="BJ61"/>
      <c r="BK61"/>
      <c r="BL61"/>
      <c r="BM61"/>
      <c r="BN61"/>
      <c r="BO61"/>
      <c r="BP61"/>
      <c r="BQ61"/>
      <c r="BR61"/>
      <c r="BS61"/>
      <c r="BT61"/>
      <c r="BU61"/>
      <c r="BV61"/>
      <c r="BW61"/>
      <c r="BX61"/>
    </row>
    <row r="62">
      <c r="A62" t="s">
        <v>539</v>
      </c>
      <c r="B62">
        <v>2007</v>
      </c>
      <c r="C62" t="s">
        <v>543</v>
      </c>
      <c r="D62">
        <v>32</v>
      </c>
      <c r="E62" t="s">
        <v>102</v>
      </c>
      <c r="F62" t="s">
        <v>48</v>
      </c>
      <c r="G62" t="s">
        <v>172</v>
      </c>
      <c r="H62">
        <v>97.05353759513504</v>
      </c>
      <c r="I62">
        <v>91.773050573231401</v>
      </c>
      <c r="J62">
        <v>76.118765366662373</v>
      </c>
      <c r="K62">
        <v>75.223582995194263</v>
      </c>
      <c r="L62">
        <v>57.918211799202084</v>
      </c>
      <c r="M62">
        <v>75.949332040777051</v>
      </c>
      <c r="N62">
        <v>75.68820384971049</v>
      </c>
      <c r="O62">
        <v>76.043549336742942</v>
      </c>
      <c r="P62">
        <v>65.564537362609428</v>
      </c>
      <c r="Q62">
        <v>46.95704693967221</v>
      </c>
      <c r="R62">
        <v>97.893775913077377</v>
      </c>
      <c r="S62">
        <v>97.003658410004334</v>
      </c>
      <c r="T62">
        <v>94.446828126701249</v>
      </c>
      <c r="U62">
        <v>85.890059988046602</v>
      </c>
      <c r="V62">
        <v>70.780726270502683</v>
      </c>
      <c r="W62" t="s">
        <v>246</v>
      </c>
      <c r="X62" t="s">
        <v>247</v>
      </c>
      <c r="Y62" t="s">
        <v>248</v>
      </c>
      <c r="Z62" t="s">
        <v>249</v>
      </c>
      <c r="AA62" t="s">
        <v>250</v>
      </c>
      <c r="AB62" t="s">
        <v>251</v>
      </c>
      <c r="AC62" t="s">
        <v>252</v>
      </c>
      <c r="AD62" t="s">
        <v>253</v>
      </c>
      <c r="AE62" t="s">
        <v>254</v>
      </c>
      <c r="AF62" t="s">
        <v>255</v>
      </c>
      <c r="AG62" t="s">
        <v>256</v>
      </c>
      <c r="AH62" t="s">
        <v>257</v>
      </c>
      <c r="AI62" t="s">
        <v>258</v>
      </c>
      <c r="AJ62">
        <v>65.489158257925922</v>
      </c>
      <c r="AK62">
        <v>80.322698251545987</v>
      </c>
      <c r="AL62">
        <v>65.325341081340397</v>
      </c>
      <c r="AM62">
        <v>85.601058691066555</v>
      </c>
      <c r="AN62">
        <v>92.260355499888675</v>
      </c>
      <c r="AO62">
        <v>95.683279941680226</v>
      </c>
      <c r="AP62">
        <v>84.527430897351735</v>
      </c>
      <c r="AQ62">
        <v>51.887975652285192</v>
      </c>
      <c r="AR62">
        <v>54.322234904959053</v>
      </c>
      <c r="AS62">
        <v>81.775961359836501</v>
      </c>
      <c r="AT62">
        <v>58.535890917625132</v>
      </c>
      <c r="AU62">
        <v>86.774451114946174</v>
      </c>
      <c r="AV62">
        <v>69.110760326734038</v>
      </c>
      <c r="AW62"/>
      <c r="AX62"/>
      <c r="AY62"/>
      <c r="AZ62"/>
      <c r="BA62"/>
      <c r="BB62"/>
      <c r="BC62"/>
      <c r="BD62"/>
      <c r="BE62"/>
      <c r="BF62"/>
      <c r="BG62"/>
      <c r="BH62"/>
      <c r="BI62"/>
      <c r="BJ62"/>
      <c r="BK62"/>
      <c r="BL62"/>
      <c r="BM62"/>
      <c r="BN62"/>
      <c r="BO62"/>
      <c r="BP62"/>
      <c r="BQ62"/>
      <c r="BR62"/>
      <c r="BS62"/>
      <c r="BT62"/>
      <c r="BU62"/>
      <c r="BV62"/>
      <c r="BW62"/>
      <c r="BX62"/>
    </row>
    <row r="63">
      <c r="A63" t="s">
        <v>539</v>
      </c>
      <c r="B63">
        <v>2007</v>
      </c>
      <c r="C63" t="s">
        <v>543</v>
      </c>
      <c r="D63">
        <v>35</v>
      </c>
      <c r="E63" t="s">
        <v>55</v>
      </c>
      <c r="F63" t="s">
        <v>49</v>
      </c>
      <c r="G63" t="s">
        <v>172</v>
      </c>
      <c r="H63">
        <v>7.7713932351417796</v>
      </c>
      <c r="I63">
        <v>17.255216218118409</v>
      </c>
      <c r="J63">
        <v>46.717868804681942</v>
      </c>
      <c r="K63">
        <v>82.680230280488544</v>
      </c>
      <c r="L63">
        <v>90.51238458293605</v>
      </c>
      <c r="M63">
        <v>56.429839433127448</v>
      </c>
      <c r="N63">
        <v>81.124292330544662</v>
      </c>
      <c r="O63">
        <v>87.567124519845947</v>
      </c>
      <c r="P63">
        <v>88.334736378487534</v>
      </c>
      <c r="Q63">
        <v>93.928201748964099</v>
      </c>
      <c r="R63">
        <v>7.7338404779400394</v>
      </c>
      <c r="S63">
        <v>5.9621681901858654</v>
      </c>
      <c r="T63">
        <v>11.15702004554208</v>
      </c>
      <c r="U63">
        <v>26.74832093148305</v>
      </c>
      <c r="V63">
        <v>58.789002486921923</v>
      </c>
      <c r="W63" t="s">
        <v>246</v>
      </c>
      <c r="X63" t="s">
        <v>247</v>
      </c>
      <c r="Y63" t="s">
        <v>248</v>
      </c>
      <c r="Z63" t="s">
        <v>249</v>
      </c>
      <c r="AA63" t="s">
        <v>250</v>
      </c>
      <c r="AB63" t="s">
        <v>251</v>
      </c>
      <c r="AC63" t="s">
        <v>252</v>
      </c>
      <c r="AD63" t="s">
        <v>253</v>
      </c>
      <c r="AE63" t="s">
        <v>254</v>
      </c>
      <c r="AF63" t="s">
        <v>255</v>
      </c>
      <c r="AG63" t="s">
        <v>256</v>
      </c>
      <c r="AH63" t="s">
        <v>257</v>
      </c>
      <c r="AI63" t="s">
        <v>258</v>
      </c>
      <c r="AJ63">
        <v>62.332345346982919</v>
      </c>
      <c r="AK63">
        <v>22.463722116592258</v>
      </c>
      <c r="AL63">
        <v>36.471113323974997</v>
      </c>
      <c r="AM63">
        <v>18.57714585430897</v>
      </c>
      <c r="AN63">
        <v>9.2042859407557387</v>
      </c>
      <c r="AO63">
        <v>26.271129733113231</v>
      </c>
      <c r="AP63">
        <v>19.9670155598326</v>
      </c>
      <c r="AQ63">
        <v>85.855847591637527</v>
      </c>
      <c r="AR63">
        <v>89.996202057999611</v>
      </c>
      <c r="AS63">
        <v>84.153817573843568</v>
      </c>
      <c r="AT63">
        <v>43.872269664950757</v>
      </c>
      <c r="AU63">
        <v>95.742257451236895</v>
      </c>
      <c r="AV63">
        <v>66.572358576081996</v>
      </c>
      <c r="AW63"/>
      <c r="AX63"/>
      <c r="AY63"/>
      <c r="AZ63"/>
      <c r="BA63"/>
      <c r="BB63"/>
      <c r="BC63"/>
      <c r="BD63"/>
      <c r="BE63"/>
      <c r="BF63"/>
      <c r="BG63"/>
      <c r="BH63"/>
      <c r="BI63"/>
      <c r="BJ63"/>
      <c r="BK63"/>
      <c r="BL63"/>
      <c r="BM63"/>
      <c r="BN63"/>
      <c r="BO63"/>
      <c r="BP63"/>
      <c r="BQ63"/>
      <c r="BR63"/>
      <c r="BS63"/>
      <c r="BT63"/>
      <c r="BU63"/>
      <c r="BV63"/>
      <c r="BW63"/>
      <c r="BX63"/>
    </row>
    <row r="64">
      <c r="A64" t="s">
        <v>539</v>
      </c>
      <c r="B64">
        <v>2007</v>
      </c>
      <c r="C64" t="s">
        <v>543</v>
      </c>
      <c r="D64">
        <v>36</v>
      </c>
      <c r="E64" t="s">
        <v>55</v>
      </c>
      <c r="F64" t="s">
        <v>48</v>
      </c>
      <c r="G64" t="s">
        <v>172</v>
      </c>
      <c r="H64">
        <v>92.228606764857716</v>
      </c>
      <c r="I64">
        <v>82.744783781880827</v>
      </c>
      <c r="J64">
        <v>53.282131195317397</v>
      </c>
      <c r="K64">
        <v>17.319769719511321</v>
      </c>
      <c r="L64">
        <v>9.4876154170637985</v>
      </c>
      <c r="M64">
        <v>43.570160566872282</v>
      </c>
      <c r="N64">
        <v>18.875707669455512</v>
      </c>
      <c r="O64">
        <v>12.432875480154189</v>
      </c>
      <c r="P64">
        <v>11.6652636215125</v>
      </c>
      <c r="Q64">
        <v>6.0717982510358883</v>
      </c>
      <c r="R64">
        <v>92.266159522060022</v>
      </c>
      <c r="S64">
        <v>94.03783180981408</v>
      </c>
      <c r="T64">
        <v>88.842979954457931</v>
      </c>
      <c r="U64">
        <v>73.251679068516808</v>
      </c>
      <c r="V64">
        <v>41.21099751307797</v>
      </c>
      <c r="W64" t="s">
        <v>246</v>
      </c>
      <c r="X64" t="s">
        <v>247</v>
      </c>
      <c r="Y64" t="s">
        <v>248</v>
      </c>
      <c r="Z64" t="s">
        <v>249</v>
      </c>
      <c r="AA64" t="s">
        <v>250</v>
      </c>
      <c r="AB64" t="s">
        <v>251</v>
      </c>
      <c r="AC64" t="s">
        <v>252</v>
      </c>
      <c r="AD64" t="s">
        <v>253</v>
      </c>
      <c r="AE64" t="s">
        <v>254</v>
      </c>
      <c r="AF64" t="s">
        <v>255</v>
      </c>
      <c r="AG64" t="s">
        <v>256</v>
      </c>
      <c r="AH64" t="s">
        <v>257</v>
      </c>
      <c r="AI64" t="s">
        <v>258</v>
      </c>
      <c r="AJ64">
        <v>37.667654653016989</v>
      </c>
      <c r="AK64">
        <v>77.536277883406839</v>
      </c>
      <c r="AL64">
        <v>63.528886676024818</v>
      </c>
      <c r="AM64">
        <v>81.422854145690977</v>
      </c>
      <c r="AN64">
        <v>90.795714059244489</v>
      </c>
      <c r="AO64">
        <v>73.728870266886688</v>
      </c>
      <c r="AP64">
        <v>80.032984440167994</v>
      </c>
      <c r="AQ64">
        <v>14.14415240836243</v>
      </c>
      <c r="AR64">
        <v>10.003797942000761</v>
      </c>
      <c r="AS64">
        <v>15.84618242615637</v>
      </c>
      <c r="AT64">
        <v>56.127730335049279</v>
      </c>
      <c r="AU64">
        <v>4.2577425487630949</v>
      </c>
      <c r="AV64">
        <v>33.427641423918018</v>
      </c>
      <c r="AW64"/>
      <c r="AX64"/>
      <c r="AY64"/>
      <c r="AZ64"/>
      <c r="BA64"/>
      <c r="BB64"/>
      <c r="BC64"/>
      <c r="BD64"/>
      <c r="BE64"/>
      <c r="BF64"/>
      <c r="BG64"/>
      <c r="BH64"/>
      <c r="BI64"/>
      <c r="BJ64"/>
      <c r="BK64"/>
      <c r="BL64"/>
      <c r="BM64"/>
      <c r="BN64"/>
      <c r="BO64"/>
      <c r="BP64"/>
      <c r="BQ64"/>
      <c r="BR64"/>
      <c r="BS64"/>
      <c r="BT64"/>
      <c r="BU64"/>
      <c r="BV64"/>
      <c r="BW64"/>
      <c r="BX64"/>
    </row>
    <row r="65">
      <c r="A65" t="s">
        <v>539</v>
      </c>
      <c r="B65">
        <v>2007</v>
      </c>
      <c r="C65" t="s">
        <v>543</v>
      </c>
      <c r="D65">
        <v>37</v>
      </c>
      <c r="E65" t="s">
        <v>147</v>
      </c>
      <c r="F65" t="s">
        <v>49</v>
      </c>
      <c r="G65" t="s">
        <v>567</v>
      </c>
      <c r="H65">
        <v>13.79713020170626</v>
      </c>
      <c r="I65">
        <v>29.248885116612431</v>
      </c>
      <c r="J65">
        <v>58.775841428958017</v>
      </c>
      <c r="K65">
        <v>85.470851177878558</v>
      </c>
      <c r="L65">
        <v>91.510115345801921</v>
      </c>
      <c r="M65">
        <v>64.350612831796013</v>
      </c>
      <c r="N65">
        <v>84.191592670027731</v>
      </c>
      <c r="O65">
        <v>88.657975870732002</v>
      </c>
      <c r="P65">
        <v>89.18603933549872</v>
      </c>
      <c r="Q65">
        <v>94.417060490306483</v>
      </c>
      <c r="R65">
        <v>12.84188985108373</v>
      </c>
      <c r="S65">
        <v>11.39402094777248</v>
      </c>
      <c r="T65">
        <v>20.744557013357511</v>
      </c>
      <c r="U65">
        <v>39.890118401506889</v>
      </c>
      <c r="V65">
        <v>69.556638181872458</v>
      </c>
      <c r="W65" t="s">
        <v>246</v>
      </c>
      <c r="X65" t="s">
        <v>247</v>
      </c>
      <c r="Y65" t="s">
        <v>248</v>
      </c>
      <c r="Z65" t="s">
        <v>249</v>
      </c>
      <c r="AA65" t="s">
        <v>250</v>
      </c>
      <c r="AB65" t="s">
        <v>251</v>
      </c>
      <c r="AC65" t="s">
        <v>252</v>
      </c>
      <c r="AD65" t="s">
        <v>253</v>
      </c>
      <c r="AE65" t="s">
        <v>254</v>
      </c>
      <c r="AF65" t="s">
        <v>255</v>
      </c>
      <c r="AG65" t="s">
        <v>256</v>
      </c>
      <c r="AH65" t="s">
        <v>257</v>
      </c>
      <c r="AI65" t="s">
        <v>258</v>
      </c>
      <c r="AJ65">
        <v>79.31205430010489</v>
      </c>
      <c r="AK65">
        <v>35.377712208841103</v>
      </c>
      <c r="AL65">
        <v>45.464395454303983</v>
      </c>
      <c r="AM65">
        <v>28.74175922162906</v>
      </c>
      <c r="AN65">
        <v>16.260176865313721</v>
      </c>
      <c r="AO65">
        <v>44.56542300194468</v>
      </c>
      <c r="AP65">
        <v>49.837092406306262</v>
      </c>
      <c r="AQ65">
        <v>91.481837140737667</v>
      </c>
      <c r="AR65">
        <v>91.621456699978523</v>
      </c>
      <c r="AS65">
        <v>85.821249170694685</v>
      </c>
      <c r="AT65">
        <v>68.004579738672206</v>
      </c>
      <c r="AU65">
        <v>97.214878539794313</v>
      </c>
      <c r="AV65">
        <v>69.785513018704876</v>
      </c>
      <c r="AW65"/>
      <c r="AX65"/>
      <c r="AY65"/>
      <c r="AZ65"/>
      <c r="BA65"/>
      <c r="BB65"/>
      <c r="BC65"/>
      <c r="BD65"/>
      <c r="BE65"/>
      <c r="BF65"/>
      <c r="BG65"/>
      <c r="BH65"/>
      <c r="BI65"/>
      <c r="BJ65"/>
      <c r="BK65"/>
      <c r="BL65"/>
      <c r="BM65"/>
      <c r="BN65"/>
      <c r="BO65"/>
      <c r="BP65"/>
      <c r="BQ65"/>
      <c r="BR65"/>
      <c r="BS65"/>
      <c r="BT65"/>
      <c r="BU65"/>
      <c r="BV65"/>
      <c r="BW65"/>
      <c r="BX65"/>
    </row>
    <row r="66">
      <c r="A66" t="s">
        <v>539</v>
      </c>
      <c r="B66">
        <v>2007</v>
      </c>
      <c r="C66" t="s">
        <v>543</v>
      </c>
      <c r="D66">
        <v>38</v>
      </c>
      <c r="E66" t="s">
        <v>147</v>
      </c>
      <c r="F66" t="s">
        <v>48</v>
      </c>
      <c r="G66" t="s">
        <v>172</v>
      </c>
      <c r="H66">
        <v>86.202869798293577</v>
      </c>
      <c r="I66">
        <v>70.751114883387501</v>
      </c>
      <c r="J66">
        <v>41.224158571041677</v>
      </c>
      <c r="K66">
        <v>14.5291488221213</v>
      </c>
      <c r="L66">
        <v>8.4898846541979722</v>
      </c>
      <c r="M66">
        <v>35.649387168203631</v>
      </c>
      <c r="N66">
        <v>15.808407329972461</v>
      </c>
      <c r="O66">
        <v>11.342024129268079</v>
      </c>
      <c r="P66">
        <v>10.81396066450133</v>
      </c>
      <c r="Q66">
        <v>5.5829395096934959</v>
      </c>
      <c r="R66">
        <v>87.158110148916364</v>
      </c>
      <c r="S66">
        <v>88.60597905222761</v>
      </c>
      <c r="T66">
        <v>79.255442986642549</v>
      </c>
      <c r="U66">
        <v>60.109881598493253</v>
      </c>
      <c r="V66">
        <v>30.443361818127521</v>
      </c>
      <c r="W66" t="s">
        <v>246</v>
      </c>
      <c r="X66" t="s">
        <v>247</v>
      </c>
      <c r="Y66" t="s">
        <v>248</v>
      </c>
      <c r="Z66" t="s">
        <v>249</v>
      </c>
      <c r="AA66" t="s">
        <v>250</v>
      </c>
      <c r="AB66" t="s">
        <v>251</v>
      </c>
      <c r="AC66" t="s">
        <v>252</v>
      </c>
      <c r="AD66" t="s">
        <v>253</v>
      </c>
      <c r="AE66" t="s">
        <v>254</v>
      </c>
      <c r="AF66" t="s">
        <v>255</v>
      </c>
      <c r="AG66" t="s">
        <v>256</v>
      </c>
      <c r="AH66" t="s">
        <v>257</v>
      </c>
      <c r="AI66" t="s">
        <v>258</v>
      </c>
      <c r="AJ66">
        <v>20.687945699895241</v>
      </c>
      <c r="AK66">
        <v>64.622287791158911</v>
      </c>
      <c r="AL66">
        <v>54.535604545696081</v>
      </c>
      <c r="AM66">
        <v>71.258240778370649</v>
      </c>
      <c r="AN66">
        <v>83.739823134686105</v>
      </c>
      <c r="AO66">
        <v>55.434576998055277</v>
      </c>
      <c r="AP66">
        <v>50.162907593693639</v>
      </c>
      <c r="AQ66">
        <v>8.5181628592622953</v>
      </c>
      <c r="AR66">
        <v>8.3785433000215939</v>
      </c>
      <c r="AS66">
        <v>14.17875082930523</v>
      </c>
      <c r="AT66">
        <v>31.99542026132799</v>
      </c>
      <c r="AU66">
        <v>2.7851214602056782</v>
      </c>
      <c r="AV66">
        <v>30.214486981295149</v>
      </c>
      <c r="AW66"/>
      <c r="AX66"/>
      <c r="AY66"/>
      <c r="AZ66"/>
      <c r="BA66"/>
      <c r="BB66"/>
      <c r="BC66"/>
      <c r="BD66"/>
      <c r="BE66"/>
      <c r="BF66"/>
      <c r="BG66"/>
      <c r="BH66"/>
      <c r="BI66"/>
      <c r="BJ66"/>
      <c r="BK66"/>
      <c r="BL66"/>
      <c r="BM66"/>
      <c r="BN66"/>
      <c r="BO66"/>
      <c r="BP66"/>
      <c r="BQ66"/>
      <c r="BR66"/>
      <c r="BS66"/>
      <c r="BT66"/>
      <c r="BU66"/>
      <c r="BV66"/>
      <c r="BW66"/>
      <c r="BX66"/>
    </row>
    <row r="67">
      <c r="A67" t="s">
        <v>539</v>
      </c>
      <c r="B67">
        <v>2007</v>
      </c>
      <c r="C67" t="s">
        <v>543</v>
      </c>
      <c r="D67">
        <v>41</v>
      </c>
      <c r="E67" t="s">
        <v>56</v>
      </c>
      <c r="F67" t="s">
        <v>49</v>
      </c>
      <c r="G67" t="s">
        <v>172</v>
      </c>
      <c r="H67">
        <v>57.033312882870128</v>
      </c>
      <c r="I67">
        <v>45.802019659521498</v>
      </c>
      <c r="J67">
        <v>26.724699239206998</v>
      </c>
      <c r="K67">
        <v>6.0637340737759624</v>
      </c>
      <c r="L67">
        <v>3.0350141489018352</v>
      </c>
      <c r="M67">
        <v>20.169549957188519</v>
      </c>
      <c r="N67">
        <v>6.025803866205341</v>
      </c>
      <c r="O67">
        <v>3.061779533727726</v>
      </c>
      <c r="P67">
        <v>2.816644747821484</v>
      </c>
      <c r="Q67">
        <v>3.1330952398966021</v>
      </c>
      <c r="R67">
        <v>56.803109595194421</v>
      </c>
      <c r="S67">
        <v>57.639594200845501</v>
      </c>
      <c r="T67">
        <v>48.932534356532202</v>
      </c>
      <c r="U67">
        <v>39.56539168280289</v>
      </c>
      <c r="V67">
        <v>21.420582101299949</v>
      </c>
      <c r="W67" t="s">
        <v>246</v>
      </c>
      <c r="X67" t="s">
        <v>247</v>
      </c>
      <c r="Y67" t="s">
        <v>248</v>
      </c>
      <c r="Z67" t="s">
        <v>249</v>
      </c>
      <c r="AA67" t="s">
        <v>250</v>
      </c>
      <c r="AB67" t="s">
        <v>251</v>
      </c>
      <c r="AC67" t="s">
        <v>252</v>
      </c>
      <c r="AD67" t="s">
        <v>253</v>
      </c>
      <c r="AE67" t="s">
        <v>254</v>
      </c>
      <c r="AF67" t="s">
        <v>255</v>
      </c>
      <c r="AG67" t="s">
        <v>256</v>
      </c>
      <c r="AH67" t="s">
        <v>257</v>
      </c>
      <c r="AI67" t="s">
        <v>258</v>
      </c>
      <c r="AJ67">
        <v>20.8930279556972</v>
      </c>
      <c r="AK67">
        <v>53.296826905916006</v>
      </c>
      <c r="AL67">
        <v>35.433666293630353</v>
      </c>
      <c r="AM67">
        <v>35.001119484222663</v>
      </c>
      <c r="AN67">
        <v>51.93185369047054</v>
      </c>
      <c r="AO67">
        <v>40.357537386138723</v>
      </c>
      <c r="AP67">
        <v>50.323004130703367</v>
      </c>
      <c r="AQ67">
        <v>5.1663842358621466</v>
      </c>
      <c r="AR67">
        <v>1.82604460007872</v>
      </c>
      <c r="AS67">
        <v>5.9946011356231734</v>
      </c>
      <c r="AT67">
        <v>30.430022129537619</v>
      </c>
      <c r="AU67">
        <v>0.61993796716769123</v>
      </c>
      <c r="AV67">
        <v>15.91588186463156</v>
      </c>
      <c r="AW67"/>
      <c r="AX67"/>
      <c r="AY67"/>
      <c r="AZ67"/>
      <c r="BA67"/>
      <c r="BB67"/>
      <c r="BC67"/>
      <c r="BD67"/>
      <c r="BE67"/>
      <c r="BF67"/>
      <c r="BG67"/>
      <c r="BH67"/>
      <c r="BI67"/>
      <c r="BJ67"/>
      <c r="BK67"/>
      <c r="BL67"/>
      <c r="BM67"/>
      <c r="BN67"/>
      <c r="BO67"/>
      <c r="BP67"/>
      <c r="BQ67"/>
      <c r="BR67"/>
      <c r="BS67"/>
      <c r="BT67"/>
      <c r="BU67"/>
      <c r="BV67"/>
      <c r="BW67"/>
      <c r="BX67"/>
    </row>
    <row r="68">
      <c r="A68" t="s">
        <v>539</v>
      </c>
      <c r="B68">
        <v>2007</v>
      </c>
      <c r="C68" t="s">
        <v>543</v>
      </c>
      <c r="D68">
        <v>42</v>
      </c>
      <c r="E68" t="s">
        <v>56</v>
      </c>
      <c r="F68" t="s">
        <v>48</v>
      </c>
      <c r="G68" t="s">
        <v>557</v>
      </c>
      <c r="H68">
        <v>42.966687117128089</v>
      </c>
      <c r="I68">
        <v>54.197980340477557</v>
      </c>
      <c r="J68">
        <v>73.275300760792476</v>
      </c>
      <c r="K68">
        <v>93.936265926224152</v>
      </c>
      <c r="L68">
        <v>96.96498585109812</v>
      </c>
      <c r="M68">
        <v>79.830450042811464</v>
      </c>
      <c r="N68">
        <v>93.974196133794621</v>
      </c>
      <c r="O68">
        <v>96.938220466272327</v>
      </c>
      <c r="P68">
        <v>97.183355252178558</v>
      </c>
      <c r="Q68">
        <v>96.866904760103381</v>
      </c>
      <c r="R68">
        <v>43.196890404805522</v>
      </c>
      <c r="S68">
        <v>42.360405799154243</v>
      </c>
      <c r="T68">
        <v>51.0674656434675</v>
      </c>
      <c r="U68">
        <v>60.434608317196798</v>
      </c>
      <c r="V68">
        <v>78.579417898700115</v>
      </c>
      <c r="W68" t="s">
        <v>246</v>
      </c>
      <c r="X68" t="s">
        <v>247</v>
      </c>
      <c r="Y68" t="s">
        <v>248</v>
      </c>
      <c r="Z68" t="s">
        <v>249</v>
      </c>
      <c r="AA68" t="s">
        <v>250</v>
      </c>
      <c r="AB68" t="s">
        <v>251</v>
      </c>
      <c r="AC68" t="s">
        <v>252</v>
      </c>
      <c r="AD68" t="s">
        <v>253</v>
      </c>
      <c r="AE68" t="s">
        <v>254</v>
      </c>
      <c r="AF68" t="s">
        <v>255</v>
      </c>
      <c r="AG68" t="s">
        <v>256</v>
      </c>
      <c r="AH68" t="s">
        <v>257</v>
      </c>
      <c r="AI68" t="s">
        <v>258</v>
      </c>
      <c r="AJ68">
        <v>79.106972044302609</v>
      </c>
      <c r="AK68">
        <v>46.703173094082771</v>
      </c>
      <c r="AL68">
        <v>64.566333706369448</v>
      </c>
      <c r="AM68">
        <v>64.998880515777174</v>
      </c>
      <c r="AN68">
        <v>48.068146309530242</v>
      </c>
      <c r="AO68">
        <v>59.642462613860943</v>
      </c>
      <c r="AP68">
        <v>49.676995869297251</v>
      </c>
      <c r="AQ68">
        <v>94.833615764137832</v>
      </c>
      <c r="AR68">
        <v>98.173955399921368</v>
      </c>
      <c r="AS68">
        <v>94.005398864376843</v>
      </c>
      <c r="AT68">
        <v>69.569977870462367</v>
      </c>
      <c r="AU68">
        <v>99.380062032832285</v>
      </c>
      <c r="AV68">
        <v>84.084118135368385</v>
      </c>
      <c r="AW68"/>
      <c r="AX68"/>
      <c r="AY68"/>
      <c r="AZ68"/>
      <c r="BA68"/>
      <c r="BB68"/>
      <c r="BC68"/>
      <c r="BD68"/>
      <c r="BE68"/>
      <c r="BF68"/>
      <c r="BG68"/>
      <c r="BH68"/>
      <c r="BI68"/>
      <c r="BJ68"/>
      <c r="BK68"/>
      <c r="BL68"/>
      <c r="BM68"/>
      <c r="BN68"/>
      <c r="BO68"/>
      <c r="BP68"/>
      <c r="BQ68"/>
      <c r="BR68"/>
      <c r="BS68"/>
      <c r="BT68"/>
      <c r="BU68"/>
      <c r="BV68"/>
      <c r="BW68"/>
      <c r="BX68"/>
    </row>
    <row r="69">
      <c r="A69" t="s">
        <v>539</v>
      </c>
      <c r="B69">
        <v>2007</v>
      </c>
      <c r="C69" t="s">
        <v>543</v>
      </c>
      <c r="D69">
        <v>58</v>
      </c>
      <c r="E69" t="s">
        <v>260</v>
      </c>
      <c r="F69" t="s">
        <v>261</v>
      </c>
      <c r="G69" t="s">
        <v>172</v>
      </c>
      <c r="H69">
        <v>0.75139581322494287</v>
      </c>
      <c r="I69">
        <v>2.338131398734463</v>
      </c>
      <c r="J69">
        <v>5.5244620540317202</v>
      </c>
      <c r="K69">
        <v>6.1427017582064822</v>
      </c>
      <c r="L69">
        <v>25.83450274441434</v>
      </c>
      <c r="M69">
        <v>5.8659045197488293</v>
      </c>
      <c r="N69">
        <v>5.1867163474679394</v>
      </c>
      <c r="O69">
        <v>8.0524166321025259</v>
      </c>
      <c r="P69">
        <v>16.12611390677483</v>
      </c>
      <c r="Q69">
        <v>38.519205700659427</v>
      </c>
      <c r="R69">
        <v>0.5256427526908416</v>
      </c>
      <c r="S69">
        <v>0.91975767629054372</v>
      </c>
      <c r="T69">
        <v>2.076284614632677</v>
      </c>
      <c r="U69">
        <v>3.231611438183867</v>
      </c>
      <c r="V69">
        <v>6.3881002131208824</v>
      </c>
      <c r="W69" t="s">
        <v>246</v>
      </c>
      <c r="X69" t="s">
        <v>247</v>
      </c>
      <c r="Y69" t="s">
        <v>248</v>
      </c>
      <c r="Z69" t="s">
        <v>249</v>
      </c>
      <c r="AA69" t="s">
        <v>250</v>
      </c>
      <c r="AB69" t="s">
        <v>251</v>
      </c>
      <c r="AC69" t="s">
        <v>252</v>
      </c>
      <c r="AD69" t="s">
        <v>253</v>
      </c>
      <c r="AE69" t="s">
        <v>254</v>
      </c>
      <c r="AF69" t="s">
        <v>255</v>
      </c>
      <c r="AG69" t="s">
        <v>256</v>
      </c>
      <c r="AH69" t="s">
        <v>257</v>
      </c>
      <c r="AI69" t="s">
        <v>258</v>
      </c>
      <c r="AJ69">
        <v>8.4158036672672534</v>
      </c>
      <c r="AK69">
        <v>1.220065601109696</v>
      </c>
      <c r="AL69">
        <v>12.131651838770971</v>
      </c>
      <c r="AM69">
        <v>5.509275610978916</v>
      </c>
      <c r="AN69">
        <v>4.3144772136383587</v>
      </c>
      <c r="AO69">
        <v>1.197774636796676</v>
      </c>
      <c r="AP69">
        <v>0.39907011558840039</v>
      </c>
      <c r="AQ69">
        <v>15.15110721196262</v>
      </c>
      <c r="AR69">
        <v>33.44236883934304</v>
      </c>
      <c r="AS69">
        <v>12.64164963774842</v>
      </c>
      <c r="AT69">
        <v>20.912963033010971</v>
      </c>
      <c r="AU69">
        <v>9.4194288507752439</v>
      </c>
      <c r="AV69">
        <v>5.472764279476598</v>
      </c>
      <c r="AW69"/>
      <c r="AX69"/>
      <c r="AY69"/>
      <c r="AZ69"/>
      <c r="BA69"/>
      <c r="BB69"/>
      <c r="BC69"/>
      <c r="BD69"/>
      <c r="BE69"/>
      <c r="BF69"/>
      <c r="BG69"/>
      <c r="BH69"/>
      <c r="BI69"/>
      <c r="BJ69"/>
      <c r="BK69"/>
      <c r="BL69"/>
      <c r="BM69"/>
      <c r="BN69"/>
      <c r="BO69"/>
      <c r="BP69"/>
      <c r="BQ69"/>
      <c r="BR69"/>
      <c r="BS69"/>
      <c r="BT69"/>
      <c r="BU69"/>
      <c r="BV69"/>
      <c r="BW69"/>
      <c r="BX69"/>
    </row>
    <row r="70">
      <c r="A70" t="s">
        <v>539</v>
      </c>
      <c r="B70">
        <v>2007</v>
      </c>
      <c r="C70" t="s">
        <v>543</v>
      </c>
      <c r="D70">
        <v>59</v>
      </c>
      <c r="E70" t="s">
        <v>260</v>
      </c>
      <c r="F70" t="s">
        <v>262</v>
      </c>
      <c r="G70" t="s">
        <v>172</v>
      </c>
      <c r="H70">
        <v>2.1950665916399168</v>
      </c>
      <c r="I70">
        <v>5.8374834297733136</v>
      </c>
      <c r="J70">
        <v>18.356772579305311</v>
      </c>
      <c r="K70">
        <v>18.633715246598779</v>
      </c>
      <c r="L70">
        <v>16.230606883279741</v>
      </c>
      <c r="M70">
        <v>18.071541699553631</v>
      </c>
      <c r="N70">
        <v>19.125079802821929</v>
      </c>
      <c r="O70">
        <v>15.904034031154669</v>
      </c>
      <c r="P70">
        <v>18.272579694701751</v>
      </c>
      <c r="Q70">
        <v>14.52374735966854</v>
      </c>
      <c r="R70">
        <v>1.5805813342317889</v>
      </c>
      <c r="S70">
        <v>2.076583913705059</v>
      </c>
      <c r="T70">
        <v>3.4768872586660522</v>
      </c>
      <c r="U70">
        <v>10.878328573769441</v>
      </c>
      <c r="V70">
        <v>22.83117351637636</v>
      </c>
      <c r="W70" t="s">
        <v>246</v>
      </c>
      <c r="X70" t="s">
        <v>247</v>
      </c>
      <c r="Y70" t="s">
        <v>248</v>
      </c>
      <c r="Z70" t="s">
        <v>249</v>
      </c>
      <c r="AA70" t="s">
        <v>250</v>
      </c>
      <c r="AB70" t="s">
        <v>251</v>
      </c>
      <c r="AC70" t="s">
        <v>252</v>
      </c>
      <c r="AD70" t="s">
        <v>253</v>
      </c>
      <c r="AE70" t="s">
        <v>254</v>
      </c>
      <c r="AF70" t="s">
        <v>255</v>
      </c>
      <c r="AG70" t="s">
        <v>256</v>
      </c>
      <c r="AH70" t="s">
        <v>257</v>
      </c>
      <c r="AI70" t="s">
        <v>258</v>
      </c>
      <c r="AJ70">
        <v>26.09503807480667</v>
      </c>
      <c r="AK70">
        <v>18.45723614734354</v>
      </c>
      <c r="AL70">
        <v>22.4176011626136</v>
      </c>
      <c r="AM70">
        <v>8.8896656979544932</v>
      </c>
      <c r="AN70">
        <v>3.4251672864731768</v>
      </c>
      <c r="AO70">
        <v>3.1189454215231152</v>
      </c>
      <c r="AP70">
        <v>15.07349898706031</v>
      </c>
      <c r="AQ70">
        <v>32.960917135752119</v>
      </c>
      <c r="AR70">
        <v>12.21105033122519</v>
      </c>
      <c r="AS70">
        <v>5.5731005015790256</v>
      </c>
      <c r="AT70">
        <v>20.551146049364029</v>
      </c>
      <c r="AU70">
        <v>3.8061200342786301</v>
      </c>
      <c r="AV70">
        <v>25.41647539378928</v>
      </c>
      <c r="AW70"/>
      <c r="AX70"/>
      <c r="AY70"/>
      <c r="AZ70"/>
      <c r="BA70"/>
      <c r="BB70"/>
      <c r="BC70"/>
      <c r="BD70"/>
      <c r="BE70"/>
      <c r="BF70"/>
      <c r="BG70"/>
      <c r="BH70"/>
      <c r="BI70"/>
      <c r="BJ70"/>
      <c r="BK70"/>
      <c r="BL70"/>
      <c r="BM70"/>
      <c r="BN70"/>
      <c r="BO70"/>
      <c r="BP70"/>
      <c r="BQ70"/>
      <c r="BR70"/>
      <c r="BS70"/>
      <c r="BT70"/>
      <c r="BU70"/>
      <c r="BV70"/>
      <c r="BW70"/>
      <c r="BX70"/>
    </row>
    <row r="71">
      <c r="A71" t="s">
        <v>539</v>
      </c>
      <c r="B71">
        <v>2007</v>
      </c>
      <c r="C71" t="s">
        <v>543</v>
      </c>
      <c r="D71">
        <v>60</v>
      </c>
      <c r="E71" t="s">
        <v>260</v>
      </c>
      <c r="F71" t="s">
        <v>263</v>
      </c>
      <c r="G71" t="s">
        <v>172</v>
      </c>
      <c r="H71">
        <v>7.3548640724113312</v>
      </c>
      <c r="I71">
        <v>8.0452550365983555</v>
      </c>
      <c r="J71">
        <v>11.540905568908389</v>
      </c>
      <c r="K71">
        <v>11.77471637023655</v>
      </c>
      <c r="L71">
        <v>11.022083150778069</v>
      </c>
      <c r="M71">
        <v>23.663841893500742</v>
      </c>
      <c r="N71">
        <v>15.35133643021142</v>
      </c>
      <c r="O71">
        <v>11.84599477340678</v>
      </c>
      <c r="P71">
        <v>14.258259619931881</v>
      </c>
      <c r="Q71">
        <v>7.3344418808611787</v>
      </c>
      <c r="R71">
        <v>6.2738102753137861</v>
      </c>
      <c r="S71">
        <v>6.8811825615859856</v>
      </c>
      <c r="T71">
        <v>4.2598517543392651</v>
      </c>
      <c r="U71">
        <v>7.7356187828613852</v>
      </c>
      <c r="V71">
        <v>5.7539703412654992</v>
      </c>
      <c r="W71" t="s">
        <v>246</v>
      </c>
      <c r="X71" t="s">
        <v>247</v>
      </c>
      <c r="Y71" t="s">
        <v>248</v>
      </c>
      <c r="Z71" t="s">
        <v>249</v>
      </c>
      <c r="AA71" t="s">
        <v>250</v>
      </c>
      <c r="AB71" t="s">
        <v>251</v>
      </c>
      <c r="AC71" t="s">
        <v>252</v>
      </c>
      <c r="AD71" t="s">
        <v>253</v>
      </c>
      <c r="AE71" t="s">
        <v>254</v>
      </c>
      <c r="AF71" t="s">
        <v>255</v>
      </c>
      <c r="AG71" t="s">
        <v>256</v>
      </c>
      <c r="AH71" t="s">
        <v>257</v>
      </c>
      <c r="AI71" t="s">
        <v>258</v>
      </c>
      <c r="AJ71">
        <v>7.7346246265087917</v>
      </c>
      <c r="AK71">
        <v>5.0417194125521316</v>
      </c>
      <c r="AL71">
        <v>4.5206643679942298</v>
      </c>
      <c r="AM71">
        <v>13.32553395794676</v>
      </c>
      <c r="AN71">
        <v>8.2559191639523704</v>
      </c>
      <c r="AO71">
        <v>13.28006589190748</v>
      </c>
      <c r="AP71">
        <v>2.1842091694290762</v>
      </c>
      <c r="AQ71">
        <v>23.19518909431866</v>
      </c>
      <c r="AR71">
        <v>43.52039451752777</v>
      </c>
      <c r="AS71">
        <v>12.093628088426479</v>
      </c>
      <c r="AT71">
        <v>6.0889233949400916</v>
      </c>
      <c r="AU71">
        <v>2.1793623975370831</v>
      </c>
      <c r="AV71">
        <v>5.1184723499853213</v>
      </c>
      <c r="AW71"/>
      <c r="AX71"/>
      <c r="AY71"/>
      <c r="AZ71"/>
      <c r="BA71"/>
      <c r="BB71"/>
      <c r="BC71"/>
      <c r="BD71"/>
      <c r="BE71"/>
      <c r="BF71"/>
      <c r="BG71"/>
      <c r="BH71"/>
      <c r="BI71"/>
      <c r="BJ71"/>
      <c r="BK71"/>
      <c r="BL71"/>
      <c r="BM71"/>
      <c r="BN71"/>
      <c r="BO71"/>
      <c r="BP71"/>
      <c r="BQ71"/>
      <c r="BR71"/>
      <c r="BS71"/>
      <c r="BT71"/>
      <c r="BU71"/>
      <c r="BV71"/>
      <c r="BW71"/>
      <c r="BX71"/>
    </row>
    <row r="72">
      <c r="A72" t="s">
        <v>539</v>
      </c>
      <c r="B72">
        <v>2007</v>
      </c>
      <c r="C72" t="s">
        <v>543</v>
      </c>
      <c r="D72">
        <v>61</v>
      </c>
      <c r="E72" t="s">
        <v>260</v>
      </c>
      <c r="F72" t="s">
        <v>264</v>
      </c>
      <c r="G72" t="s">
        <v>172</v>
      </c>
      <c r="H72">
        <v>7.8806671285837124</v>
      </c>
      <c r="I72">
        <v>8.6942557483306508</v>
      </c>
      <c r="J72">
        <v>10.94877888337008</v>
      </c>
      <c r="K72">
        <v>7.1408629599019076</v>
      </c>
      <c r="L72">
        <v>0.84556104830720913</v>
      </c>
      <c r="M72">
        <v>1.33223715007729</v>
      </c>
      <c r="N72">
        <v>0.21958631935875911</v>
      </c>
      <c r="O72">
        <v>0.082081731199349597</v>
      </c>
      <c r="P72">
        <v>0.37207107670585099</v>
      </c>
      <c r="Q72">
        <v>0.17996198448472389</v>
      </c>
      <c r="R72">
        <v>8.1503354320549981</v>
      </c>
      <c r="S72">
        <v>7.712511260739868</v>
      </c>
      <c r="T72">
        <v>11.60731065873366</v>
      </c>
      <c r="U72">
        <v>9.6582493807913075</v>
      </c>
      <c r="V72">
        <v>26.008529103439241</v>
      </c>
      <c r="W72" t="s">
        <v>246</v>
      </c>
      <c r="X72" t="s">
        <v>247</v>
      </c>
      <c r="Y72" t="s">
        <v>248</v>
      </c>
      <c r="Z72" t="s">
        <v>249</v>
      </c>
      <c r="AA72" t="s">
        <v>250</v>
      </c>
      <c r="AB72" t="s">
        <v>251</v>
      </c>
      <c r="AC72" t="s">
        <v>252</v>
      </c>
      <c r="AD72" t="s">
        <v>253</v>
      </c>
      <c r="AE72" t="s">
        <v>254</v>
      </c>
      <c r="AF72" t="s">
        <v>255</v>
      </c>
      <c r="AG72" t="s">
        <v>256</v>
      </c>
      <c r="AH72" t="s">
        <v>257</v>
      </c>
      <c r="AI72" t="s">
        <v>258</v>
      </c>
      <c r="AJ72">
        <v>2.8256328447709871</v>
      </c>
      <c r="AK72">
        <v>8.3974536729627172</v>
      </c>
      <c r="AL72">
        <v>8.9325513467496407</v>
      </c>
      <c r="AM72">
        <v>14.59544552597465</v>
      </c>
      <c r="AN72">
        <v>2.6922569571234529</v>
      </c>
      <c r="AO72">
        <v>2.5400785523762761</v>
      </c>
      <c r="AP72">
        <v>3.775496808974419</v>
      </c>
      <c r="AQ72">
        <v>4.8500787719392733</v>
      </c>
      <c r="AR72">
        <v>0.36560732249133632</v>
      </c>
      <c r="AS72">
        <v>0.046442504179825199</v>
      </c>
      <c r="AT72">
        <v>2.8713759362936182</v>
      </c>
      <c r="AU72">
        <v>0.68701484778359101</v>
      </c>
      <c r="AV72">
        <v>31.101511453463271</v>
      </c>
      <c r="AW72"/>
      <c r="AX72"/>
      <c r="AY72"/>
      <c r="AZ72"/>
      <c r="BA72"/>
      <c r="BB72"/>
      <c r="BC72"/>
      <c r="BD72"/>
      <c r="BE72"/>
      <c r="BF72"/>
      <c r="BG72"/>
      <c r="BH72"/>
      <c r="BI72"/>
      <c r="BJ72"/>
      <c r="BK72"/>
      <c r="BL72"/>
      <c r="BM72"/>
      <c r="BN72"/>
      <c r="BO72"/>
      <c r="BP72"/>
      <c r="BQ72"/>
      <c r="BR72"/>
      <c r="BS72"/>
      <c r="BT72"/>
      <c r="BU72"/>
      <c r="BV72"/>
      <c r="BW72"/>
      <c r="BX72"/>
    </row>
    <row r="73">
      <c r="A73" t="s">
        <v>539</v>
      </c>
      <c r="B73">
        <v>2007</v>
      </c>
      <c r="C73" t="s">
        <v>543</v>
      </c>
      <c r="D73">
        <v>62</v>
      </c>
      <c r="E73" t="s">
        <v>260</v>
      </c>
      <c r="F73" t="s">
        <v>265</v>
      </c>
      <c r="G73" t="s">
        <v>172</v>
      </c>
      <c r="H73">
        <v>10.836022683668791</v>
      </c>
      <c r="I73">
        <v>12.459886970683931</v>
      </c>
      <c r="J73">
        <v>13.70876625688809</v>
      </c>
      <c r="K73">
        <v>2.3645809894772469</v>
      </c>
      <c r="L73">
        <v>0.28792348420354857</v>
      </c>
      <c r="M73">
        <v>5.7072202041644688</v>
      </c>
      <c r="N73">
        <v>0.97452661445658062</v>
      </c>
      <c r="O73">
        <v>0.34532932984783532</v>
      </c>
      <c r="P73">
        <v>0.30018093920728428</v>
      </c>
      <c r="Q73">
        <v>0.080063463108507801</v>
      </c>
      <c r="R73">
        <v>10.96906548998988</v>
      </c>
      <c r="S73">
        <v>11.910992442374869</v>
      </c>
      <c r="T73">
        <v>11.381897208274889</v>
      </c>
      <c r="U73">
        <v>18.861965990351539</v>
      </c>
      <c r="V73">
        <v>13.24201207065545</v>
      </c>
      <c r="W73" t="s">
        <v>246</v>
      </c>
      <c r="X73" t="s">
        <v>247</v>
      </c>
      <c r="Y73" t="s">
        <v>248</v>
      </c>
      <c r="Z73" t="s">
        <v>249</v>
      </c>
      <c r="AA73" t="s">
        <v>250</v>
      </c>
      <c r="AB73" t="s">
        <v>251</v>
      </c>
      <c r="AC73" t="s">
        <v>252</v>
      </c>
      <c r="AD73" t="s">
        <v>253</v>
      </c>
      <c r="AE73" t="s">
        <v>254</v>
      </c>
      <c r="AF73" t="s">
        <v>255</v>
      </c>
      <c r="AG73" t="s">
        <v>256</v>
      </c>
      <c r="AH73" t="s">
        <v>257</v>
      </c>
      <c r="AI73" t="s">
        <v>258</v>
      </c>
      <c r="AJ73">
        <v>3.807259981773897</v>
      </c>
      <c r="AK73">
        <v>4.5182296031828324</v>
      </c>
      <c r="AL73">
        <v>26.614922034450959</v>
      </c>
      <c r="AM73">
        <v>6.587464786908054</v>
      </c>
      <c r="AN73">
        <v>28.86858577338117</v>
      </c>
      <c r="AO73">
        <v>4.227277241965715</v>
      </c>
      <c r="AP73">
        <v>7.5635457063125022</v>
      </c>
      <c r="AQ73">
        <v>0.78876095204002228</v>
      </c>
      <c r="AR73">
        <v>0</v>
      </c>
      <c r="AS73">
        <v>0</v>
      </c>
      <c r="AT73">
        <v>1.6605547583384781</v>
      </c>
      <c r="AU73">
        <v>0.054961187822687302</v>
      </c>
      <c r="AV73">
        <v>18.66090687207798</v>
      </c>
      <c r="AW73"/>
      <c r="AX73"/>
      <c r="AY73"/>
      <c r="AZ73"/>
      <c r="BA73"/>
      <c r="BB73"/>
      <c r="BC73"/>
      <c r="BD73"/>
      <c r="BE73"/>
      <c r="BF73"/>
      <c r="BG73"/>
      <c r="BH73"/>
      <c r="BI73"/>
      <c r="BJ73"/>
      <c r="BK73"/>
      <c r="BL73"/>
      <c r="BM73"/>
      <c r="BN73"/>
      <c r="BO73"/>
      <c r="BP73"/>
      <c r="BQ73"/>
      <c r="BR73"/>
      <c r="BS73"/>
      <c r="BT73"/>
      <c r="BU73"/>
      <c r="BV73"/>
      <c r="BW73"/>
      <c r="BX73"/>
    </row>
    <row r="74">
      <c r="A74" t="s">
        <v>539</v>
      </c>
      <c r="B74">
        <v>2007</v>
      </c>
      <c r="C74" t="s">
        <v>543</v>
      </c>
      <c r="D74">
        <v>63</v>
      </c>
      <c r="E74" t="s">
        <v>260</v>
      </c>
      <c r="F74" t="s">
        <v>266</v>
      </c>
      <c r="G74" t="s">
        <v>172</v>
      </c>
      <c r="H74">
        <v>41.90007507806974</v>
      </c>
      <c r="I74">
        <v>41.180476612094857</v>
      </c>
      <c r="J74">
        <v>21.728409976009871</v>
      </c>
      <c r="K74">
        <v>2.5602450798938858</v>
      </c>
      <c r="L74">
        <v>0.45030095295771078</v>
      </c>
      <c r="M74">
        <v>12.075854958822161</v>
      </c>
      <c r="N74">
        <v>2.2715366835795199</v>
      </c>
      <c r="O74">
        <v>0.1132643339424062</v>
      </c>
      <c r="P74">
        <v>0.221055917164907</v>
      </c>
      <c r="Q74">
        <v>0.064130598392161203</v>
      </c>
      <c r="R74">
        <v>44.080805329315979</v>
      </c>
      <c r="S74">
        <v>41.044215893729088</v>
      </c>
      <c r="T74">
        <v>45.012478534200213</v>
      </c>
      <c r="U74">
        <v>37.533048264076527</v>
      </c>
      <c r="V74">
        <v>17.241861908587229</v>
      </c>
      <c r="W74" t="s">
        <v>246</v>
      </c>
      <c r="X74" t="s">
        <v>247</v>
      </c>
      <c r="Y74" t="s">
        <v>248</v>
      </c>
      <c r="Z74" t="s">
        <v>249</v>
      </c>
      <c r="AA74" t="s">
        <v>250</v>
      </c>
      <c r="AB74" t="s">
        <v>251</v>
      </c>
      <c r="AC74" t="s">
        <v>252</v>
      </c>
      <c r="AD74" t="s">
        <v>253</v>
      </c>
      <c r="AE74" t="s">
        <v>254</v>
      </c>
      <c r="AF74" t="s">
        <v>255</v>
      </c>
      <c r="AG74" t="s">
        <v>256</v>
      </c>
      <c r="AH74" t="s">
        <v>257</v>
      </c>
      <c r="AI74" t="s">
        <v>258</v>
      </c>
      <c r="AJ74">
        <v>20.447778917929529</v>
      </c>
      <c r="AK74">
        <v>30.649439826864391</v>
      </c>
      <c r="AL74">
        <v>18.80538806262809</v>
      </c>
      <c r="AM74">
        <v>29.612935971802258</v>
      </c>
      <c r="AN74">
        <v>32.095071840378267</v>
      </c>
      <c r="AO74">
        <v>50.469101333668803</v>
      </c>
      <c r="AP74">
        <v>59.612178315145677</v>
      </c>
      <c r="AQ74">
        <v>4.8903179026481389</v>
      </c>
      <c r="AR74">
        <v>0</v>
      </c>
      <c r="AS74">
        <v>0</v>
      </c>
      <c r="AT74">
        <v>32.173248442807939</v>
      </c>
      <c r="AU74">
        <v>1.5938744468579309</v>
      </c>
      <c r="AV74">
        <v>3.3753578321588078</v>
      </c>
      <c r="AW74"/>
      <c r="AX74"/>
      <c r="AY74"/>
      <c r="AZ74"/>
      <c r="BA74"/>
      <c r="BB74"/>
      <c r="BC74"/>
      <c r="BD74"/>
      <c r="BE74"/>
      <c r="BF74"/>
      <c r="BG74"/>
      <c r="BH74"/>
      <c r="BI74"/>
      <c r="BJ74"/>
      <c r="BK74"/>
      <c r="BL74"/>
      <c r="BM74"/>
      <c r="BN74"/>
      <c r="BO74"/>
      <c r="BP74"/>
      <c r="BQ74"/>
      <c r="BR74"/>
      <c r="BS74"/>
      <c r="BT74"/>
      <c r="BU74"/>
      <c r="BV74"/>
      <c r="BW74"/>
      <c r="BX74"/>
    </row>
    <row r="75">
      <c r="A75" t="s">
        <v>539</v>
      </c>
      <c r="B75">
        <v>2007</v>
      </c>
      <c r="C75" t="s">
        <v>543</v>
      </c>
      <c r="D75">
        <v>64</v>
      </c>
      <c r="E75" t="s">
        <v>260</v>
      </c>
      <c r="F75" t="s">
        <v>267</v>
      </c>
      <c r="G75" t="s">
        <v>172</v>
      </c>
      <c r="H75">
        <v>0.2148340130816816</v>
      </c>
      <c r="I75">
        <v>0.61303821043747408</v>
      </c>
      <c r="J75">
        <v>0.26350502196210979</v>
      </c>
      <c r="K75">
        <v>0.13516468371178231</v>
      </c>
      <c r="L75">
        <v>0</v>
      </c>
      <c r="M75">
        <v>0.10989424181386009</v>
      </c>
      <c r="N75">
        <v>0</v>
      </c>
      <c r="O75">
        <v>0.29828317791589959</v>
      </c>
      <c r="P75">
        <v>0</v>
      </c>
      <c r="Q75">
        <v>0</v>
      </c>
      <c r="R75">
        <v>0.090537719474714895</v>
      </c>
      <c r="S75">
        <v>0.40662564220538788</v>
      </c>
      <c r="T75">
        <v>0.7541677456792184</v>
      </c>
      <c r="U75">
        <v>0.41307800713502152</v>
      </c>
      <c r="V75">
        <v>0.24012098277306609</v>
      </c>
      <c r="W75" t="s">
        <v>246</v>
      </c>
      <c r="X75" t="s">
        <v>247</v>
      </c>
      <c r="Y75" t="s">
        <v>248</v>
      </c>
      <c r="Z75" t="s">
        <v>249</v>
      </c>
      <c r="AA75" t="s">
        <v>250</v>
      </c>
      <c r="AB75" t="s">
        <v>251</v>
      </c>
      <c r="AC75" t="s">
        <v>252</v>
      </c>
      <c r="AD75" t="s">
        <v>253</v>
      </c>
      <c r="AE75" t="s">
        <v>254</v>
      </c>
      <c r="AF75" t="s">
        <v>255</v>
      </c>
      <c r="AG75" t="s">
        <v>256</v>
      </c>
      <c r="AH75" t="s">
        <v>257</v>
      </c>
      <c r="AI75" t="s">
        <v>258</v>
      </c>
      <c r="AJ75">
        <v>0</v>
      </c>
      <c r="AK75">
        <v>0.069257833183929501</v>
      </c>
      <c r="AL75">
        <v>0.443603001418718</v>
      </c>
      <c r="AM75">
        <v>1.581173265313919</v>
      </c>
      <c r="AN75">
        <v>0.48938477810861358</v>
      </c>
      <c r="AO75">
        <v>0</v>
      </c>
      <c r="AP75">
        <v>0</v>
      </c>
      <c r="AQ75">
        <v>0.31550438081600901</v>
      </c>
      <c r="AR75">
        <v>0</v>
      </c>
      <c r="AS75">
        <v>0.10217350919561551</v>
      </c>
      <c r="AT75">
        <v>0</v>
      </c>
      <c r="AU75">
        <v>0</v>
      </c>
      <c r="AV75">
        <v>0</v>
      </c>
      <c r="AW75"/>
      <c r="AX75"/>
      <c r="AY75"/>
      <c r="AZ75"/>
      <c r="BA75"/>
      <c r="BB75"/>
      <c r="BC75"/>
      <c r="BD75"/>
      <c r="BE75"/>
      <c r="BF75"/>
      <c r="BG75"/>
      <c r="BH75"/>
      <c r="BI75"/>
      <c r="BJ75"/>
      <c r="BK75"/>
      <c r="BL75"/>
      <c r="BM75"/>
      <c r="BN75"/>
      <c r="BO75"/>
      <c r="BP75"/>
      <c r="BQ75"/>
      <c r="BR75"/>
      <c r="BS75"/>
      <c r="BT75"/>
      <c r="BU75"/>
      <c r="BV75"/>
      <c r="BW75"/>
      <c r="BX75"/>
    </row>
    <row r="76">
      <c r="A76" t="s">
        <v>539</v>
      </c>
      <c r="B76">
        <v>2007</v>
      </c>
      <c r="C76" t="s">
        <v>543</v>
      </c>
      <c r="D76">
        <v>65</v>
      </c>
      <c r="E76" t="s">
        <v>260</v>
      </c>
      <c r="F76" t="s">
        <v>268</v>
      </c>
      <c r="G76" t="s">
        <v>172</v>
      </c>
      <c r="H76">
        <v>2.351310380808048</v>
      </c>
      <c r="I76">
        <v>1.164872879374717</v>
      </c>
      <c r="J76">
        <v>0.68953203943570074</v>
      </c>
      <c r="K76">
        <v>0.0830274134579157</v>
      </c>
      <c r="L76">
        <v>0.039465751908550797</v>
      </c>
      <c r="M76">
        <v>0.15993867348161961</v>
      </c>
      <c r="N76">
        <v>0</v>
      </c>
      <c r="O76">
        <v>0.1832259733849812</v>
      </c>
      <c r="P76">
        <v>0</v>
      </c>
      <c r="Q76">
        <v>0</v>
      </c>
      <c r="R76">
        <v>2.8054792219742</v>
      </c>
      <c r="S76">
        <v>1.651027405311009</v>
      </c>
      <c r="T76">
        <v>1.78906234708529</v>
      </c>
      <c r="U76">
        <v>0.62331264992627644</v>
      </c>
      <c r="V76">
        <v>0.76189160441767823</v>
      </c>
      <c r="W76" t="s">
        <v>246</v>
      </c>
      <c r="X76" t="s">
        <v>247</v>
      </c>
      <c r="Y76" t="s">
        <v>248</v>
      </c>
      <c r="Z76" t="s">
        <v>249</v>
      </c>
      <c r="AA76" t="s">
        <v>250</v>
      </c>
      <c r="AB76" t="s">
        <v>251</v>
      </c>
      <c r="AC76" t="s">
        <v>252</v>
      </c>
      <c r="AD76" t="s">
        <v>253</v>
      </c>
      <c r="AE76" t="s">
        <v>254</v>
      </c>
      <c r="AF76" t="s">
        <v>255</v>
      </c>
      <c r="AG76" t="s">
        <v>256</v>
      </c>
      <c r="AH76" t="s">
        <v>257</v>
      </c>
      <c r="AI76" t="s">
        <v>258</v>
      </c>
      <c r="AJ76">
        <v>0.87253378034011664</v>
      </c>
      <c r="AK76">
        <v>1.5236723300464481</v>
      </c>
      <c r="AL76">
        <v>0.52425809258575762</v>
      </c>
      <c r="AM76">
        <v>4.0463219003396311</v>
      </c>
      <c r="AN76">
        <v>0.89482532499837908</v>
      </c>
      <c r="AO76">
        <v>0.45346307132962521</v>
      </c>
      <c r="AP76">
        <v>0.090431061292800499</v>
      </c>
      <c r="AQ76">
        <v>0</v>
      </c>
      <c r="AR76">
        <v>0</v>
      </c>
      <c r="AS76">
        <v>0</v>
      </c>
      <c r="AT76">
        <v>1.439503640211756</v>
      </c>
      <c r="AU76">
        <v>0.082441781734030897</v>
      </c>
      <c r="AV76">
        <v>1.1813752412555829</v>
      </c>
      <c r="AW76"/>
      <c r="AX76"/>
      <c r="AY76"/>
      <c r="AZ76"/>
      <c r="BA76"/>
      <c r="BB76"/>
      <c r="BC76"/>
      <c r="BD76"/>
      <c r="BE76"/>
      <c r="BF76"/>
      <c r="BG76"/>
      <c r="BH76"/>
      <c r="BI76"/>
      <c r="BJ76"/>
      <c r="BK76"/>
      <c r="BL76"/>
      <c r="BM76"/>
      <c r="BN76"/>
      <c r="BO76"/>
      <c r="BP76"/>
      <c r="BQ76"/>
      <c r="BR76"/>
      <c r="BS76"/>
      <c r="BT76"/>
      <c r="BU76"/>
      <c r="BV76"/>
      <c r="BW76"/>
      <c r="BX76"/>
    </row>
    <row r="77">
      <c r="A77" t="s">
        <v>539</v>
      </c>
      <c r="B77">
        <v>2007</v>
      </c>
      <c r="C77" t="s">
        <v>543</v>
      </c>
      <c r="D77">
        <v>66</v>
      </c>
      <c r="E77" t="s">
        <v>260</v>
      </c>
      <c r="F77" t="s">
        <v>269</v>
      </c>
      <c r="G77" t="s">
        <v>172</v>
      </c>
      <c r="H77">
        <v>15.355412733252191</v>
      </c>
      <c r="I77">
        <v>7.3489182721954993</v>
      </c>
      <c r="J77">
        <v>1.5133876150690631</v>
      </c>
      <c r="K77">
        <v>0.078540390187881004</v>
      </c>
      <c r="L77">
        <v>0</v>
      </c>
      <c r="M77">
        <v>0</v>
      </c>
      <c r="N77">
        <v>0</v>
      </c>
      <c r="O77">
        <v>0</v>
      </c>
      <c r="P77">
        <v>0</v>
      </c>
      <c r="Q77">
        <v>0</v>
      </c>
      <c r="R77">
        <v>15.085376657474839</v>
      </c>
      <c r="S77">
        <v>16.32407662650628</v>
      </c>
      <c r="T77">
        <v>8.7714689973557753</v>
      </c>
      <c r="U77">
        <v>3.5067052068782809</v>
      </c>
      <c r="V77">
        <v>0.73391726970531568</v>
      </c>
      <c r="W77" t="s">
        <v>246</v>
      </c>
      <c r="X77" t="s">
        <v>247</v>
      </c>
      <c r="Y77" t="s">
        <v>248</v>
      </c>
      <c r="Z77" t="s">
        <v>249</v>
      </c>
      <c r="AA77" t="s">
        <v>250</v>
      </c>
      <c r="AB77" t="s">
        <v>251</v>
      </c>
      <c r="AC77" t="s">
        <v>252</v>
      </c>
      <c r="AD77" t="s">
        <v>253</v>
      </c>
      <c r="AE77" t="s">
        <v>254</v>
      </c>
      <c r="AF77" t="s">
        <v>255</v>
      </c>
      <c r="AG77" t="s">
        <v>256</v>
      </c>
      <c r="AH77" t="s">
        <v>257</v>
      </c>
      <c r="AI77" t="s">
        <v>258</v>
      </c>
      <c r="AJ77">
        <v>0.99718146324584755</v>
      </c>
      <c r="AK77">
        <v>22.324209831238811</v>
      </c>
      <c r="AL77">
        <v>3.2060398738898268</v>
      </c>
      <c r="AM77">
        <v>6.2378154093153508</v>
      </c>
      <c r="AN77">
        <v>4.5332856116269893</v>
      </c>
      <c r="AO77">
        <v>7.7542185197365896</v>
      </c>
      <c r="AP77">
        <v>3.5946346863888201</v>
      </c>
      <c r="AQ77">
        <v>0</v>
      </c>
      <c r="AR77">
        <v>0</v>
      </c>
      <c r="AS77">
        <v>0</v>
      </c>
      <c r="AT77">
        <v>10.55144169360908</v>
      </c>
      <c r="AU77">
        <v>0.16488356346806179</v>
      </c>
      <c r="AV77">
        <v>0.21698728921020899</v>
      </c>
      <c r="AW77"/>
      <c r="AX77"/>
      <c r="AY77"/>
      <c r="AZ77"/>
      <c r="BA77"/>
      <c r="BB77"/>
      <c r="BC77"/>
      <c r="BD77"/>
      <c r="BE77"/>
      <c r="BF77"/>
      <c r="BG77"/>
      <c r="BH77"/>
      <c r="BI77"/>
      <c r="BJ77"/>
      <c r="BK77"/>
      <c r="BL77"/>
      <c r="BM77"/>
      <c r="BN77"/>
      <c r="BO77"/>
      <c r="BP77"/>
      <c r="BQ77"/>
      <c r="BR77"/>
      <c r="BS77"/>
      <c r="BT77"/>
      <c r="BU77"/>
      <c r="BV77"/>
      <c r="BW77"/>
      <c r="BX77"/>
    </row>
    <row r="78">
      <c r="A78" t="s">
        <v>539</v>
      </c>
      <c r="B78">
        <v>2007</v>
      </c>
      <c r="C78" t="s">
        <v>543</v>
      </c>
      <c r="D78">
        <v>67</v>
      </c>
      <c r="E78" t="s">
        <v>260</v>
      </c>
      <c r="F78" t="s">
        <v>270</v>
      </c>
      <c r="G78" t="s">
        <v>172</v>
      </c>
      <c r="H78">
        <v>0.068639040153445796</v>
      </c>
      <c r="I78">
        <v>0.14367499909553169</v>
      </c>
      <c r="J78">
        <v>3.219910318996102</v>
      </c>
      <c r="K78">
        <v>7.3415841522636898</v>
      </c>
      <c r="L78">
        <v>9.8231001251337808</v>
      </c>
      <c r="M78">
        <v>3.732429128500093</v>
      </c>
      <c r="N78">
        <v>6.9384077629219858</v>
      </c>
      <c r="O78">
        <v>9.9901492538513459</v>
      </c>
      <c r="P78">
        <v>6.7932220900653038</v>
      </c>
      <c r="Q78">
        <v>12.415862160252949</v>
      </c>
      <c r="R78">
        <v>0.075189743276808205</v>
      </c>
      <c r="S78">
        <v>0.0563062225303489</v>
      </c>
      <c r="T78">
        <v>0.0040086720284485998</v>
      </c>
      <c r="U78">
        <v>1.1471025821081129</v>
      </c>
      <c r="V78">
        <v>3.3545868875106049</v>
      </c>
      <c r="W78" t="s">
        <v>246</v>
      </c>
      <c r="X78" t="s">
        <v>247</v>
      </c>
      <c r="Y78" t="s">
        <v>248</v>
      </c>
      <c r="Z78" t="s">
        <v>249</v>
      </c>
      <c r="AA78" t="s">
        <v>250</v>
      </c>
      <c r="AB78" t="s">
        <v>251</v>
      </c>
      <c r="AC78" t="s">
        <v>252</v>
      </c>
      <c r="AD78" t="s">
        <v>253</v>
      </c>
      <c r="AE78" t="s">
        <v>254</v>
      </c>
      <c r="AF78" t="s">
        <v>255</v>
      </c>
      <c r="AG78" t="s">
        <v>256</v>
      </c>
      <c r="AH78" t="s">
        <v>257</v>
      </c>
      <c r="AI78" t="s">
        <v>258</v>
      </c>
      <c r="AJ78">
        <v>16.753622630357579</v>
      </c>
      <c r="AK78">
        <v>0.086935696925466502</v>
      </c>
      <c r="AL78">
        <v>0.089575655196315204</v>
      </c>
      <c r="AM78">
        <v>0.069502121552260196</v>
      </c>
      <c r="AN78">
        <v>0</v>
      </c>
      <c r="AO78">
        <v>0.080920258427655295</v>
      </c>
      <c r="AP78">
        <v>0.13302337186280011</v>
      </c>
      <c r="AQ78">
        <v>8.9812948426892767</v>
      </c>
      <c r="AR78">
        <v>6.622576770044299</v>
      </c>
      <c r="AS78">
        <v>7.5515511796395796</v>
      </c>
      <c r="AT78">
        <v>0.34594890798718292</v>
      </c>
      <c r="AU78">
        <v>76.636367601577248</v>
      </c>
      <c r="AV78">
        <v>1.181375241255582</v>
      </c>
      <c r="AW78"/>
      <c r="AX78"/>
      <c r="AY78"/>
      <c r="AZ78"/>
      <c r="BA78"/>
      <c r="BB78"/>
      <c r="BC78"/>
      <c r="BD78"/>
      <c r="BE78"/>
      <c r="BF78"/>
      <c r="BG78"/>
      <c r="BH78"/>
      <c r="BI78"/>
      <c r="BJ78"/>
      <c r="BK78"/>
      <c r="BL78"/>
      <c r="BM78"/>
      <c r="BN78"/>
      <c r="BO78"/>
      <c r="BP78"/>
      <c r="BQ78"/>
      <c r="BR78"/>
      <c r="BS78"/>
      <c r="BT78"/>
      <c r="BU78"/>
      <c r="BV78"/>
      <c r="BW78"/>
      <c r="BX78"/>
    </row>
    <row r="79">
      <c r="A79" t="s">
        <v>539</v>
      </c>
      <c r="B79">
        <v>2007</v>
      </c>
      <c r="C79" t="s">
        <v>543</v>
      </c>
      <c r="D79">
        <v>68</v>
      </c>
      <c r="E79" t="s">
        <v>260</v>
      </c>
      <c r="F79" t="s">
        <v>271</v>
      </c>
      <c r="G79" t="s">
        <v>172</v>
      </c>
      <c r="H79">
        <v>3.0879956288867798</v>
      </c>
      <c r="I79">
        <v>5.2456691096835684</v>
      </c>
      <c r="J79">
        <v>10.00972720435025</v>
      </c>
      <c r="K79">
        <v>42.149829190100803</v>
      </c>
      <c r="L79">
        <v>34.626089110949927</v>
      </c>
      <c r="M79">
        <v>25.079018107929219</v>
      </c>
      <c r="N79">
        <v>47.796650458403569</v>
      </c>
      <c r="O79">
        <v>51.96840035337965</v>
      </c>
      <c r="P79">
        <v>42.479267579096927</v>
      </c>
      <c r="Q79">
        <v>26.428952188200132</v>
      </c>
      <c r="R79">
        <v>3.5921400274160171</v>
      </c>
      <c r="S79">
        <v>1.735742738131542</v>
      </c>
      <c r="T79">
        <v>2.5511870233150731</v>
      </c>
      <c r="U79">
        <v>3.0918171576276849</v>
      </c>
      <c r="V79">
        <v>2.4235156703203362</v>
      </c>
      <c r="W79" t="s">
        <v>246</v>
      </c>
      <c r="X79" t="s">
        <v>247</v>
      </c>
      <c r="Y79" t="s">
        <v>248</v>
      </c>
      <c r="Z79" t="s">
        <v>249</v>
      </c>
      <c r="AA79" t="s">
        <v>250</v>
      </c>
      <c r="AB79" t="s">
        <v>251</v>
      </c>
      <c r="AC79" t="s">
        <v>252</v>
      </c>
      <c r="AD79" t="s">
        <v>253</v>
      </c>
      <c r="AE79" t="s">
        <v>254</v>
      </c>
      <c r="AF79" t="s">
        <v>255</v>
      </c>
      <c r="AG79" t="s">
        <v>256</v>
      </c>
      <c r="AH79" t="s">
        <v>257</v>
      </c>
      <c r="AI79" t="s">
        <v>258</v>
      </c>
      <c r="AJ79">
        <v>10.8886599791942</v>
      </c>
      <c r="AK79">
        <v>3.3817118488111531</v>
      </c>
      <c r="AL79">
        <v>1.0078186246844361</v>
      </c>
      <c r="AM79">
        <v>0.1216287127164553</v>
      </c>
      <c r="AN79">
        <v>0.93014925062704612</v>
      </c>
      <c r="AO79">
        <v>15.655562515706951</v>
      </c>
      <c r="AP79">
        <v>1.130698660833801</v>
      </c>
      <c r="AQ79">
        <v>0.28504417756725969</v>
      </c>
      <c r="AR79">
        <v>0.42678597521559741</v>
      </c>
      <c r="AS79">
        <v>59.985138398662222</v>
      </c>
      <c r="AT79">
        <v>0.52610947737932467</v>
      </c>
      <c r="AU79">
        <v>4.9716933396646628</v>
      </c>
      <c r="AV79">
        <v>4.8562266321062291</v>
      </c>
      <c r="AW79"/>
      <c r="AX79"/>
      <c r="AY79"/>
      <c r="AZ79"/>
      <c r="BA79"/>
      <c r="BB79"/>
      <c r="BC79"/>
      <c r="BD79"/>
      <c r="BE79"/>
      <c r="BF79"/>
      <c r="BG79"/>
      <c r="BH79"/>
      <c r="BI79"/>
      <c r="BJ79"/>
      <c r="BK79"/>
      <c r="BL79"/>
      <c r="BM79"/>
      <c r="BN79"/>
      <c r="BO79"/>
      <c r="BP79"/>
      <c r="BQ79"/>
      <c r="BR79"/>
      <c r="BS79"/>
      <c r="BT79"/>
      <c r="BU79"/>
      <c r="BV79"/>
      <c r="BW79"/>
      <c r="BX79"/>
    </row>
    <row r="80">
      <c r="A80" t="s">
        <v>539</v>
      </c>
      <c r="B80">
        <v>2007</v>
      </c>
      <c r="C80" t="s">
        <v>543</v>
      </c>
      <c r="D80">
        <v>69</v>
      </c>
      <c r="E80" t="s">
        <v>260</v>
      </c>
      <c r="F80" t="s">
        <v>272</v>
      </c>
      <c r="G80" t="s">
        <v>172</v>
      </c>
      <c r="H80">
        <v>4.6461935055727199</v>
      </c>
      <c r="I80">
        <v>4.8159895090660303</v>
      </c>
      <c r="J80">
        <v>0.39493057368010792</v>
      </c>
      <c r="K80">
        <v>0</v>
      </c>
      <c r="L80">
        <v>0.032666662122907503</v>
      </c>
      <c r="M80">
        <v>0</v>
      </c>
      <c r="N80">
        <v>0</v>
      </c>
      <c r="O80">
        <v>0</v>
      </c>
      <c r="P80">
        <v>0</v>
      </c>
      <c r="Q80">
        <v>0</v>
      </c>
      <c r="R80">
        <v>4.3401803990405856</v>
      </c>
      <c r="S80">
        <v>5.4725784332119387</v>
      </c>
      <c r="T80">
        <v>6.7245652244537091</v>
      </c>
      <c r="U80">
        <v>1.2518496329801549</v>
      </c>
      <c r="V80">
        <v>0.29561510425844711</v>
      </c>
      <c r="W80" t="s">
        <v>246</v>
      </c>
      <c r="X80" t="s">
        <v>247</v>
      </c>
      <c r="Y80" t="s">
        <v>248</v>
      </c>
      <c r="Z80" t="s">
        <v>249</v>
      </c>
      <c r="AA80" t="s">
        <v>250</v>
      </c>
      <c r="AB80" t="s">
        <v>251</v>
      </c>
      <c r="AC80" t="s">
        <v>252</v>
      </c>
      <c r="AD80" t="s">
        <v>253</v>
      </c>
      <c r="AE80" t="s">
        <v>254</v>
      </c>
      <c r="AF80" t="s">
        <v>255</v>
      </c>
      <c r="AG80" t="s">
        <v>256</v>
      </c>
      <c r="AH80" t="s">
        <v>257</v>
      </c>
      <c r="AI80" t="s">
        <v>258</v>
      </c>
      <c r="AJ80">
        <v>0</v>
      </c>
      <c r="AK80">
        <v>0</v>
      </c>
      <c r="AL80">
        <v>0.62507695654455719</v>
      </c>
      <c r="AM80">
        <v>9.3306598183909273</v>
      </c>
      <c r="AN80">
        <v>11.46188807481235</v>
      </c>
      <c r="AO80">
        <v>0.88425298909276895</v>
      </c>
      <c r="AP80">
        <v>1.0625649701904061</v>
      </c>
      <c r="AQ80">
        <v>0</v>
      </c>
      <c r="AR80">
        <v>0</v>
      </c>
      <c r="AS80">
        <v>0</v>
      </c>
      <c r="AT80">
        <v>1.2108211779551401</v>
      </c>
      <c r="AU80">
        <v>0</v>
      </c>
      <c r="AV80">
        <v>2.266311687306628</v>
      </c>
      <c r="AW80"/>
      <c r="AX80"/>
      <c r="AY80"/>
      <c r="AZ80"/>
      <c r="BA80"/>
      <c r="BB80"/>
      <c r="BC80"/>
      <c r="BD80"/>
      <c r="BE80"/>
      <c r="BF80"/>
      <c r="BG80"/>
      <c r="BH80"/>
      <c r="BI80"/>
      <c r="BJ80"/>
      <c r="BK80"/>
      <c r="BL80"/>
      <c r="BM80"/>
      <c r="BN80"/>
      <c r="BO80"/>
      <c r="BP80"/>
      <c r="BQ80"/>
      <c r="BR80"/>
      <c r="BS80"/>
      <c r="BT80"/>
      <c r="BU80"/>
      <c r="BV80"/>
      <c r="BW80"/>
      <c r="BX80"/>
    </row>
    <row r="81">
      <c r="A81" t="s">
        <v>539</v>
      </c>
      <c r="B81">
        <v>2007</v>
      </c>
      <c r="C81" t="s">
        <v>543</v>
      </c>
      <c r="D81">
        <v>70</v>
      </c>
      <c r="E81" t="s">
        <v>260</v>
      </c>
      <c r="F81" t="s">
        <v>273</v>
      </c>
      <c r="G81" t="s">
        <v>172</v>
      </c>
      <c r="H81">
        <v>0.059405080528663397</v>
      </c>
      <c r="I81">
        <v>0.1025885064552679</v>
      </c>
      <c r="J81">
        <v>0</v>
      </c>
      <c r="K81">
        <v>0</v>
      </c>
      <c r="L81">
        <v>0.016678573103348499</v>
      </c>
      <c r="M81">
        <v>0.1132217399203882</v>
      </c>
      <c r="N81">
        <v>0</v>
      </c>
      <c r="O81">
        <v>0</v>
      </c>
      <c r="P81">
        <v>0.036769035914208902</v>
      </c>
      <c r="Q81">
        <v>0</v>
      </c>
      <c r="R81">
        <v>0.061793204513383201</v>
      </c>
      <c r="S81">
        <v>0.046815248712189297</v>
      </c>
      <c r="T81">
        <v>0.093794017809545494</v>
      </c>
      <c r="U81">
        <v>0</v>
      </c>
      <c r="V81">
        <v>0</v>
      </c>
      <c r="W81" t="s">
        <v>246</v>
      </c>
      <c r="X81" t="s">
        <v>247</v>
      </c>
      <c r="Y81" t="s">
        <v>248</v>
      </c>
      <c r="Z81" t="s">
        <v>249</v>
      </c>
      <c r="AA81" t="s">
        <v>250</v>
      </c>
      <c r="AB81" t="s">
        <v>251</v>
      </c>
      <c r="AC81" t="s">
        <v>252</v>
      </c>
      <c r="AD81" t="s">
        <v>253</v>
      </c>
      <c r="AE81" t="s">
        <v>254</v>
      </c>
      <c r="AF81" t="s">
        <v>255</v>
      </c>
      <c r="AG81" t="s">
        <v>256</v>
      </c>
      <c r="AH81" t="s">
        <v>257</v>
      </c>
      <c r="AI81" t="s">
        <v>258</v>
      </c>
      <c r="AJ81">
        <v>0</v>
      </c>
      <c r="AK81">
        <v>0</v>
      </c>
      <c r="AL81">
        <v>0.12540591727484129</v>
      </c>
      <c r="AM81">
        <v>0</v>
      </c>
      <c r="AN81">
        <v>0.29694010556508682</v>
      </c>
      <c r="AO81">
        <v>0</v>
      </c>
      <c r="AP81">
        <v>0</v>
      </c>
      <c r="AQ81">
        <v>0</v>
      </c>
      <c r="AR81">
        <v>0.0243459244736276</v>
      </c>
      <c r="AS81">
        <v>0.0092885008359650002</v>
      </c>
      <c r="AT81">
        <v>0.24216423559102801</v>
      </c>
      <c r="AU81">
        <v>0</v>
      </c>
      <c r="AV81">
        <v>0</v>
      </c>
      <c r="AW81"/>
      <c r="AX81"/>
      <c r="AY81"/>
      <c r="AZ81"/>
      <c r="BA81"/>
      <c r="BB81"/>
      <c r="BC81"/>
      <c r="BD81"/>
      <c r="BE81"/>
      <c r="BF81"/>
      <c r="BG81"/>
      <c r="BH81"/>
      <c r="BI81"/>
      <c r="BJ81"/>
      <c r="BK81"/>
      <c r="BL81"/>
      <c r="BM81"/>
      <c r="BN81"/>
      <c r="BO81"/>
      <c r="BP81"/>
      <c r="BQ81"/>
      <c r="BR81"/>
      <c r="BS81"/>
      <c r="BT81"/>
      <c r="BU81"/>
      <c r="BV81"/>
      <c r="BW81"/>
      <c r="BX81"/>
    </row>
    <row r="82">
      <c r="A82" t="s">
        <v>539</v>
      </c>
      <c r="B82">
        <v>2007</v>
      </c>
      <c r="C82" t="s">
        <v>543</v>
      </c>
      <c r="D82">
        <v>71</v>
      </c>
      <c r="E82" t="s">
        <v>260</v>
      </c>
      <c r="F82" t="s">
        <v>274</v>
      </c>
      <c r="G82" t="s">
        <v>172</v>
      </c>
      <c r="H82">
        <v>3.248813361806572</v>
      </c>
      <c r="I82">
        <v>1.8741288818061781</v>
      </c>
      <c r="J82">
        <v>2.1009119079923928</v>
      </c>
      <c r="K82">
        <v>1.595031765962563</v>
      </c>
      <c r="L82">
        <v>0.68065649779016391</v>
      </c>
      <c r="M82">
        <v>3.9262589519560152</v>
      </c>
      <c r="N82">
        <v>2.1361595807786999</v>
      </c>
      <c r="O82">
        <v>1.2168204098147579</v>
      </c>
      <c r="P82">
        <v>0.95092288559594884</v>
      </c>
      <c r="Q82">
        <v>0.45363466437259181</v>
      </c>
      <c r="R82">
        <v>2.2788908253386371</v>
      </c>
      <c r="S82">
        <v>3.6935751947726971</v>
      </c>
      <c r="T82">
        <v>1.4970359434262339</v>
      </c>
      <c r="U82">
        <v>2.0222886167130518</v>
      </c>
      <c r="V82">
        <v>0.68007093889612891</v>
      </c>
      <c r="W82" t="s">
        <v>246</v>
      </c>
      <c r="X82" t="s">
        <v>247</v>
      </c>
      <c r="Y82" t="s">
        <v>248</v>
      </c>
      <c r="Z82" t="s">
        <v>249</v>
      </c>
      <c r="AA82" t="s">
        <v>250</v>
      </c>
      <c r="AB82" t="s">
        <v>251</v>
      </c>
      <c r="AC82" t="s">
        <v>252</v>
      </c>
      <c r="AD82" t="s">
        <v>253</v>
      </c>
      <c r="AE82" t="s">
        <v>254</v>
      </c>
      <c r="AF82" t="s">
        <v>255</v>
      </c>
      <c r="AG82" t="s">
        <v>256</v>
      </c>
      <c r="AH82" t="s">
        <v>257</v>
      </c>
      <c r="AI82" t="s">
        <v>258</v>
      </c>
      <c r="AJ82">
        <v>1.1618640338052451</v>
      </c>
      <c r="AK82">
        <v>4.3300681957778098</v>
      </c>
      <c r="AL82">
        <v>0.55544306519786624</v>
      </c>
      <c r="AM82">
        <v>0.092577220806028496</v>
      </c>
      <c r="AN82">
        <v>1.742048619315175</v>
      </c>
      <c r="AO82">
        <v>0.2023006460691382</v>
      </c>
      <c r="AP82">
        <v>5.3806481469216294</v>
      </c>
      <c r="AQ82">
        <v>8.5817855302665418</v>
      </c>
      <c r="AR82">
        <v>3.25181698276092</v>
      </c>
      <c r="AS82">
        <v>1.876277168864938</v>
      </c>
      <c r="AT82">
        <v>1.4257992525116721</v>
      </c>
      <c r="AU82">
        <v>0.40385194850090922</v>
      </c>
      <c r="AV82">
        <v>1.079906631511018</v>
      </c>
      <c r="AW82"/>
      <c r="AX82"/>
      <c r="AY82"/>
      <c r="AZ82"/>
      <c r="BA82"/>
      <c r="BB82"/>
      <c r="BC82"/>
      <c r="BD82"/>
      <c r="BE82"/>
      <c r="BF82"/>
      <c r="BG82"/>
      <c r="BH82"/>
      <c r="BI82"/>
      <c r="BJ82"/>
      <c r="BK82"/>
      <c r="BL82"/>
      <c r="BM82"/>
      <c r="BN82"/>
      <c r="BO82"/>
      <c r="BP82"/>
      <c r="BQ82"/>
      <c r="BR82"/>
      <c r="BS82"/>
      <c r="BT82"/>
      <c r="BU82"/>
      <c r="BV82"/>
      <c r="BW82"/>
      <c r="BX82"/>
    </row>
    <row r="83">
      <c r="A83" t="s">
        <v>539</v>
      </c>
      <c r="B83">
        <v>2007</v>
      </c>
      <c r="C83" t="s">
        <v>543</v>
      </c>
      <c r="D83">
        <v>72</v>
      </c>
      <c r="E83" t="s">
        <v>260</v>
      </c>
      <c r="F83" t="s">
        <v>275</v>
      </c>
      <c r="G83" t="s">
        <v>172</v>
      </c>
      <c r="H83">
        <v>0.049304888309718298</v>
      </c>
      <c r="I83">
        <v>0.13563043566922389</v>
      </c>
      <c r="J83">
        <v>0</v>
      </c>
      <c r="K83">
        <v>0</v>
      </c>
      <c r="L83">
        <v>0.1103650150502835</v>
      </c>
      <c r="M83">
        <v>0.1626387305314583</v>
      </c>
      <c r="N83">
        <v>0</v>
      </c>
      <c r="O83">
        <v>0</v>
      </c>
      <c r="P83">
        <v>0.18955725484140501</v>
      </c>
      <c r="Q83">
        <v>0</v>
      </c>
      <c r="R83">
        <v>0.090171587893685998</v>
      </c>
      <c r="S83">
        <v>0.068008740193176306</v>
      </c>
      <c r="T83">
        <v>0</v>
      </c>
      <c r="U83">
        <v>0.045023716597189199</v>
      </c>
      <c r="V83">
        <v>0.044634388673899801</v>
      </c>
      <c r="W83" t="s">
        <v>246</v>
      </c>
      <c r="X83" t="s">
        <v>247</v>
      </c>
      <c r="Y83" t="s">
        <v>248</v>
      </c>
      <c r="Z83" t="s">
        <v>249</v>
      </c>
      <c r="AA83" t="s">
        <v>250</v>
      </c>
      <c r="AB83" t="s">
        <v>251</v>
      </c>
      <c r="AC83" t="s">
        <v>252</v>
      </c>
      <c r="AD83" t="s">
        <v>253</v>
      </c>
      <c r="AE83" t="s">
        <v>254</v>
      </c>
      <c r="AF83" t="s">
        <v>255</v>
      </c>
      <c r="AG83" t="s">
        <v>256</v>
      </c>
      <c r="AH83" t="s">
        <v>257</v>
      </c>
      <c r="AI83" t="s">
        <v>258</v>
      </c>
      <c r="AJ83">
        <v>0</v>
      </c>
      <c r="AK83">
        <v>0</v>
      </c>
      <c r="AL83">
        <v>0</v>
      </c>
      <c r="AM83">
        <v>0</v>
      </c>
      <c r="AN83">
        <v>0</v>
      </c>
      <c r="AO83">
        <v>0.13603892139888751</v>
      </c>
      <c r="AP83">
        <v>0</v>
      </c>
      <c r="AQ83">
        <v>0</v>
      </c>
      <c r="AR83">
        <v>0.13505333691898919</v>
      </c>
      <c r="AS83">
        <v>0.1207505108675455</v>
      </c>
      <c r="AT83">
        <v>0</v>
      </c>
      <c r="AU83">
        <v>0</v>
      </c>
      <c r="AV83">
        <v>0.072329096403403001</v>
      </c>
      <c r="AW83"/>
      <c r="AX83"/>
      <c r="AY83"/>
      <c r="AZ83"/>
      <c r="BA83"/>
      <c r="BB83"/>
      <c r="BC83"/>
      <c r="BD83"/>
      <c r="BE83"/>
      <c r="BF83"/>
      <c r="BG83"/>
      <c r="BH83"/>
      <c r="BI83"/>
      <c r="BJ83"/>
      <c r="BK83"/>
      <c r="BL83"/>
      <c r="BM83"/>
      <c r="BN83"/>
      <c r="BO83"/>
      <c r="BP83"/>
      <c r="BQ83"/>
      <c r="BR83"/>
      <c r="BS83"/>
      <c r="BT83"/>
      <c r="BU83"/>
      <c r="BV83"/>
      <c r="BW83"/>
      <c r="BX83"/>
    </row>
    <row r="84">
      <c r="A84" t="s">
        <v>539</v>
      </c>
      <c r="B84">
        <v>2007</v>
      </c>
      <c r="C84" t="s">
        <v>543</v>
      </c>
      <c r="D84">
        <v>122</v>
      </c>
      <c r="E84" t="s">
        <v>18</v>
      </c>
      <c r="F84" t="s">
        <v>14</v>
      </c>
      <c r="G84" t="s">
        <v>558</v>
      </c>
      <c r="H84">
        <v>2.2612558672705818</v>
      </c>
      <c r="I84">
        <v>5.9483914792565384</v>
      </c>
      <c r="J84">
        <v>27.04245866272511</v>
      </c>
      <c r="K84">
        <v>65.541379905244327</v>
      </c>
      <c r="L84">
        <v>87.80742387850573</v>
      </c>
      <c r="M84">
        <v>26.50412121380511</v>
      </c>
      <c r="N84">
        <v>61.064000594830837</v>
      </c>
      <c r="O84">
        <v>73.129310154184452</v>
      </c>
      <c r="P84">
        <v>84.148161920601083</v>
      </c>
      <c r="Q84">
        <v>94.269797022619443</v>
      </c>
      <c r="R84">
        <v>2.0800584598101239</v>
      </c>
      <c r="S84">
        <v>2.5145851338367682</v>
      </c>
      <c r="T84">
        <v>4.2356381867074937</v>
      </c>
      <c r="U84">
        <v>12.417293663379841</v>
      </c>
      <c r="V84">
        <v>42.698760604419967</v>
      </c>
      <c r="W84" t="s">
        <v>246</v>
      </c>
      <c r="X84" t="s">
        <v>247</v>
      </c>
      <c r="Y84" t="s">
        <v>248</v>
      </c>
      <c r="Z84" t="s">
        <v>249</v>
      </c>
      <c r="AA84" t="s">
        <v>250</v>
      </c>
      <c r="AB84" t="s">
        <v>251</v>
      </c>
      <c r="AC84" t="s">
        <v>252</v>
      </c>
      <c r="AD84" t="s">
        <v>253</v>
      </c>
      <c r="AE84" t="s">
        <v>254</v>
      </c>
      <c r="AF84" t="s">
        <v>255</v>
      </c>
      <c r="AG84" t="s">
        <v>256</v>
      </c>
      <c r="AH84" t="s">
        <v>257</v>
      </c>
      <c r="AI84" t="s">
        <v>258</v>
      </c>
      <c r="AJ84">
        <v>40.819715275927429</v>
      </c>
      <c r="AK84">
        <v>6.6945878704726614</v>
      </c>
      <c r="AL84">
        <v>17.213765167413431</v>
      </c>
      <c r="AM84">
        <v>5.2174523934161128</v>
      </c>
      <c r="AN84">
        <v>8.6966836364708069</v>
      </c>
      <c r="AO84">
        <v>8.2882470198678089</v>
      </c>
      <c r="AP84">
        <v>9.4075103718569011</v>
      </c>
      <c r="AQ84">
        <v>43.956600330987129</v>
      </c>
      <c r="AR84">
        <v>79.849885439945965</v>
      </c>
      <c r="AS84">
        <v>78.357793052201202</v>
      </c>
      <c r="AT84">
        <v>21.92991925387388</v>
      </c>
      <c r="AU84">
        <v>87.679599724896988</v>
      </c>
      <c r="AV84">
        <v>60.168855985491653</v>
      </c>
      <c r="AW84">
        <v>269.44358982892919</v>
      </c>
      <c r="AX84">
        <v>708.52033772198979</v>
      </c>
      <c r="AY84">
        <v>3222.22730401633</v>
      </c>
      <c r="AZ84">
        <v>7808.1991215435964</v>
      </c>
      <c r="BA84">
        <v>10464.48986692461</v>
      </c>
      <c r="BB84">
        <v>1431.352267230184</v>
      </c>
      <c r="BC84">
        <v>3294.7651333638132</v>
      </c>
      <c r="BD84">
        <v>3947.8554888283052</v>
      </c>
      <c r="BE84">
        <v>4548.9180179435143</v>
      </c>
      <c r="BF84">
        <v>5085.045178513994</v>
      </c>
      <c r="BG84">
        <v>135.5232949458769</v>
      </c>
      <c r="BH84">
        <v>163.9565524845537</v>
      </c>
      <c r="BI84">
        <v>275.69156575631638</v>
      </c>
      <c r="BJ84">
        <v>810.14684114205238</v>
      </c>
      <c r="BK84">
        <v>2779.6258798268318</v>
      </c>
      <c r="BL84">
        <v>564.81459538690217</v>
      </c>
      <c r="BM84">
        <v>406.56106329764958</v>
      </c>
      <c r="BN84">
        <v>839.30689432166378</v>
      </c>
      <c r="BO84">
        <v>292.24831771180402</v>
      </c>
      <c r="BP84">
        <v>268.19818658938402</v>
      </c>
      <c r="BQ84">
        <v>536.90678702157788</v>
      </c>
      <c r="BR84">
        <v>489.28768548953508</v>
      </c>
      <c r="BS84">
        <v>72.703253879199409</v>
      </c>
      <c r="BT84">
        <v>1717.9465452926031</v>
      </c>
      <c r="BU84">
        <v>12349.3021788449</v>
      </c>
      <c r="BV84">
        <v>364.59117926610497</v>
      </c>
      <c r="BW84">
        <v>882.20699699283932</v>
      </c>
      <c r="BX84">
        <v>3688.8065359413181</v>
      </c>
    </row>
    <row r="85">
      <c r="A85" t="s">
        <v>539</v>
      </c>
      <c r="B85">
        <v>2007</v>
      </c>
      <c r="C85" t="s">
        <v>543</v>
      </c>
      <c r="D85">
        <v>123</v>
      </c>
      <c r="E85" t="s">
        <v>18</v>
      </c>
      <c r="F85" t="s">
        <v>51</v>
      </c>
      <c r="G85" t="s">
        <v>172</v>
      </c>
      <c r="H85">
        <v>97.738744132729352</v>
      </c>
      <c r="I85">
        <v>94.051608520743287</v>
      </c>
      <c r="J85">
        <v>72.957541337274407</v>
      </c>
      <c r="K85">
        <v>34.458620094755098</v>
      </c>
      <c r="L85">
        <v>12.19257612149393</v>
      </c>
      <c r="M85">
        <v>73.495878786194865</v>
      </c>
      <c r="N85">
        <v>38.935999405169497</v>
      </c>
      <c r="O85">
        <v>26.870689845815651</v>
      </c>
      <c r="P85">
        <v>15.851838079399119</v>
      </c>
      <c r="Q85">
        <v>5.7302029773806007</v>
      </c>
      <c r="R85">
        <v>97.919941540189882</v>
      </c>
      <c r="S85">
        <v>97.485414866163183</v>
      </c>
      <c r="T85">
        <v>95.764361813292595</v>
      </c>
      <c r="U85">
        <v>87.58270633662012</v>
      </c>
      <c r="V85">
        <v>57.30123939557987</v>
      </c>
      <c r="W85" t="s">
        <v>246</v>
      </c>
      <c r="X85" t="s">
        <v>247</v>
      </c>
      <c r="Y85" t="s">
        <v>248</v>
      </c>
      <c r="Z85" t="s">
        <v>249</v>
      </c>
      <c r="AA85" t="s">
        <v>250</v>
      </c>
      <c r="AB85" t="s">
        <v>251</v>
      </c>
      <c r="AC85" t="s">
        <v>252</v>
      </c>
      <c r="AD85" t="s">
        <v>253</v>
      </c>
      <c r="AE85" t="s">
        <v>254</v>
      </c>
      <c r="AF85" t="s">
        <v>255</v>
      </c>
      <c r="AG85" t="s">
        <v>256</v>
      </c>
      <c r="AH85" t="s">
        <v>257</v>
      </c>
      <c r="AI85" t="s">
        <v>258</v>
      </c>
      <c r="AJ85">
        <v>59.180284724072472</v>
      </c>
      <c r="AK85">
        <v>93.305412129527127</v>
      </c>
      <c r="AL85">
        <v>82.786234832586231</v>
      </c>
      <c r="AM85">
        <v>94.782547606583904</v>
      </c>
      <c r="AN85">
        <v>91.30331636352939</v>
      </c>
      <c r="AO85">
        <v>91.711752980132218</v>
      </c>
      <c r="AP85">
        <v>90.592489628143397</v>
      </c>
      <c r="AQ85">
        <v>56.043399669012807</v>
      </c>
      <c r="AR85">
        <v>20.150114560054408</v>
      </c>
      <c r="AS85">
        <v>21.642206947798542</v>
      </c>
      <c r="AT85">
        <v>78.070080746126209</v>
      </c>
      <c r="AU85">
        <v>12.32040027510301</v>
      </c>
      <c r="AV85">
        <v>39.831144014508311</v>
      </c>
      <c r="AW85">
        <v>11646.217690650459</v>
      </c>
      <c r="AX85">
        <v>11202.604546925701</v>
      </c>
      <c r="AY85">
        <v>8693.2103571967036</v>
      </c>
      <c r="AZ85">
        <v>4105.1892337705012</v>
      </c>
      <c r="BA85">
        <v>1453.0558310379099</v>
      </c>
      <c r="BB85">
        <v>3969.137172444729</v>
      </c>
      <c r="BC85">
        <v>2100.8281806496339</v>
      </c>
      <c r="BD85">
        <v>1450.6030505791171</v>
      </c>
      <c r="BE85">
        <v>856.92557283593089</v>
      </c>
      <c r="BF85">
        <v>309.09519212228912</v>
      </c>
      <c r="BG85">
        <v>6379.8366126909496</v>
      </c>
      <c r="BH85">
        <v>6356.2662181952292</v>
      </c>
      <c r="BI85">
        <v>6233.1638558778222</v>
      </c>
      <c r="BJ85">
        <v>5714.1962492632001</v>
      </c>
      <c r="BK85">
        <v>3730.225554922059</v>
      </c>
      <c r="BL85">
        <v>818.86628422959325</v>
      </c>
      <c r="BM85">
        <v>5666.420144266127</v>
      </c>
      <c r="BN85">
        <v>4036.4822555763112</v>
      </c>
      <c r="BO85">
        <v>5309.112186901355</v>
      </c>
      <c r="BP85">
        <v>2815.715150957546</v>
      </c>
      <c r="BQ85">
        <v>5941.0225716782224</v>
      </c>
      <c r="BR85">
        <v>4711.7449591649784</v>
      </c>
      <c r="BS85">
        <v>92.694555168256272</v>
      </c>
      <c r="BT85">
        <v>433.52372398493299</v>
      </c>
      <c r="BU85">
        <v>3410.8432997520808</v>
      </c>
      <c r="BV85">
        <v>1297.9374194276679</v>
      </c>
      <c r="BW85">
        <v>123.9643356328193</v>
      </c>
      <c r="BX85">
        <v>2441.9507728411331</v>
      </c>
    </row>
    <row r="86">
      <c r="A86" t="s">
        <v>539</v>
      </c>
      <c r="B86">
        <v>2007</v>
      </c>
      <c r="C86" t="s">
        <v>543</v>
      </c>
      <c r="D86">
        <v>124</v>
      </c>
      <c r="E86" t="s">
        <v>50</v>
      </c>
      <c r="F86" t="s">
        <v>15</v>
      </c>
      <c r="G86" t="s">
        <v>559</v>
      </c>
      <c r="H86">
        <v>1.480294372877403</v>
      </c>
      <c r="I86">
        <v>4.2486292968358894</v>
      </c>
      <c r="J86">
        <v>17.22629553729908</v>
      </c>
      <c r="K86">
        <v>49.225965855319771</v>
      </c>
      <c r="L86">
        <v>76.335649228266959</v>
      </c>
      <c r="M86">
        <v>16.534106020201779</v>
      </c>
      <c r="N86">
        <v>42.279616286190397</v>
      </c>
      <c r="O86">
        <v>55.86404992701349</v>
      </c>
      <c r="P86">
        <v>68.776363983927496</v>
      </c>
      <c r="Q86">
        <v>88.821886758305396</v>
      </c>
      <c r="R86">
        <v>1.4994346935509371</v>
      </c>
      <c r="S86">
        <v>1.7722156432818279</v>
      </c>
      <c r="T86">
        <v>3.0126457554788768</v>
      </c>
      <c r="U86">
        <v>7.508613874723852</v>
      </c>
      <c r="V86">
        <v>32.132088987772697</v>
      </c>
      <c r="W86" t="s">
        <v>246</v>
      </c>
      <c r="X86" t="s">
        <v>247</v>
      </c>
      <c r="Y86" t="s">
        <v>248</v>
      </c>
      <c r="Z86" t="s">
        <v>249</v>
      </c>
      <c r="AA86" t="s">
        <v>250</v>
      </c>
      <c r="AB86" t="s">
        <v>251</v>
      </c>
      <c r="AC86" t="s">
        <v>252</v>
      </c>
      <c r="AD86" t="s">
        <v>253</v>
      </c>
      <c r="AE86" t="s">
        <v>254</v>
      </c>
      <c r="AF86" t="s">
        <v>255</v>
      </c>
      <c r="AG86" t="s">
        <v>256</v>
      </c>
      <c r="AH86" t="s">
        <v>257</v>
      </c>
      <c r="AI86" t="s">
        <v>258</v>
      </c>
      <c r="AJ86">
        <v>37.761763477503123</v>
      </c>
      <c r="AK86">
        <v>4.9188448728947298</v>
      </c>
      <c r="AL86">
        <v>12.27312274235927</v>
      </c>
      <c r="AM86">
        <v>3.0756693247828539</v>
      </c>
      <c r="AN86">
        <v>7.2463228050310784</v>
      </c>
      <c r="AO86">
        <v>5.6875669810773077</v>
      </c>
      <c r="AP86">
        <v>6.4985411020472217</v>
      </c>
      <c r="AQ86">
        <v>42.822787402573233</v>
      </c>
      <c r="AR86">
        <v>67.523356875851064</v>
      </c>
      <c r="AS86">
        <v>61.701531565184652</v>
      </c>
      <c r="AT86">
        <v>19.320930213172922</v>
      </c>
      <c r="AU86">
        <v>83.339376876028183</v>
      </c>
      <c r="AV86">
        <v>44.989240948600617</v>
      </c>
      <c r="AW86">
        <v>176.3090366682685</v>
      </c>
      <c r="AX86">
        <v>505.97684049481808</v>
      </c>
      <c r="AY86">
        <v>2051.78215345632</v>
      </c>
      <c r="AZ86">
        <v>5836.037710532014</v>
      </c>
      <c r="BA86">
        <v>9051.8608560375233</v>
      </c>
      <c r="BB86">
        <v>892.92264956565134</v>
      </c>
      <c r="BC86">
        <v>2267.0009119475599</v>
      </c>
      <c r="BD86">
        <v>3015.7975737436818</v>
      </c>
      <c r="BE86">
        <v>3697.644453104861</v>
      </c>
      <c r="BF86">
        <v>4768.4168332269192</v>
      </c>
      <c r="BG86">
        <v>97.614733801020819</v>
      </c>
      <c r="BH86">
        <v>115.51791117078071</v>
      </c>
      <c r="BI86">
        <v>196.0887565901175</v>
      </c>
      <c r="BJ86">
        <v>489.88773052075589</v>
      </c>
      <c r="BK86">
        <v>2081.0750435176051</v>
      </c>
      <c r="BL86">
        <v>521.85101403283545</v>
      </c>
      <c r="BM86">
        <v>298.46191555670629</v>
      </c>
      <c r="BN86">
        <v>596.7223140868723</v>
      </c>
      <c r="BO86">
        <v>172.21945791732421</v>
      </c>
      <c r="BP86">
        <v>223.47031546605771</v>
      </c>
      <c r="BQ86">
        <v>368.43657126292271</v>
      </c>
      <c r="BR86">
        <v>337.99124414376621</v>
      </c>
      <c r="BS86">
        <v>70.727006660077834</v>
      </c>
      <c r="BT86">
        <v>1450.269158687254</v>
      </c>
      <c r="BU86">
        <v>9671.8633826017158</v>
      </c>
      <c r="BV86">
        <v>321.21599032766528</v>
      </c>
      <c r="BW86">
        <v>838.5369189154527</v>
      </c>
      <c r="BX86">
        <v>2750.2013075303098</v>
      </c>
    </row>
    <row r="87">
      <c r="A87" t="s">
        <v>539</v>
      </c>
      <c r="B87">
        <v>2007</v>
      </c>
      <c r="C87" t="s">
        <v>543</v>
      </c>
      <c r="D87">
        <v>125</v>
      </c>
      <c r="E87" t="s">
        <v>50</v>
      </c>
      <c r="F87" t="s">
        <v>16</v>
      </c>
      <c r="G87" t="s">
        <v>560</v>
      </c>
      <c r="H87">
        <v>0.73781742355607594</v>
      </c>
      <c r="I87">
        <v>1.6843896287150739</v>
      </c>
      <c r="J87">
        <v>9.7874907320097808</v>
      </c>
      <c r="K87">
        <v>16.147474983397089</v>
      </c>
      <c r="L87">
        <v>11.410521201074131</v>
      </c>
      <c r="M87">
        <v>9.9700151936033219</v>
      </c>
      <c r="N87">
        <v>18.539892478464271</v>
      </c>
      <c r="O87">
        <v>17.265260227170959</v>
      </c>
      <c r="P87">
        <v>15.28477930554943</v>
      </c>
      <c r="Q87">
        <v>5.4205590864210373</v>
      </c>
      <c r="R87">
        <v>0.50154421855603359</v>
      </c>
      <c r="S87">
        <v>0.71325772979697422</v>
      </c>
      <c r="T87">
        <v>1.2229924312286169</v>
      </c>
      <c r="U87">
        <v>4.9086797886559941</v>
      </c>
      <c r="V87">
        <v>10.272708067204031</v>
      </c>
      <c r="W87" t="s">
        <v>246</v>
      </c>
      <c r="X87" t="s">
        <v>247</v>
      </c>
      <c r="Y87" t="s">
        <v>248</v>
      </c>
      <c r="Z87" t="s">
        <v>249</v>
      </c>
      <c r="AA87" t="s">
        <v>250</v>
      </c>
      <c r="AB87" t="s">
        <v>251</v>
      </c>
      <c r="AC87" t="s">
        <v>252</v>
      </c>
      <c r="AD87" t="s">
        <v>253</v>
      </c>
      <c r="AE87" t="s">
        <v>254</v>
      </c>
      <c r="AF87" t="s">
        <v>255</v>
      </c>
      <c r="AG87" t="s">
        <v>256</v>
      </c>
      <c r="AH87" t="s">
        <v>257</v>
      </c>
      <c r="AI87" t="s">
        <v>258</v>
      </c>
      <c r="AJ87">
        <v>2.9840928813500209</v>
      </c>
      <c r="AK87">
        <v>1.694896373447526</v>
      </c>
      <c r="AL87">
        <v>4.7062812441468127</v>
      </c>
      <c r="AM87">
        <v>2.10883367764644</v>
      </c>
      <c r="AN87">
        <v>1.4503608314397269</v>
      </c>
      <c r="AO87">
        <v>2.600680038790502</v>
      </c>
      <c r="AP87">
        <v>2.9089692698096812</v>
      </c>
      <c r="AQ87">
        <v>1.053824703691604</v>
      </c>
      <c r="AR87">
        <v>12.29212981954351</v>
      </c>
      <c r="AS87">
        <v>16.53903623459091</v>
      </c>
      <c r="AT87">
        <v>2.6089890407009722</v>
      </c>
      <c r="AU87">
        <v>4.3402228488688159</v>
      </c>
      <c r="AV87">
        <v>15.064042640800521</v>
      </c>
      <c r="AW87">
        <v>87.877034168128304</v>
      </c>
      <c r="AX87">
        <v>200.59696503392379</v>
      </c>
      <c r="AY87">
        <v>1165.764210162009</v>
      </c>
      <c r="AZ87">
        <v>1914.38138989392</v>
      </c>
      <c r="BA87">
        <v>1353.0565502643601</v>
      </c>
      <c r="BB87">
        <v>538.42961766453175</v>
      </c>
      <c r="BC87">
        <v>994.09495279209182</v>
      </c>
      <c r="BD87">
        <v>932.057915084623</v>
      </c>
      <c r="BE87">
        <v>821.76021153581985</v>
      </c>
      <c r="BF87">
        <v>291.00355933133011</v>
      </c>
      <c r="BG87">
        <v>32.651042152323697</v>
      </c>
      <c r="BH87">
        <v>46.492109120524681</v>
      </c>
      <c r="BI87">
        <v>79.602809166198938</v>
      </c>
      <c r="BJ87">
        <v>320.2591106212966</v>
      </c>
      <c r="BK87">
        <v>665.32482205359884</v>
      </c>
      <c r="BL87">
        <v>41.238855198815592</v>
      </c>
      <c r="BM87">
        <v>102.8416287484107</v>
      </c>
      <c r="BN87">
        <v>228.82057759092211</v>
      </c>
      <c r="BO87">
        <v>118.0823276012314</v>
      </c>
      <c r="BP87">
        <v>44.727871123326203</v>
      </c>
      <c r="BQ87">
        <v>168.47021575865531</v>
      </c>
      <c r="BR87">
        <v>151.2964413457691</v>
      </c>
      <c r="BS87">
        <v>1.7405188068647739</v>
      </c>
      <c r="BT87">
        <v>264.0108193175368</v>
      </c>
      <c r="BU87">
        <v>2592.53368406049</v>
      </c>
      <c r="BV87">
        <v>43.375188938439948</v>
      </c>
      <c r="BW87">
        <v>43.670078077386691</v>
      </c>
      <c r="BX87">
        <v>920.86794295449386</v>
      </c>
    </row>
    <row r="88">
      <c r="A88" t="s">
        <v>539</v>
      </c>
      <c r="B88">
        <v>2007</v>
      </c>
      <c r="C88" t="s">
        <v>543</v>
      </c>
      <c r="D88">
        <v>126</v>
      </c>
      <c r="E88" t="s">
        <v>50</v>
      </c>
      <c r="F88" t="s">
        <v>22</v>
      </c>
      <c r="G88" t="s">
        <v>561</v>
      </c>
      <c r="H88">
        <v>6.1858131409382802</v>
      </c>
      <c r="I88">
        <v>17.70820241211204</v>
      </c>
      <c r="J88">
        <v>27.303918721328159</v>
      </c>
      <c r="K88">
        <v>22.627527885634692</v>
      </c>
      <c r="L88">
        <v>10.35899009506808</v>
      </c>
      <c r="M88">
        <v>33.611206979450337</v>
      </c>
      <c r="N88">
        <v>23.675704793864231</v>
      </c>
      <c r="O88">
        <v>21.5564998834531</v>
      </c>
      <c r="P88">
        <v>14.22793931460126</v>
      </c>
      <c r="Q88">
        <v>5.1911747379398134</v>
      </c>
      <c r="R88">
        <v>4.0740779679059802</v>
      </c>
      <c r="S88">
        <v>7.2032643485547903</v>
      </c>
      <c r="T88">
        <v>16.450269978854269</v>
      </c>
      <c r="U88">
        <v>22.017837597902918</v>
      </c>
      <c r="V88">
        <v>22.770605413946239</v>
      </c>
      <c r="W88" t="s">
        <v>246</v>
      </c>
      <c r="X88" t="s">
        <v>247</v>
      </c>
      <c r="Y88" t="s">
        <v>248</v>
      </c>
      <c r="Z88" t="s">
        <v>249</v>
      </c>
      <c r="AA88" t="s">
        <v>250</v>
      </c>
      <c r="AB88" t="s">
        <v>251</v>
      </c>
      <c r="AC88" t="s">
        <v>252</v>
      </c>
      <c r="AD88" t="s">
        <v>253</v>
      </c>
      <c r="AE88" t="s">
        <v>254</v>
      </c>
      <c r="AF88" t="s">
        <v>255</v>
      </c>
      <c r="AG88" t="s">
        <v>256</v>
      </c>
      <c r="AH88" t="s">
        <v>257</v>
      </c>
      <c r="AI88" t="s">
        <v>258</v>
      </c>
      <c r="AJ88">
        <v>19.819902361650058</v>
      </c>
      <c r="AK88">
        <v>15.219349788048561</v>
      </c>
      <c r="AL88">
        <v>33.827218148272067</v>
      </c>
      <c r="AM88">
        <v>37.040263776395769</v>
      </c>
      <c r="AN88">
        <v>39.875818744095277</v>
      </c>
      <c r="AO88">
        <v>11.188862555703629</v>
      </c>
      <c r="AP88">
        <v>8.175760960752422</v>
      </c>
      <c r="AQ88">
        <v>30.825979419939241</v>
      </c>
      <c r="AR88">
        <v>12.66094472641087</v>
      </c>
      <c r="AS88">
        <v>12.532685842360809</v>
      </c>
      <c r="AT88">
        <v>5.1842736480659166</v>
      </c>
      <c r="AU88">
        <v>5.2303300092329748</v>
      </c>
      <c r="AV88">
        <v>4.690076146882177</v>
      </c>
      <c r="AW88">
        <v>736.75532101686133</v>
      </c>
      <c r="AX88">
        <v>2108.9014082720669</v>
      </c>
      <c r="AY88">
        <v>3252.1033341464831</v>
      </c>
      <c r="AZ88">
        <v>2682.631081831943</v>
      </c>
      <c r="BA88">
        <v>1228.3662731318591</v>
      </c>
      <c r="BB88">
        <v>1815.169683472493</v>
      </c>
      <c r="BC88">
        <v>1269.473308257586</v>
      </c>
      <c r="BD88">
        <v>1163.7187087556231</v>
      </c>
      <c r="BE88">
        <v>764.94100354072862</v>
      </c>
      <c r="BF88">
        <v>278.68902483429758</v>
      </c>
      <c r="BG88">
        <v>265.22664710387812</v>
      </c>
      <c r="BH88">
        <v>469.52866842721897</v>
      </c>
      <c r="BI88">
        <v>1070.7242893921079</v>
      </c>
      <c r="BJ88">
        <v>1436.51926597543</v>
      </c>
      <c r="BK88">
        <v>1474.766818639858</v>
      </c>
      <c r="BL88">
        <v>273.90236029683359</v>
      </c>
      <c r="BM88">
        <v>923.46809233594183</v>
      </c>
      <c r="BN88">
        <v>1644.687852985498</v>
      </c>
      <c r="BO88">
        <v>2074.0377053166949</v>
      </c>
      <c r="BP88">
        <v>1229.7356927051901</v>
      </c>
      <c r="BQ88">
        <v>724.80661240049426</v>
      </c>
      <c r="BR88">
        <v>425.2239965176517</v>
      </c>
      <c r="BS88">
        <v>50.91282898614989</v>
      </c>
      <c r="BT88">
        <v>271.9322395407238</v>
      </c>
      <c r="BU88">
        <v>1964.5286301576371</v>
      </c>
      <c r="BV88">
        <v>86.190032033640762</v>
      </c>
      <c r="BW88">
        <v>52.62608115461915</v>
      </c>
      <c r="BX88">
        <v>286.70529396814129</v>
      </c>
    </row>
    <row r="89">
      <c r="A89" t="s">
        <v>539</v>
      </c>
      <c r="B89">
        <v>2007</v>
      </c>
      <c r="C89" t="s">
        <v>543</v>
      </c>
      <c r="D89">
        <v>127</v>
      </c>
      <c r="E89" t="s">
        <v>50</v>
      </c>
      <c r="F89" t="s">
        <v>19</v>
      </c>
      <c r="G89" t="s">
        <v>562</v>
      </c>
      <c r="H89">
        <v>91.596075062627818</v>
      </c>
      <c r="I89">
        <v>76.358778662336462</v>
      </c>
      <c r="J89">
        <v>45.682295009362271</v>
      </c>
      <c r="K89">
        <v>11.999031275647971</v>
      </c>
      <c r="L89">
        <v>1.8948394755903231</v>
      </c>
      <c r="M89">
        <v>39.884671806744322</v>
      </c>
      <c r="N89">
        <v>15.504786441481439</v>
      </c>
      <c r="O89">
        <v>5.3141899623625619</v>
      </c>
      <c r="P89">
        <v>1.710917395922009</v>
      </c>
      <c r="Q89">
        <v>0.56637941733386854</v>
      </c>
      <c r="R89">
        <v>93.924943119987077</v>
      </c>
      <c r="S89">
        <v>90.3112622783663</v>
      </c>
      <c r="T89">
        <v>79.314091834438372</v>
      </c>
      <c r="U89">
        <v>65.564868738717223</v>
      </c>
      <c r="V89">
        <v>34.824597531077167</v>
      </c>
      <c r="W89" t="s">
        <v>246</v>
      </c>
      <c r="X89" t="s">
        <v>247</v>
      </c>
      <c r="Y89" t="s">
        <v>248</v>
      </c>
      <c r="Z89" t="s">
        <v>249</v>
      </c>
      <c r="AA89" t="s">
        <v>250</v>
      </c>
      <c r="AB89" t="s">
        <v>251</v>
      </c>
      <c r="AC89" t="s">
        <v>252</v>
      </c>
      <c r="AD89" t="s">
        <v>253</v>
      </c>
      <c r="AE89" t="s">
        <v>254</v>
      </c>
      <c r="AF89" t="s">
        <v>255</v>
      </c>
      <c r="AG89" t="s">
        <v>256</v>
      </c>
      <c r="AH89" t="s">
        <v>257</v>
      </c>
      <c r="AI89" t="s">
        <v>258</v>
      </c>
      <c r="AJ89">
        <v>39.434241279496931</v>
      </c>
      <c r="AK89">
        <v>78.166908965608329</v>
      </c>
      <c r="AL89">
        <v>49.19337786522162</v>
      </c>
      <c r="AM89">
        <v>57.775233221174737</v>
      </c>
      <c r="AN89">
        <v>51.427497619434646</v>
      </c>
      <c r="AO89">
        <v>80.52289042442851</v>
      </c>
      <c r="AP89">
        <v>82.416728667391183</v>
      </c>
      <c r="AQ89">
        <v>25.297408473795869</v>
      </c>
      <c r="AR89">
        <v>7.5235685781951123</v>
      </c>
      <c r="AS89">
        <v>9.2267463578632469</v>
      </c>
      <c r="AT89">
        <v>72.885807098060269</v>
      </c>
      <c r="AU89">
        <v>7.0900702658700396</v>
      </c>
      <c r="AV89">
        <v>35.256640263716598</v>
      </c>
      <c r="AW89">
        <v>10909.462369633549</v>
      </c>
      <c r="AX89">
        <v>9093.7031386535964</v>
      </c>
      <c r="AY89">
        <v>5441.1070230501928</v>
      </c>
      <c r="AZ89">
        <v>1422.5581519385651</v>
      </c>
      <c r="BA89">
        <v>224.68955790605131</v>
      </c>
      <c r="BB89">
        <v>2153.9674889722251</v>
      </c>
      <c r="BC89">
        <v>831.35487239204849</v>
      </c>
      <c r="BD89">
        <v>286.88434182349351</v>
      </c>
      <c r="BE89">
        <v>91.984569295202235</v>
      </c>
      <c r="BF89">
        <v>30.406167287991529</v>
      </c>
      <c r="BG89">
        <v>6114.6099655870739</v>
      </c>
      <c r="BH89">
        <v>5886.7375497680059</v>
      </c>
      <c r="BI89">
        <v>5162.4395664857166</v>
      </c>
      <c r="BJ89">
        <v>4277.6769832877726</v>
      </c>
      <c r="BK89">
        <v>2255.458736282214</v>
      </c>
      <c r="BL89">
        <v>544.96392393276221</v>
      </c>
      <c r="BM89">
        <v>4742.9520519301468</v>
      </c>
      <c r="BN89">
        <v>2391.7944025908168</v>
      </c>
      <c r="BO89">
        <v>3235.0744815846479</v>
      </c>
      <c r="BP89">
        <v>1585.9794582523721</v>
      </c>
      <c r="BQ89">
        <v>5216.2159592777234</v>
      </c>
      <c r="BR89">
        <v>4286.520962647337</v>
      </c>
      <c r="BS89">
        <v>41.781726182106397</v>
      </c>
      <c r="BT89">
        <v>161.59148444420941</v>
      </c>
      <c r="BU89">
        <v>1446.3146695944449</v>
      </c>
      <c r="BV89">
        <v>1211.7473873940271</v>
      </c>
      <c r="BW89">
        <v>71.338254478200156</v>
      </c>
      <c r="BX89">
        <v>2155.245478872992</v>
      </c>
    </row>
    <row r="90">
      <c r="A90" t="s">
        <v>539</v>
      </c>
      <c r="B90">
        <v>2007</v>
      </c>
      <c r="C90" t="s">
        <v>543</v>
      </c>
      <c r="D90">
        <v>128</v>
      </c>
      <c r="E90" t="s">
        <v>158</v>
      </c>
      <c r="F90" t="s">
        <v>49</v>
      </c>
      <c r="G90" t="s">
        <v>563</v>
      </c>
      <c r="H90">
        <v>33.263310926997413</v>
      </c>
      <c r="I90">
        <v>28.390093641217511</v>
      </c>
      <c r="J90">
        <v>36.231465794669603</v>
      </c>
      <c r="K90">
        <v>24.700359620407021</v>
      </c>
      <c r="L90">
        <v>13.004010483013159</v>
      </c>
      <c r="M90">
        <v>37.616848765430007</v>
      </c>
      <c r="N90">
        <v>30.483463045066149</v>
      </c>
      <c r="O90">
        <v>23.6092206951894</v>
      </c>
      <c r="P90">
        <v>18.182930552007889</v>
      </c>
      <c r="Q90">
        <v>5.7517173263435213</v>
      </c>
      <c r="R90">
        <v>25.0649427398474</v>
      </c>
      <c r="S90">
        <v>28.697057772678871</v>
      </c>
      <c r="T90">
        <v>28.873864511531629</v>
      </c>
      <c r="U90">
        <v>39.530995414341419</v>
      </c>
      <c r="V90">
        <v>24.22534425500432</v>
      </c>
      <c r="W90" t="s">
        <v>246</v>
      </c>
      <c r="X90" t="s">
        <v>247</v>
      </c>
      <c r="Y90" t="s">
        <v>248</v>
      </c>
      <c r="Z90" t="s">
        <v>249</v>
      </c>
      <c r="AA90" t="s">
        <v>250</v>
      </c>
      <c r="AB90" t="s">
        <v>251</v>
      </c>
      <c r="AC90" t="s">
        <v>252</v>
      </c>
      <c r="AD90" t="s">
        <v>253</v>
      </c>
      <c r="AE90" t="s">
        <v>254</v>
      </c>
      <c r="AF90" t="s">
        <v>255</v>
      </c>
      <c r="AG90" t="s">
        <v>256</v>
      </c>
      <c r="AH90" t="s">
        <v>257</v>
      </c>
      <c r="AI90" t="s">
        <v>258</v>
      </c>
      <c r="AJ90">
        <v>7.3236720197234204</v>
      </c>
      <c r="AK90">
        <v>25.626892711971319</v>
      </c>
      <c r="AL90">
        <v>27.717588013613469</v>
      </c>
      <c r="AM90">
        <v>40.675715235545368</v>
      </c>
      <c r="AN90">
        <v>16.677171345608439</v>
      </c>
      <c r="AO90">
        <v>31.377926267839221</v>
      </c>
      <c r="AP90">
        <v>30.921775845307881</v>
      </c>
      <c r="AQ90">
        <v>2.401791417120684</v>
      </c>
      <c r="AR90">
        <v>15.40068266006427</v>
      </c>
      <c r="AS90">
        <v>21.138696586297431</v>
      </c>
      <c r="AT90">
        <v>11.89693865489313</v>
      </c>
      <c r="AU90">
        <v>4.9500942779012158</v>
      </c>
      <c r="AV90">
        <v>25.08446123245654</v>
      </c>
      <c r="AW90"/>
      <c r="AX90"/>
      <c r="AY90"/>
      <c r="AZ90"/>
      <c r="BA90"/>
      <c r="BB90"/>
      <c r="BC90"/>
      <c r="BD90"/>
      <c r="BE90"/>
      <c r="BF90"/>
      <c r="BG90"/>
      <c r="BH90"/>
      <c r="BI90"/>
      <c r="BJ90"/>
      <c r="BK90"/>
      <c r="BL90"/>
      <c r="BM90"/>
      <c r="BN90"/>
      <c r="BO90"/>
      <c r="BP90"/>
      <c r="BQ90"/>
      <c r="BR90"/>
      <c r="BS90"/>
      <c r="BT90"/>
      <c r="BU90"/>
      <c r="BV90"/>
      <c r="BW90"/>
      <c r="BX90"/>
    </row>
    <row r="91">
      <c r="A91" t="s">
        <v>539</v>
      </c>
      <c r="B91">
        <v>2007</v>
      </c>
      <c r="C91" t="s">
        <v>543</v>
      </c>
      <c r="D91">
        <v>129</v>
      </c>
      <c r="E91" t="s">
        <v>158</v>
      </c>
      <c r="F91" t="s">
        <v>48</v>
      </c>
      <c r="G91" t="s">
        <v>172</v>
      </c>
      <c r="H91">
        <v>66.736689073002594</v>
      </c>
      <c r="I91">
        <v>71.609906358782567</v>
      </c>
      <c r="J91">
        <v>63.768534205330504</v>
      </c>
      <c r="K91">
        <v>75.299640379593029</v>
      </c>
      <c r="L91">
        <v>86.995989516986654</v>
      </c>
      <c r="M91">
        <v>62.383151234569958</v>
      </c>
      <c r="N91">
        <v>69.516536954933869</v>
      </c>
      <c r="O91">
        <v>76.390779304810593</v>
      </c>
      <c r="P91">
        <v>81.817069447992125</v>
      </c>
      <c r="Q91">
        <v>94.248282673656504</v>
      </c>
      <c r="R91">
        <v>74.935057260152604</v>
      </c>
      <c r="S91">
        <v>71.302942227321111</v>
      </c>
      <c r="T91">
        <v>71.126135488468378</v>
      </c>
      <c r="U91">
        <v>60.469004585658602</v>
      </c>
      <c r="V91">
        <v>75.77465574499584</v>
      </c>
      <c r="W91" t="s">
        <v>246</v>
      </c>
      <c r="X91" t="s">
        <v>247</v>
      </c>
      <c r="Y91" t="s">
        <v>248</v>
      </c>
      <c r="Z91" t="s">
        <v>249</v>
      </c>
      <c r="AA91" t="s">
        <v>250</v>
      </c>
      <c r="AB91" t="s">
        <v>251</v>
      </c>
      <c r="AC91" t="s">
        <v>252</v>
      </c>
      <c r="AD91" t="s">
        <v>253</v>
      </c>
      <c r="AE91" t="s">
        <v>254</v>
      </c>
      <c r="AF91" t="s">
        <v>255</v>
      </c>
      <c r="AG91" t="s">
        <v>256</v>
      </c>
      <c r="AH91" t="s">
        <v>257</v>
      </c>
      <c r="AI91" t="s">
        <v>258</v>
      </c>
      <c r="AJ91">
        <v>92.676327980276668</v>
      </c>
      <c r="AK91">
        <v>74.373107288028621</v>
      </c>
      <c r="AL91">
        <v>72.28241198638662</v>
      </c>
      <c r="AM91">
        <v>59.324284764454603</v>
      </c>
      <c r="AN91">
        <v>83.322828654391529</v>
      </c>
      <c r="AO91">
        <v>68.6220737321608</v>
      </c>
      <c r="AP91">
        <v>69.078224154692137</v>
      </c>
      <c r="AQ91">
        <v>97.598208582879295</v>
      </c>
      <c r="AR91">
        <v>84.599317339935936</v>
      </c>
      <c r="AS91">
        <v>78.861303413702387</v>
      </c>
      <c r="AT91">
        <v>88.103061345106923</v>
      </c>
      <c r="AU91">
        <v>95.049905722098799</v>
      </c>
      <c r="AV91">
        <v>74.91553876754341</v>
      </c>
      <c r="AW91"/>
      <c r="AX91"/>
      <c r="AY91"/>
      <c r="AZ91"/>
      <c r="BA91"/>
      <c r="BB91"/>
      <c r="BC91"/>
      <c r="BD91"/>
      <c r="BE91"/>
      <c r="BF91"/>
      <c r="BG91"/>
      <c r="BH91"/>
      <c r="BI91"/>
      <c r="BJ91"/>
      <c r="BK91"/>
      <c r="BL91"/>
      <c r="BM91"/>
      <c r="BN91"/>
      <c r="BO91"/>
      <c r="BP91"/>
      <c r="BQ91"/>
      <c r="BR91"/>
      <c r="BS91"/>
      <c r="BT91"/>
      <c r="BU91"/>
      <c r="BV91"/>
      <c r="BW91"/>
      <c r="BX91"/>
    </row>
    <row r="92">
      <c r="A92" t="s">
        <v>539</v>
      </c>
      <c r="B92">
        <v>2007</v>
      </c>
      <c r="C92" t="s">
        <v>543</v>
      </c>
      <c r="D92">
        <v>130</v>
      </c>
      <c r="E92" t="s">
        <v>47</v>
      </c>
      <c r="F92" t="s">
        <v>42</v>
      </c>
      <c r="G92" t="s">
        <v>172</v>
      </c>
      <c r="H92">
        <v>17.59709648503204</v>
      </c>
      <c r="I92">
        <v>17.99758410903317</v>
      </c>
      <c r="J92">
        <v>36.842255685710271</v>
      </c>
      <c r="K92">
        <v>62.784971006580847</v>
      </c>
      <c r="L92">
        <v>81.982122866594281</v>
      </c>
      <c r="M92">
        <v>29.013276064014359</v>
      </c>
      <c r="N92">
        <v>56.719208808238307</v>
      </c>
      <c r="O92">
        <v>67.425990443021249</v>
      </c>
      <c r="P92">
        <v>77.476916143649561</v>
      </c>
      <c r="Q92">
        <v>89.558720779974905</v>
      </c>
      <c r="R92">
        <v>25.132499321844289</v>
      </c>
      <c r="S92">
        <v>18.39244470805615</v>
      </c>
      <c r="T92">
        <v>15.34056172266695</v>
      </c>
      <c r="U92">
        <v>26.115901774118392</v>
      </c>
      <c r="V92">
        <v>56.030706476973577</v>
      </c>
      <c r="W92" t="s">
        <v>246</v>
      </c>
      <c r="X92" t="s">
        <v>247</v>
      </c>
      <c r="Y92" t="s">
        <v>248</v>
      </c>
      <c r="Z92" t="s">
        <v>249</v>
      </c>
      <c r="AA92" t="s">
        <v>250</v>
      </c>
      <c r="AB92" t="s">
        <v>251</v>
      </c>
      <c r="AC92" t="s">
        <v>252</v>
      </c>
      <c r="AD92" t="s">
        <v>253</v>
      </c>
      <c r="AE92" t="s">
        <v>254</v>
      </c>
      <c r="AF92" t="s">
        <v>255</v>
      </c>
      <c r="AG92" t="s">
        <v>256</v>
      </c>
      <c r="AH92" t="s">
        <v>257</v>
      </c>
      <c r="AI92" t="s">
        <v>258</v>
      </c>
      <c r="AJ92">
        <v>60.545739411105757</v>
      </c>
      <c r="AK92">
        <v>19.567364648505372</v>
      </c>
      <c r="AL92">
        <v>28.824058305065002</v>
      </c>
      <c r="AM92">
        <v>5.6506656800387534</v>
      </c>
      <c r="AN92">
        <v>16.78994880468051</v>
      </c>
      <c r="AO92">
        <v>40.336375011861833</v>
      </c>
      <c r="AP92">
        <v>53.333338701116119</v>
      </c>
      <c r="AQ92">
        <v>58.146873593813282</v>
      </c>
      <c r="AR92">
        <v>81.535897510315422</v>
      </c>
      <c r="AS92">
        <v>76.107382550335572</v>
      </c>
      <c r="AT92">
        <v>33.196321185504871</v>
      </c>
      <c r="AU92">
        <v>95.999726315584923</v>
      </c>
      <c r="AV92">
        <v>85.125986321925623</v>
      </c>
      <c r="AW92"/>
      <c r="AX92"/>
      <c r="AY92"/>
      <c r="AZ92"/>
      <c r="BA92"/>
      <c r="BB92"/>
      <c r="BC92"/>
      <c r="BD92"/>
      <c r="BE92"/>
      <c r="BF92"/>
      <c r="BG92"/>
      <c r="BH92"/>
      <c r="BI92"/>
      <c r="BJ92"/>
      <c r="BK92"/>
      <c r="BL92"/>
      <c r="BM92"/>
      <c r="BN92"/>
      <c r="BO92"/>
      <c r="BP92"/>
      <c r="BQ92"/>
      <c r="BR92"/>
      <c r="BS92"/>
      <c r="BT92"/>
      <c r="BU92"/>
      <c r="BV92"/>
      <c r="BW92"/>
      <c r="BX92"/>
    </row>
    <row r="93">
      <c r="A93" t="s">
        <v>539</v>
      </c>
      <c r="B93">
        <v>2007</v>
      </c>
      <c r="C93" t="s">
        <v>543</v>
      </c>
      <c r="D93">
        <v>135</v>
      </c>
      <c r="E93" t="s">
        <v>45</v>
      </c>
      <c r="F93" t="s">
        <v>44</v>
      </c>
      <c r="G93" t="s">
        <v>564</v>
      </c>
      <c r="H93">
        <v>0</v>
      </c>
      <c r="I93">
        <v>0</v>
      </c>
      <c r="J93">
        <v>0.28531443626541858</v>
      </c>
      <c r="K93">
        <v>0.58643045467697741</v>
      </c>
      <c r="L93">
        <v>4.6684475961579794</v>
      </c>
      <c r="M93">
        <v>0</v>
      </c>
      <c r="N93">
        <v>0.37983473235788912</v>
      </c>
      <c r="O93">
        <v>1.0889031966617631</v>
      </c>
      <c r="P93">
        <v>4.3314407114841993</v>
      </c>
      <c r="Q93">
        <v>5.7988642590796644</v>
      </c>
      <c r="R93">
        <v>0</v>
      </c>
      <c r="S93">
        <v>0</v>
      </c>
      <c r="T93">
        <v>0</v>
      </c>
      <c r="U93">
        <v>0</v>
      </c>
      <c r="V93">
        <v>0.52223102374008068</v>
      </c>
      <c r="W93" t="s">
        <v>246</v>
      </c>
      <c r="X93" t="s">
        <v>247</v>
      </c>
      <c r="Y93" t="s">
        <v>248</v>
      </c>
      <c r="Z93" t="s">
        <v>249</v>
      </c>
      <c r="AA93" t="s">
        <v>250</v>
      </c>
      <c r="AB93" t="s">
        <v>251</v>
      </c>
      <c r="AC93" t="s">
        <v>252</v>
      </c>
      <c r="AD93" t="s">
        <v>253</v>
      </c>
      <c r="AE93" t="s">
        <v>254</v>
      </c>
      <c r="AF93" t="s">
        <v>255</v>
      </c>
      <c r="AG93" t="s">
        <v>256</v>
      </c>
      <c r="AH93" t="s">
        <v>257</v>
      </c>
      <c r="AI93" t="s">
        <v>258</v>
      </c>
      <c r="AJ93">
        <v>0</v>
      </c>
      <c r="AK93">
        <v>0</v>
      </c>
      <c r="AL93">
        <v>0</v>
      </c>
      <c r="AM93">
        <v>0</v>
      </c>
      <c r="AN93">
        <v>0</v>
      </c>
      <c r="AO93">
        <v>0</v>
      </c>
      <c r="AP93">
        <v>0</v>
      </c>
      <c r="AQ93">
        <v>0</v>
      </c>
      <c r="AR93">
        <v>11.24781710681594</v>
      </c>
      <c r="AS93">
        <v>2.1735091956158201</v>
      </c>
      <c r="AT93">
        <v>0</v>
      </c>
      <c r="AU93">
        <v>4.1430777830538839</v>
      </c>
      <c r="AV93">
        <v>0.55452307242608978</v>
      </c>
      <c r="AW93"/>
      <c r="AX93"/>
      <c r="AY93"/>
      <c r="AZ93"/>
      <c r="BA93"/>
      <c r="BB93"/>
      <c r="BC93"/>
      <c r="BD93"/>
      <c r="BE93"/>
      <c r="BF93"/>
      <c r="BG93"/>
      <c r="BH93"/>
      <c r="BI93"/>
      <c r="BJ93"/>
      <c r="BK93"/>
      <c r="BL93"/>
      <c r="BM93"/>
      <c r="BN93"/>
      <c r="BO93"/>
      <c r="BP93"/>
      <c r="BQ93"/>
      <c r="BR93"/>
      <c r="BS93"/>
      <c r="BT93"/>
      <c r="BU93"/>
      <c r="BV93"/>
      <c r="BW93"/>
      <c r="BX93"/>
    </row>
    <row r="94">
      <c r="A94" t="s">
        <v>539</v>
      </c>
      <c r="B94">
        <v>2007</v>
      </c>
      <c r="C94" t="s">
        <v>543</v>
      </c>
      <c r="D94">
        <v>136</v>
      </c>
      <c r="E94" t="s">
        <v>45</v>
      </c>
      <c r="F94" t="s">
        <v>43</v>
      </c>
      <c r="G94" t="s">
        <v>565</v>
      </c>
      <c r="H94">
        <v>0.98961093278936396</v>
      </c>
      <c r="I94">
        <v>2.20132403805313</v>
      </c>
      <c r="J94">
        <v>11.204591903325641</v>
      </c>
      <c r="K94">
        <v>29.541271043513571</v>
      </c>
      <c r="L94">
        <v>40.770272668833947</v>
      </c>
      <c r="M94">
        <v>12.39330673105429</v>
      </c>
      <c r="N94">
        <v>32.055134145048392</v>
      </c>
      <c r="O94">
        <v>30.238502341125741</v>
      </c>
      <c r="P94">
        <v>35.604875441346387</v>
      </c>
      <c r="Q94">
        <v>48.953427998233323</v>
      </c>
      <c r="R94">
        <v>0.75135989348470733</v>
      </c>
      <c r="S94">
        <v>0.99567609182888483</v>
      </c>
      <c r="T94">
        <v>1.370261760301936</v>
      </c>
      <c r="U94">
        <v>4.9309607242602054</v>
      </c>
      <c r="V94">
        <v>14.930707347257121</v>
      </c>
      <c r="W94" t="s">
        <v>246</v>
      </c>
      <c r="X94" t="s">
        <v>247</v>
      </c>
      <c r="Y94" t="s">
        <v>248</v>
      </c>
      <c r="Z94" t="s">
        <v>249</v>
      </c>
      <c r="AA94" t="s">
        <v>250</v>
      </c>
      <c r="AB94" t="s">
        <v>251</v>
      </c>
      <c r="AC94" t="s">
        <v>252</v>
      </c>
      <c r="AD94" t="s">
        <v>253</v>
      </c>
      <c r="AE94" t="s">
        <v>254</v>
      </c>
      <c r="AF94" t="s">
        <v>255</v>
      </c>
      <c r="AG94" t="s">
        <v>256</v>
      </c>
      <c r="AH94" t="s">
        <v>257</v>
      </c>
      <c r="AI94" t="s">
        <v>258</v>
      </c>
      <c r="AJ94">
        <v>14.40632336630018</v>
      </c>
      <c r="AK94">
        <v>2.9952840840274919</v>
      </c>
      <c r="AL94">
        <v>3.8437206451808201</v>
      </c>
      <c r="AM94">
        <v>2.8793931264297199</v>
      </c>
      <c r="AN94">
        <v>1.820214372557267</v>
      </c>
      <c r="AO94">
        <v>1.0666218933169229</v>
      </c>
      <c r="AP94">
        <v>0.62820819224286895</v>
      </c>
      <c r="AQ94">
        <v>3.0152473064585879</v>
      </c>
      <c r="AR94">
        <v>22.569718125520051</v>
      </c>
      <c r="AS94">
        <v>38.760913988482017</v>
      </c>
      <c r="AT94">
        <v>19.597244110831319</v>
      </c>
      <c r="AU94">
        <v>3.86049805293626</v>
      </c>
      <c r="AV94">
        <v>36.562244997868653</v>
      </c>
      <c r="AW94"/>
      <c r="AX94"/>
      <c r="AY94"/>
      <c r="AZ94"/>
      <c r="BA94"/>
      <c r="BB94"/>
      <c r="BC94"/>
      <c r="BD94"/>
      <c r="BE94"/>
      <c r="BF94"/>
      <c r="BG94"/>
      <c r="BH94"/>
      <c r="BI94"/>
      <c r="BJ94"/>
      <c r="BK94"/>
      <c r="BL94"/>
      <c r="BM94"/>
      <c r="BN94"/>
      <c r="BO94"/>
      <c r="BP94"/>
      <c r="BQ94"/>
      <c r="BR94"/>
      <c r="BS94"/>
      <c r="BT94"/>
      <c r="BU94"/>
      <c r="BV94"/>
      <c r="BW94"/>
      <c r="BX94"/>
    </row>
    <row r="95">
      <c r="A95" t="s">
        <v>539</v>
      </c>
      <c r="B95">
        <v>2007</v>
      </c>
      <c r="C95" t="s">
        <v>543</v>
      </c>
      <c r="D95">
        <v>137</v>
      </c>
      <c r="E95" t="s">
        <v>45</v>
      </c>
      <c r="F95" t="s">
        <v>42</v>
      </c>
      <c r="G95" t="s">
        <v>566</v>
      </c>
      <c r="H95">
        <v>1.271644934481218</v>
      </c>
      <c r="I95">
        <v>3.7470674412034102</v>
      </c>
      <c r="J95">
        <v>15.55255232313406</v>
      </c>
      <c r="K95">
        <v>35.413678407053737</v>
      </c>
      <c r="L95">
        <v>42.368703613513667</v>
      </c>
      <c r="M95">
        <v>14.11081448275081</v>
      </c>
      <c r="N95">
        <v>28.629031717424581</v>
      </c>
      <c r="O95">
        <v>41.801904616397103</v>
      </c>
      <c r="P95">
        <v>44.211845767770548</v>
      </c>
      <c r="Q95">
        <v>39.517504765306619</v>
      </c>
      <c r="R95">
        <v>1.3286985663254169</v>
      </c>
      <c r="S95">
        <v>1.5189090420078819</v>
      </c>
      <c r="T95">
        <v>2.8653764264055579</v>
      </c>
      <c r="U95">
        <v>7.4863329391196416</v>
      </c>
      <c r="V95">
        <v>27.245822233422839</v>
      </c>
      <c r="W95" t="s">
        <v>246</v>
      </c>
      <c r="X95" t="s">
        <v>247</v>
      </c>
      <c r="Y95" t="s">
        <v>248</v>
      </c>
      <c r="Z95" t="s">
        <v>249</v>
      </c>
      <c r="AA95" t="s">
        <v>250</v>
      </c>
      <c r="AB95" t="s">
        <v>251</v>
      </c>
      <c r="AC95" t="s">
        <v>252</v>
      </c>
      <c r="AD95" t="s">
        <v>253</v>
      </c>
      <c r="AE95" t="s">
        <v>254</v>
      </c>
      <c r="AF95" t="s">
        <v>255</v>
      </c>
      <c r="AG95" t="s">
        <v>256</v>
      </c>
      <c r="AH95" t="s">
        <v>257</v>
      </c>
      <c r="AI95" t="s">
        <v>258</v>
      </c>
      <c r="AJ95">
        <v>26.41339190962729</v>
      </c>
      <c r="AK95">
        <v>3.699303786445165</v>
      </c>
      <c r="AL95">
        <v>13.37004452223262</v>
      </c>
      <c r="AM95">
        <v>2.3380592669863902</v>
      </c>
      <c r="AN95">
        <v>6.8764692639135383</v>
      </c>
      <c r="AO95">
        <v>7.2216251265508857</v>
      </c>
      <c r="AP95">
        <v>8.7793021796140316</v>
      </c>
      <c r="AQ95">
        <v>40.94135302452851</v>
      </c>
      <c r="AR95">
        <v>46.032350207610357</v>
      </c>
      <c r="AS95">
        <v>37.423369868103087</v>
      </c>
      <c r="AT95">
        <v>2.3326751430425712</v>
      </c>
      <c r="AU95">
        <v>79.676023888906883</v>
      </c>
      <c r="AV95">
        <v>23.052087915196889</v>
      </c>
      <c r="AW95"/>
      <c r="AX95"/>
      <c r="AY95"/>
      <c r="AZ95"/>
      <c r="BA95"/>
      <c r="BB95"/>
      <c r="BC95"/>
      <c r="BD95"/>
      <c r="BE95"/>
      <c r="BF95"/>
      <c r="BG95"/>
      <c r="BH95"/>
      <c r="BI95"/>
      <c r="BJ95"/>
      <c r="BK95"/>
      <c r="BL95"/>
      <c r="BM95"/>
      <c r="BN95"/>
      <c r="BO95"/>
      <c r="BP95"/>
      <c r="BQ95"/>
      <c r="BR95"/>
      <c r="BS95"/>
      <c r="BT95"/>
      <c r="BU95"/>
      <c r="BV95"/>
      <c r="BW95"/>
      <c r="BX95"/>
    </row>
    <row r="96">
      <c r="A96" t="s">
        <v>539</v>
      </c>
      <c r="B96">
        <v>2007</v>
      </c>
      <c r="C96" t="s">
        <v>543</v>
      </c>
      <c r="D96">
        <v>138</v>
      </c>
      <c r="E96" t="s">
        <v>45</v>
      </c>
      <c r="F96" t="s">
        <v>41</v>
      </c>
      <c r="G96" t="s">
        <v>172</v>
      </c>
      <c r="H96">
        <v>6.1830837892634358</v>
      </c>
      <c r="I96">
        <v>17.705308513642041</v>
      </c>
      <c r="J96">
        <v>27.293192466884101</v>
      </c>
      <c r="K96">
        <v>22.517784209018181</v>
      </c>
      <c r="L96">
        <v>10.30720841575512</v>
      </c>
      <c r="M96">
        <v>33.611206979450337</v>
      </c>
      <c r="N96">
        <v>23.527965033252428</v>
      </c>
      <c r="O96">
        <v>21.5564998834531</v>
      </c>
      <c r="P96">
        <v>14.150261484543559</v>
      </c>
      <c r="Q96">
        <v>5.1665141372919834</v>
      </c>
      <c r="R96">
        <v>4.0707904223832498</v>
      </c>
      <c r="S96">
        <v>7.2011139027120512</v>
      </c>
      <c r="T96">
        <v>16.450269978854269</v>
      </c>
      <c r="U96">
        <v>22.017837597902918</v>
      </c>
      <c r="V96">
        <v>22.654385179479029</v>
      </c>
      <c r="W96" t="s">
        <v>246</v>
      </c>
      <c r="X96" t="s">
        <v>247</v>
      </c>
      <c r="Y96" t="s">
        <v>248</v>
      </c>
      <c r="Z96" t="s">
        <v>249</v>
      </c>
      <c r="AA96" t="s">
        <v>250</v>
      </c>
      <c r="AB96" t="s">
        <v>251</v>
      </c>
      <c r="AC96" t="s">
        <v>252</v>
      </c>
      <c r="AD96" t="s">
        <v>253</v>
      </c>
      <c r="AE96" t="s">
        <v>254</v>
      </c>
      <c r="AF96" t="s">
        <v>255</v>
      </c>
      <c r="AG96" t="s">
        <v>256</v>
      </c>
      <c r="AH96" t="s">
        <v>257</v>
      </c>
      <c r="AI96" t="s">
        <v>258</v>
      </c>
      <c r="AJ96">
        <v>19.795197312602081</v>
      </c>
      <c r="AK96">
        <v>15.2061740481887</v>
      </c>
      <c r="AL96">
        <v>33.731726340543403</v>
      </c>
      <c r="AM96">
        <v>37.0273918918192</v>
      </c>
      <c r="AN96">
        <v>39.875818744095277</v>
      </c>
      <c r="AO96">
        <v>11.188862555703629</v>
      </c>
      <c r="AP96">
        <v>8.175760960752422</v>
      </c>
      <c r="AQ96">
        <v>30.78204559018193</v>
      </c>
      <c r="AR96">
        <v>12.63936775812569</v>
      </c>
      <c r="AS96">
        <v>12.46516812186508</v>
      </c>
      <c r="AT96">
        <v>5.1842736480659166</v>
      </c>
      <c r="AU96">
        <v>5.2303300092329748</v>
      </c>
      <c r="AV96">
        <v>4.676506988091492</v>
      </c>
      <c r="AW96"/>
      <c r="AX96"/>
      <c r="AY96"/>
      <c r="AZ96"/>
      <c r="BA96"/>
      <c r="BB96"/>
      <c r="BC96"/>
      <c r="BD96"/>
      <c r="BE96"/>
      <c r="BF96"/>
      <c r="BG96"/>
      <c r="BH96"/>
      <c r="BI96"/>
      <c r="BJ96"/>
      <c r="BK96"/>
      <c r="BL96"/>
      <c r="BM96"/>
      <c r="BN96"/>
      <c r="BO96"/>
      <c r="BP96"/>
      <c r="BQ96"/>
      <c r="BR96"/>
      <c r="BS96"/>
      <c r="BT96"/>
      <c r="BU96"/>
      <c r="BV96"/>
      <c r="BW96"/>
      <c r="BX96"/>
    </row>
    <row r="97">
      <c r="A97" t="s">
        <v>539</v>
      </c>
      <c r="B97">
        <v>2007</v>
      </c>
      <c r="C97" t="s">
        <v>543</v>
      </c>
      <c r="D97">
        <v>139</v>
      </c>
      <c r="E97" t="s">
        <v>45</v>
      </c>
      <c r="F97" t="s">
        <v>19</v>
      </c>
      <c r="G97" t="s">
        <v>172</v>
      </c>
      <c r="H97">
        <v>91.555660343465547</v>
      </c>
      <c r="I97">
        <v>76.346300007100908</v>
      </c>
      <c r="J97">
        <v>45.664348870390057</v>
      </c>
      <c r="K97">
        <v>11.940835885736989</v>
      </c>
      <c r="L97">
        <v>1.885367705738813</v>
      </c>
      <c r="M97">
        <v>39.884671806744322</v>
      </c>
      <c r="N97">
        <v>15.40803437191707</v>
      </c>
      <c r="O97">
        <v>5.3141899623625619</v>
      </c>
      <c r="P97">
        <v>1.7015765948555599</v>
      </c>
      <c r="Q97">
        <v>0.56368884008861786</v>
      </c>
      <c r="R97">
        <v>93.849151117806656</v>
      </c>
      <c r="S97">
        <v>90.284300963451074</v>
      </c>
      <c r="T97">
        <v>79.314091834438372</v>
      </c>
      <c r="U97">
        <v>65.564868738717223</v>
      </c>
      <c r="V97">
        <v>34.646854216101048</v>
      </c>
      <c r="W97" t="s">
        <v>246</v>
      </c>
      <c r="X97" t="s">
        <v>247</v>
      </c>
      <c r="Y97" t="s">
        <v>248</v>
      </c>
      <c r="Z97" t="s">
        <v>249</v>
      </c>
      <c r="AA97" t="s">
        <v>250</v>
      </c>
      <c r="AB97" t="s">
        <v>251</v>
      </c>
      <c r="AC97" t="s">
        <v>252</v>
      </c>
      <c r="AD97" t="s">
        <v>253</v>
      </c>
      <c r="AE97" t="s">
        <v>254</v>
      </c>
      <c r="AF97" t="s">
        <v>255</v>
      </c>
      <c r="AG97" t="s">
        <v>256</v>
      </c>
      <c r="AH97" t="s">
        <v>257</v>
      </c>
      <c r="AI97" t="s">
        <v>258</v>
      </c>
      <c r="AJ97">
        <v>39.385087411470579</v>
      </c>
      <c r="AK97">
        <v>78.099238081337788</v>
      </c>
      <c r="AL97">
        <v>49.054508492042928</v>
      </c>
      <c r="AM97">
        <v>57.755155714764491</v>
      </c>
      <c r="AN97">
        <v>51.427497619434646</v>
      </c>
      <c r="AO97">
        <v>80.52289042442851</v>
      </c>
      <c r="AP97">
        <v>82.416728667391183</v>
      </c>
      <c r="AQ97">
        <v>25.261354078830891</v>
      </c>
      <c r="AR97">
        <v>7.5107468019287289</v>
      </c>
      <c r="AS97">
        <v>9.1770388259334617</v>
      </c>
      <c r="AT97">
        <v>72.885807098060269</v>
      </c>
      <c r="AU97">
        <v>7.0900702658700396</v>
      </c>
      <c r="AV97">
        <v>35.154637026416822</v>
      </c>
      <c r="AW97"/>
      <c r="AX97"/>
      <c r="AY97"/>
      <c r="AZ97"/>
      <c r="BA97"/>
      <c r="BB97"/>
      <c r="BC97"/>
      <c r="BD97"/>
      <c r="BE97"/>
      <c r="BF97"/>
      <c r="BG97"/>
      <c r="BH97"/>
      <c r="BI97"/>
      <c r="BJ97"/>
      <c r="BK97"/>
      <c r="BL97"/>
      <c r="BM97"/>
      <c r="BN97"/>
      <c r="BO97"/>
      <c r="BP97"/>
      <c r="BQ97"/>
      <c r="BR97"/>
      <c r="BS97"/>
      <c r="BT97"/>
      <c r="BU97"/>
      <c r="BV97"/>
      <c r="BW97"/>
      <c r="BX97"/>
    </row>
    <row r="98">
      <c r="A98" t="s">
        <v>539</v>
      </c>
      <c r="B98">
        <v>2007</v>
      </c>
      <c r="C98" t="s">
        <v>543</v>
      </c>
      <c r="D98">
        <v>148</v>
      </c>
      <c r="E98" t="s">
        <v>107</v>
      </c>
      <c r="F98" t="s">
        <v>49</v>
      </c>
      <c r="G98" t="s">
        <v>172</v>
      </c>
      <c r="H98">
        <v>0.73749187812254446</v>
      </c>
      <c r="I98">
        <v>1.684114363476062</v>
      </c>
      <c r="J98">
        <v>9.7836457485467143</v>
      </c>
      <c r="K98">
        <v>16.06915961100167</v>
      </c>
      <c r="L98">
        <v>11.353483213374041</v>
      </c>
      <c r="M98">
        <v>9.9700151936033219</v>
      </c>
      <c r="N98">
        <v>18.42420091614817</v>
      </c>
      <c r="O98">
        <v>17.265260227170959</v>
      </c>
      <c r="P98">
        <v>15.201331628193399</v>
      </c>
      <c r="Q98">
        <v>5.3948087987373601</v>
      </c>
      <c r="R98">
        <v>0.50113950135053242</v>
      </c>
      <c r="S98">
        <v>0.71304479548752442</v>
      </c>
      <c r="T98">
        <v>1.2229924312286169</v>
      </c>
      <c r="U98">
        <v>4.9086797886559941</v>
      </c>
      <c r="V98">
        <v>10.220276587299139</v>
      </c>
      <c r="W98" t="s">
        <v>246</v>
      </c>
      <c r="X98" t="s">
        <v>247</v>
      </c>
      <c r="Y98" t="s">
        <v>248</v>
      </c>
      <c r="Z98" t="s">
        <v>249</v>
      </c>
      <c r="AA98" t="s">
        <v>250</v>
      </c>
      <c r="AB98" t="s">
        <v>251</v>
      </c>
      <c r="AC98" t="s">
        <v>252</v>
      </c>
      <c r="AD98" t="s">
        <v>253</v>
      </c>
      <c r="AE98" t="s">
        <v>254</v>
      </c>
      <c r="AF98" t="s">
        <v>255</v>
      </c>
      <c r="AG98" t="s">
        <v>256</v>
      </c>
      <c r="AH98" t="s">
        <v>257</v>
      </c>
      <c r="AI98" t="s">
        <v>258</v>
      </c>
      <c r="AJ98">
        <v>2.9803732787176642</v>
      </c>
      <c r="AK98">
        <v>1.693429062818822</v>
      </c>
      <c r="AL98">
        <v>4.6929957501486594</v>
      </c>
      <c r="AM98">
        <v>2.1081008355734538</v>
      </c>
      <c r="AN98">
        <v>1.4503608314397269</v>
      </c>
      <c r="AO98">
        <v>2.600680038790502</v>
      </c>
      <c r="AP98">
        <v>2.9089692698096812</v>
      </c>
      <c r="AQ98">
        <v>1.052322770711785</v>
      </c>
      <c r="AR98">
        <v>12.271181391049041</v>
      </c>
      <c r="AS98">
        <v>16.449934980494099</v>
      </c>
      <c r="AT98">
        <v>2.6089890407009722</v>
      </c>
      <c r="AU98">
        <v>4.3402228488688159</v>
      </c>
      <c r="AV98">
        <v>15.020459897104869</v>
      </c>
      <c r="AW98"/>
      <c r="AX98"/>
      <c r="AY98"/>
      <c r="AZ98"/>
      <c r="BA98"/>
      <c r="BB98"/>
      <c r="BC98"/>
      <c r="BD98"/>
      <c r="BE98"/>
      <c r="BF98"/>
      <c r="BG98"/>
      <c r="BH98"/>
      <c r="BI98"/>
      <c r="BJ98"/>
      <c r="BK98"/>
      <c r="BL98"/>
      <c r="BM98"/>
      <c r="BN98"/>
      <c r="BO98"/>
      <c r="BP98"/>
      <c r="BQ98"/>
      <c r="BR98"/>
      <c r="BS98"/>
      <c r="BT98"/>
      <c r="BU98"/>
      <c r="BV98"/>
      <c r="BW98"/>
      <c r="BX98"/>
    </row>
    <row r="99">
      <c r="A99" t="s">
        <v>539</v>
      </c>
      <c r="B99">
        <v>2007</v>
      </c>
      <c r="C99" t="s">
        <v>543</v>
      </c>
      <c r="D99">
        <v>149</v>
      </c>
      <c r="E99" t="s">
        <v>107</v>
      </c>
      <c r="F99" t="s">
        <v>48</v>
      </c>
      <c r="G99" t="s">
        <v>172</v>
      </c>
      <c r="H99">
        <v>1.479641226098827</v>
      </c>
      <c r="I99">
        <v>4.2479349800703812</v>
      </c>
      <c r="J99">
        <v>17.219528243895251</v>
      </c>
      <c r="K99">
        <v>48.987219558982581</v>
      </c>
      <c r="L99">
        <v>75.95406877764303</v>
      </c>
      <c r="M99">
        <v>16.534106020201779</v>
      </c>
      <c r="N99">
        <v>42.01578547552328</v>
      </c>
      <c r="O99">
        <v>55.86404992701349</v>
      </c>
      <c r="P99">
        <v>68.400877513581946</v>
      </c>
      <c r="Q99">
        <v>88.399939667577613</v>
      </c>
      <c r="R99">
        <v>1.498224736389528</v>
      </c>
      <c r="S99">
        <v>1.7716865701313611</v>
      </c>
      <c r="T99">
        <v>3.0126457554788768</v>
      </c>
      <c r="U99">
        <v>7.508613874723852</v>
      </c>
      <c r="V99">
        <v>31.968088125775729</v>
      </c>
      <c r="W99" t="s">
        <v>246</v>
      </c>
      <c r="X99" t="s">
        <v>247</v>
      </c>
      <c r="Y99" t="s">
        <v>248</v>
      </c>
      <c r="Z99" t="s">
        <v>249</v>
      </c>
      <c r="AA99" t="s">
        <v>250</v>
      </c>
      <c r="AB99" t="s">
        <v>251</v>
      </c>
      <c r="AC99" t="s">
        <v>252</v>
      </c>
      <c r="AD99" t="s">
        <v>253</v>
      </c>
      <c r="AE99" t="s">
        <v>254</v>
      </c>
      <c r="AF99" t="s">
        <v>255</v>
      </c>
      <c r="AG99" t="s">
        <v>256</v>
      </c>
      <c r="AH99" t="s">
        <v>257</v>
      </c>
      <c r="AI99" t="s">
        <v>258</v>
      </c>
      <c r="AJ99">
        <v>37.714694314304069</v>
      </c>
      <c r="AK99">
        <v>4.9145865161739222</v>
      </c>
      <c r="AL99">
        <v>12.238476598180149</v>
      </c>
      <c r="AM99">
        <v>3.0746004970665259</v>
      </c>
      <c r="AN99">
        <v>7.2463228050310784</v>
      </c>
      <c r="AO99">
        <v>5.6875669810773077</v>
      </c>
      <c r="AP99">
        <v>6.4985411020472217</v>
      </c>
      <c r="AQ99">
        <v>42.761755471491711</v>
      </c>
      <c r="AR99">
        <v>67.408282577581687</v>
      </c>
      <c r="AS99">
        <v>61.369125023221002</v>
      </c>
      <c r="AT99">
        <v>19.320930213172922</v>
      </c>
      <c r="AU99">
        <v>83.339376876028183</v>
      </c>
      <c r="AV99">
        <v>44.859079702773137</v>
      </c>
      <c r="AW99"/>
      <c r="AX99"/>
      <c r="AY99"/>
      <c r="AZ99"/>
      <c r="BA99"/>
      <c r="BB99"/>
      <c r="BC99"/>
      <c r="BD99"/>
      <c r="BE99"/>
      <c r="BF99"/>
      <c r="BG99"/>
      <c r="BH99"/>
      <c r="BI99"/>
      <c r="BJ99"/>
      <c r="BK99"/>
      <c r="BL99"/>
      <c r="BM99"/>
      <c r="BN99"/>
      <c r="BO99"/>
      <c r="BP99"/>
      <c r="BQ99"/>
      <c r="BR99"/>
      <c r="BS99"/>
      <c r="BT99"/>
      <c r="BU99"/>
      <c r="BV99"/>
      <c r="BW99"/>
      <c r="BX99"/>
    </row>
    <row r="100">
      <c r="A100" t="s">
        <v>539</v>
      </c>
      <c r="B100">
        <v>2007</v>
      </c>
      <c r="C100" t="s">
        <v>543</v>
      </c>
      <c r="D100">
        <v>150</v>
      </c>
      <c r="E100" t="s">
        <v>107</v>
      </c>
      <c r="F100" t="s">
        <v>109</v>
      </c>
      <c r="G100" t="s">
        <v>172</v>
      </c>
      <c r="H100">
        <v>97.782866895778568</v>
      </c>
      <c r="I100">
        <v>94.067950656453377</v>
      </c>
      <c r="J100">
        <v>72.996826007557573</v>
      </c>
      <c r="K100">
        <v>34.943620830015178</v>
      </c>
      <c r="L100">
        <v>12.69244800898241</v>
      </c>
      <c r="M100">
        <v>73.495878786194865</v>
      </c>
      <c r="N100">
        <v>39.560013608328873</v>
      </c>
      <c r="O100">
        <v>26.870689845815651</v>
      </c>
      <c r="P100">
        <v>16.397790858224841</v>
      </c>
      <c r="Q100">
        <v>6.2052515336851366</v>
      </c>
      <c r="R100">
        <v>98.000635762259947</v>
      </c>
      <c r="S100">
        <v>97.515268634381073</v>
      </c>
      <c r="T100">
        <v>95.764361813292595</v>
      </c>
      <c r="U100">
        <v>87.58270633662012</v>
      </c>
      <c r="V100">
        <v>57.811635286925053</v>
      </c>
      <c r="W100" t="s">
        <v>246</v>
      </c>
      <c r="X100" t="s">
        <v>247</v>
      </c>
      <c r="Y100" t="s">
        <v>248</v>
      </c>
      <c r="Z100" t="s">
        <v>249</v>
      </c>
      <c r="AA100" t="s">
        <v>250</v>
      </c>
      <c r="AB100" t="s">
        <v>251</v>
      </c>
      <c r="AC100" t="s">
        <v>252</v>
      </c>
      <c r="AD100" t="s">
        <v>253</v>
      </c>
      <c r="AE100" t="s">
        <v>254</v>
      </c>
      <c r="AF100" t="s">
        <v>255</v>
      </c>
      <c r="AG100" t="s">
        <v>256</v>
      </c>
      <c r="AH100" t="s">
        <v>257</v>
      </c>
      <c r="AI100" t="s">
        <v>258</v>
      </c>
      <c r="AJ100">
        <v>59.304932406978203</v>
      </c>
      <c r="AK100">
        <v>93.391984421007038</v>
      </c>
      <c r="AL100">
        <v>83.068527651670877</v>
      </c>
      <c r="AM100">
        <v>94.817298667360035</v>
      </c>
      <c r="AN100">
        <v>91.30331636352939</v>
      </c>
      <c r="AO100">
        <v>91.711752980132218</v>
      </c>
      <c r="AP100">
        <v>90.592489628143397</v>
      </c>
      <c r="AQ100">
        <v>56.185921757796443</v>
      </c>
      <c r="AR100">
        <v>20.320536031369809</v>
      </c>
      <c r="AS100">
        <v>22.180939996284511</v>
      </c>
      <c r="AT100">
        <v>78.070080746126209</v>
      </c>
      <c r="AU100">
        <v>12.32040027510301</v>
      </c>
      <c r="AV100">
        <v>40.120460400121942</v>
      </c>
      <c r="AW100"/>
      <c r="AX100"/>
      <c r="AY100"/>
      <c r="AZ100"/>
      <c r="BA100"/>
      <c r="BB100"/>
      <c r="BC100"/>
      <c r="BD100"/>
      <c r="BE100"/>
      <c r="BF100"/>
      <c r="BG100"/>
      <c r="BH100"/>
      <c r="BI100"/>
      <c r="BJ100"/>
      <c r="BK100"/>
      <c r="BL100"/>
      <c r="BM100"/>
      <c r="BN100"/>
      <c r="BO100"/>
      <c r="BP100"/>
      <c r="BQ100"/>
      <c r="BR100"/>
      <c r="BS100"/>
      <c r="BT100"/>
      <c r="BU100"/>
      <c r="BV100"/>
      <c r="BW100"/>
      <c r="BX100"/>
    </row>
    <row r="101">
      <c r="A101" t="s">
        <v>539</v>
      </c>
      <c r="B101">
        <v>2007</v>
      </c>
      <c r="C101" t="s">
        <v>543</v>
      </c>
      <c r="D101">
        <v>151</v>
      </c>
      <c r="E101" t="s">
        <v>108</v>
      </c>
      <c r="F101" t="s">
        <v>49</v>
      </c>
      <c r="G101" t="s">
        <v>172</v>
      </c>
      <c r="H101">
        <v>40.137192425461571</v>
      </c>
      <c r="I101">
        <v>30.909425073020579</v>
      </c>
      <c r="J101">
        <v>37.665783574241672</v>
      </c>
      <c r="K101">
        <v>25.200106576203499</v>
      </c>
      <c r="L101">
        <v>13.758323637187379</v>
      </c>
      <c r="M101">
        <v>37.135913874536428</v>
      </c>
      <c r="N101">
        <v>29.854140361607289</v>
      </c>
      <c r="O101">
        <v>24.363368830537311</v>
      </c>
      <c r="P101">
        <v>17.94725285570097</v>
      </c>
      <c r="Q101">
        <v>6.3543218211102124</v>
      </c>
      <c r="R101">
        <v>34.431456371983977</v>
      </c>
      <c r="S101">
        <v>36.698884109642158</v>
      </c>
      <c r="T101">
        <v>26.553001979485501</v>
      </c>
      <c r="U101">
        <v>39.784101701533878</v>
      </c>
      <c r="V101">
        <v>29.048793029304939</v>
      </c>
      <c r="W101" t="s">
        <v>246</v>
      </c>
      <c r="X101" t="s">
        <v>247</v>
      </c>
      <c r="Y101" t="s">
        <v>248</v>
      </c>
      <c r="Z101" t="s">
        <v>249</v>
      </c>
      <c r="AA101" t="s">
        <v>250</v>
      </c>
      <c r="AB101" t="s">
        <v>251</v>
      </c>
      <c r="AC101" t="s">
        <v>252</v>
      </c>
      <c r="AD101" t="s">
        <v>253</v>
      </c>
      <c r="AE101" t="s">
        <v>254</v>
      </c>
      <c r="AF101" t="s">
        <v>255</v>
      </c>
      <c r="AG101" t="s">
        <v>256</v>
      </c>
      <c r="AH101" t="s">
        <v>257</v>
      </c>
      <c r="AI101" t="s">
        <v>258</v>
      </c>
      <c r="AJ101">
        <v>9.9880244993710079</v>
      </c>
      <c r="AK101">
        <v>28.36580252037075</v>
      </c>
      <c r="AL101">
        <v>22.064583652946279</v>
      </c>
      <c r="AM101">
        <v>42.729024446157688</v>
      </c>
      <c r="AN101">
        <v>36.492668487159058</v>
      </c>
      <c r="AO101">
        <v>39.02234463354533</v>
      </c>
      <c r="AP101">
        <v>32.024504790219851</v>
      </c>
      <c r="AQ101">
        <v>4.4591069990283474</v>
      </c>
      <c r="AR101">
        <v>17.4541678764033</v>
      </c>
      <c r="AS101">
        <v>22.1210881570873</v>
      </c>
      <c r="AT101">
        <v>13.45073553256044</v>
      </c>
      <c r="AU101">
        <v>4.812248698193482</v>
      </c>
      <c r="AV101">
        <v>24.873800226128608</v>
      </c>
      <c r="AW101"/>
      <c r="AX101"/>
      <c r="AY101"/>
      <c r="AZ101"/>
      <c r="BA101"/>
      <c r="BB101"/>
      <c r="BC101"/>
      <c r="BD101"/>
      <c r="BE101"/>
      <c r="BF101"/>
      <c r="BG101"/>
      <c r="BH101"/>
      <c r="BI101"/>
      <c r="BJ101"/>
      <c r="BK101"/>
      <c r="BL101"/>
      <c r="BM101"/>
      <c r="BN101"/>
      <c r="BO101"/>
      <c r="BP101"/>
      <c r="BQ101"/>
      <c r="BR101"/>
      <c r="BS101"/>
      <c r="BT101"/>
      <c r="BU101"/>
      <c r="BV101"/>
      <c r="BW101"/>
      <c r="BX101"/>
    </row>
    <row r="102">
      <c r="A102" t="s">
        <v>539</v>
      </c>
      <c r="B102">
        <v>2007</v>
      </c>
      <c r="C102" t="s">
        <v>543</v>
      </c>
      <c r="D102">
        <v>152</v>
      </c>
      <c r="E102" t="s">
        <v>108</v>
      </c>
      <c r="F102" t="s">
        <v>48</v>
      </c>
      <c r="G102" t="s">
        <v>172</v>
      </c>
      <c r="H102">
        <v>56.771081281582703</v>
      </c>
      <c r="I102">
        <v>67.152687704058224</v>
      </c>
      <c r="J102">
        <v>61.284070805996279</v>
      </c>
      <c r="K102">
        <v>74.013545332748407</v>
      </c>
      <c r="L102">
        <v>85.581676218971765</v>
      </c>
      <c r="M102">
        <v>62.268040379493172</v>
      </c>
      <c r="N102">
        <v>68.895018577680389</v>
      </c>
      <c r="O102">
        <v>75.632019509665895</v>
      </c>
      <c r="P102">
        <v>81.413362052209081</v>
      </c>
      <c r="Q102">
        <v>92.977172062993958</v>
      </c>
      <c r="R102">
        <v>62.424120628174698</v>
      </c>
      <c r="S102">
        <v>60.204205351883132</v>
      </c>
      <c r="T102">
        <v>72.16023351562329</v>
      </c>
      <c r="U102">
        <v>57.516885264419692</v>
      </c>
      <c r="V102">
        <v>69.619147061893301</v>
      </c>
      <c r="W102" t="s">
        <v>246</v>
      </c>
      <c r="X102" t="s">
        <v>247</v>
      </c>
      <c r="Y102" t="s">
        <v>248</v>
      </c>
      <c r="Z102" t="s">
        <v>249</v>
      </c>
      <c r="AA102" t="s">
        <v>250</v>
      </c>
      <c r="AB102" t="s">
        <v>251</v>
      </c>
      <c r="AC102" t="s">
        <v>252</v>
      </c>
      <c r="AD102" t="s">
        <v>253</v>
      </c>
      <c r="AE102" t="s">
        <v>254</v>
      </c>
      <c r="AF102" t="s">
        <v>255</v>
      </c>
      <c r="AG102" t="s">
        <v>256</v>
      </c>
      <c r="AH102" t="s">
        <v>257</v>
      </c>
      <c r="AI102" t="s">
        <v>258</v>
      </c>
      <c r="AJ102">
        <v>89.292240254730856</v>
      </c>
      <c r="AK102">
        <v>70.665313537256708</v>
      </c>
      <c r="AL102">
        <v>76.431410117243786</v>
      </c>
      <c r="AM102">
        <v>55.667539980094958</v>
      </c>
      <c r="AN102">
        <v>62.325419575105677</v>
      </c>
      <c r="AO102">
        <v>57.884779659618488</v>
      </c>
      <c r="AP102">
        <v>66.946891833512083</v>
      </c>
      <c r="AQ102">
        <v>93.402503737732403</v>
      </c>
      <c r="AR102">
        <v>81.79393065272005</v>
      </c>
      <c r="AS102">
        <v>77.060748619349411</v>
      </c>
      <c r="AT102">
        <v>86.549264467439599</v>
      </c>
      <c r="AU102">
        <v>95.128595958583304</v>
      </c>
      <c r="AV102">
        <v>74.680036205118554</v>
      </c>
      <c r="AW102"/>
      <c r="AX102"/>
      <c r="AY102"/>
      <c r="AZ102"/>
      <c r="BA102"/>
      <c r="BB102"/>
      <c r="BC102"/>
      <c r="BD102"/>
      <c r="BE102"/>
      <c r="BF102"/>
      <c r="BG102"/>
      <c r="BH102"/>
      <c r="BI102"/>
      <c r="BJ102"/>
      <c r="BK102"/>
      <c r="BL102"/>
      <c r="BM102"/>
      <c r="BN102"/>
      <c r="BO102"/>
      <c r="BP102"/>
      <c r="BQ102"/>
      <c r="BR102"/>
      <c r="BS102"/>
      <c r="BT102"/>
      <c r="BU102"/>
      <c r="BV102"/>
      <c r="BW102"/>
      <c r="BX102"/>
    </row>
    <row r="103">
      <c r="A103" t="s">
        <v>539</v>
      </c>
      <c r="B103">
        <v>2007</v>
      </c>
      <c r="C103" t="s">
        <v>543</v>
      </c>
      <c r="D103">
        <v>153</v>
      </c>
      <c r="E103" t="s">
        <v>276</v>
      </c>
      <c r="F103" t="s">
        <v>277</v>
      </c>
      <c r="G103" t="s">
        <v>172</v>
      </c>
      <c r="H103">
        <v>0</v>
      </c>
      <c r="I103">
        <v>0</v>
      </c>
      <c r="J103">
        <v>0.28531443626541858</v>
      </c>
      <c r="K103">
        <v>0.58643045467697741</v>
      </c>
      <c r="L103">
        <v>4.6684475961579794</v>
      </c>
      <c r="M103">
        <v>0</v>
      </c>
      <c r="N103">
        <v>0.37983473235788912</v>
      </c>
      <c r="O103">
        <v>1.0889031966617631</v>
      </c>
      <c r="P103">
        <v>4.3314407114841993</v>
      </c>
      <c r="Q103">
        <v>5.7988642590796644</v>
      </c>
      <c r="R103">
        <v>0</v>
      </c>
      <c r="S103">
        <v>0</v>
      </c>
      <c r="T103">
        <v>0</v>
      </c>
      <c r="U103">
        <v>0</v>
      </c>
      <c r="V103">
        <v>0.52223102374008068</v>
      </c>
      <c r="W103" t="s">
        <v>246</v>
      </c>
      <c r="X103" t="s">
        <v>247</v>
      </c>
      <c r="Y103" t="s">
        <v>248</v>
      </c>
      <c r="Z103" t="s">
        <v>249</v>
      </c>
      <c r="AA103" t="s">
        <v>250</v>
      </c>
      <c r="AB103" t="s">
        <v>251</v>
      </c>
      <c r="AC103" t="s">
        <v>252</v>
      </c>
      <c r="AD103" t="s">
        <v>253</v>
      </c>
      <c r="AE103" t="s">
        <v>254</v>
      </c>
      <c r="AF103" t="s">
        <v>255</v>
      </c>
      <c r="AG103" t="s">
        <v>256</v>
      </c>
      <c r="AH103" t="s">
        <v>257</v>
      </c>
      <c r="AI103" t="s">
        <v>258</v>
      </c>
      <c r="AJ103">
        <v>0</v>
      </c>
      <c r="AK103">
        <v>0</v>
      </c>
      <c r="AL103">
        <v>0</v>
      </c>
      <c r="AM103">
        <v>0</v>
      </c>
      <c r="AN103">
        <v>0</v>
      </c>
      <c r="AO103">
        <v>0</v>
      </c>
      <c r="AP103">
        <v>0</v>
      </c>
      <c r="AQ103">
        <v>0</v>
      </c>
      <c r="AR103">
        <v>11.24781710681594</v>
      </c>
      <c r="AS103">
        <v>2.1735091956158201</v>
      </c>
      <c r="AT103">
        <v>0</v>
      </c>
      <c r="AU103">
        <v>4.1430777830538839</v>
      </c>
      <c r="AV103">
        <v>0.55452307242608978</v>
      </c>
      <c r="AW103">
        <v>0</v>
      </c>
      <c r="AX103">
        <v>0</v>
      </c>
      <c r="AY103">
        <v>33.996463791647507</v>
      </c>
      <c r="AZ103">
        <v>69.863737499502946</v>
      </c>
      <c r="BA103">
        <v>556.36437565756182</v>
      </c>
      <c r="BB103">
        <v>0</v>
      </c>
      <c r="BC103">
        <v>20.494337423403071</v>
      </c>
      <c r="BD103">
        <v>58.783987606067257</v>
      </c>
      <c r="BE103">
        <v>234.15091009017971</v>
      </c>
      <c r="BF103">
        <v>312.79887803741462</v>
      </c>
      <c r="BG103">
        <v>0</v>
      </c>
      <c r="BH103">
        <v>0</v>
      </c>
      <c r="BI103">
        <v>0</v>
      </c>
      <c r="BJ103">
        <v>0</v>
      </c>
      <c r="BK103">
        <v>33.996463791647507</v>
      </c>
      <c r="BL103">
        <v>0</v>
      </c>
      <c r="BM103">
        <v>0</v>
      </c>
      <c r="BN103">
        <v>0</v>
      </c>
      <c r="BO103">
        <v>0</v>
      </c>
      <c r="BP103">
        <v>0</v>
      </c>
      <c r="BQ103">
        <v>0</v>
      </c>
      <c r="BR103">
        <v>0</v>
      </c>
      <c r="BS103">
        <v>0</v>
      </c>
      <c r="BT103">
        <v>241.99344099585679</v>
      </c>
      <c r="BU103">
        <v>342.54821121973703</v>
      </c>
      <c r="BV103">
        <v>0</v>
      </c>
      <c r="BW103">
        <v>41.686460941470862</v>
      </c>
      <c r="BX103">
        <v>33.996463791647507</v>
      </c>
    </row>
    <row r="104">
      <c r="A104" t="s">
        <v>539</v>
      </c>
      <c r="B104">
        <v>2007</v>
      </c>
      <c r="C104" t="s">
        <v>543</v>
      </c>
      <c r="D104">
        <v>154</v>
      </c>
      <c r="E104" t="s">
        <v>276</v>
      </c>
      <c r="F104" t="s">
        <v>278</v>
      </c>
      <c r="G104" t="s">
        <v>172</v>
      </c>
      <c r="H104">
        <v>0.98961093278936396</v>
      </c>
      <c r="I104">
        <v>2.20132403805313</v>
      </c>
      <c r="J104">
        <v>11.204591903325641</v>
      </c>
      <c r="K104">
        <v>29.541271043513571</v>
      </c>
      <c r="L104">
        <v>40.770272668833947</v>
      </c>
      <c r="M104">
        <v>12.39330673105429</v>
      </c>
      <c r="N104">
        <v>32.055134145048392</v>
      </c>
      <c r="O104">
        <v>30.238502341125741</v>
      </c>
      <c r="P104">
        <v>35.604875441346387</v>
      </c>
      <c r="Q104">
        <v>48.953427998233323</v>
      </c>
      <c r="R104">
        <v>0.75135989348470733</v>
      </c>
      <c r="S104">
        <v>0.99567609182888483</v>
      </c>
      <c r="T104">
        <v>1.370261760301936</v>
      </c>
      <c r="U104">
        <v>4.9309607242602054</v>
      </c>
      <c r="V104">
        <v>14.930707347257121</v>
      </c>
      <c r="W104" t="s">
        <v>246</v>
      </c>
      <c r="X104" t="s">
        <v>247</v>
      </c>
      <c r="Y104" t="s">
        <v>248</v>
      </c>
      <c r="Z104" t="s">
        <v>249</v>
      </c>
      <c r="AA104" t="s">
        <v>250</v>
      </c>
      <c r="AB104" t="s">
        <v>251</v>
      </c>
      <c r="AC104" t="s">
        <v>252</v>
      </c>
      <c r="AD104" t="s">
        <v>253</v>
      </c>
      <c r="AE104" t="s">
        <v>254</v>
      </c>
      <c r="AF104" t="s">
        <v>255</v>
      </c>
      <c r="AG104" t="s">
        <v>256</v>
      </c>
      <c r="AH104" t="s">
        <v>257</v>
      </c>
      <c r="AI104" t="s">
        <v>258</v>
      </c>
      <c r="AJ104">
        <v>14.40632336630018</v>
      </c>
      <c r="AK104">
        <v>2.9952840840274919</v>
      </c>
      <c r="AL104">
        <v>3.8437206451808201</v>
      </c>
      <c r="AM104">
        <v>2.8793931264297199</v>
      </c>
      <c r="AN104">
        <v>1.820214372557267</v>
      </c>
      <c r="AO104">
        <v>1.0666218933169229</v>
      </c>
      <c r="AP104">
        <v>0.62820819224286895</v>
      </c>
      <c r="AQ104">
        <v>3.0152473064585879</v>
      </c>
      <c r="AR104">
        <v>22.569718125520051</v>
      </c>
      <c r="AS104">
        <v>38.760913988482017</v>
      </c>
      <c r="AT104">
        <v>19.597244110831319</v>
      </c>
      <c r="AU104">
        <v>3.86049805293626</v>
      </c>
      <c r="AV104">
        <v>36.562244997868653</v>
      </c>
      <c r="AW104">
        <v>117.9186867457732</v>
      </c>
      <c r="AX104">
        <v>262.20245528827832</v>
      </c>
      <c r="AY104">
        <v>1335.076163434097</v>
      </c>
      <c r="AZ104">
        <v>3519.3663445097409</v>
      </c>
      <c r="BA104">
        <v>4858.8158764922273</v>
      </c>
      <c r="BB104">
        <v>669.2992212371073</v>
      </c>
      <c r="BC104">
        <v>1729.5646747282669</v>
      </c>
      <c r="BD104">
        <v>1632.4130118234141</v>
      </c>
      <c r="BE104">
        <v>1924.743877051025</v>
      </c>
      <c r="BF104">
        <v>2640.616622463067</v>
      </c>
      <c r="BG104">
        <v>48.953801262165392</v>
      </c>
      <c r="BH104">
        <v>64.920299261641517</v>
      </c>
      <c r="BI104">
        <v>89.188356875991872</v>
      </c>
      <c r="BJ104">
        <v>321.71279530386761</v>
      </c>
      <c r="BK104">
        <v>971.96686646357705</v>
      </c>
      <c r="BL104">
        <v>199.33754187521919</v>
      </c>
      <c r="BM104">
        <v>181.90303953613881</v>
      </c>
      <c r="BN104">
        <v>187.41171417011549</v>
      </c>
      <c r="BO104">
        <v>161.28518935638041</v>
      </c>
      <c r="BP104">
        <v>56.133833807239597</v>
      </c>
      <c r="BQ104">
        <v>69.095012773496606</v>
      </c>
      <c r="BR104">
        <v>32.673313154945497</v>
      </c>
      <c r="BS104">
        <v>4.9871529822449299</v>
      </c>
      <c r="BT104">
        <v>485.58077533030541</v>
      </c>
      <c r="BU104">
        <v>6108.7764334186286</v>
      </c>
      <c r="BV104">
        <v>325.80978789840162</v>
      </c>
      <c r="BW104">
        <v>38.843224705216372</v>
      </c>
      <c r="BX104">
        <v>2241.5425074617792</v>
      </c>
    </row>
    <row r="105">
      <c r="A105" t="s">
        <v>539</v>
      </c>
      <c r="B105">
        <v>2007</v>
      </c>
      <c r="C105" t="s">
        <v>543</v>
      </c>
      <c r="D105">
        <v>155</v>
      </c>
      <c r="E105" t="s">
        <v>276</v>
      </c>
      <c r="F105" t="s">
        <v>279</v>
      </c>
      <c r="G105" t="s">
        <v>172</v>
      </c>
      <c r="H105">
        <v>0.081679570584854394</v>
      </c>
      <c r="I105">
        <v>0.098200601541312299</v>
      </c>
      <c r="J105">
        <v>0.84120569084805819</v>
      </c>
      <c r="K105">
        <v>0.95814074915702085</v>
      </c>
      <c r="L105">
        <v>0.58099208768438482</v>
      </c>
      <c r="M105">
        <v>0.79771084272101178</v>
      </c>
      <c r="N105">
        <v>0.64760938475322638</v>
      </c>
      <c r="O105">
        <v>1.179313558767165</v>
      </c>
      <c r="P105">
        <v>0.56467054899855718</v>
      </c>
      <c r="Q105">
        <v>0.44803631150840229</v>
      </c>
      <c r="R105">
        <v>0</v>
      </c>
      <c r="S105">
        <v>0.23883014574305089</v>
      </c>
      <c r="T105">
        <v>0.014952953070507501</v>
      </c>
      <c r="U105">
        <v>0.15907132379324329</v>
      </c>
      <c r="V105">
        <v>1.2557216543417391</v>
      </c>
      <c r="W105" t="s">
        <v>246</v>
      </c>
      <c r="X105" t="s">
        <v>247</v>
      </c>
      <c r="Y105" t="s">
        <v>248</v>
      </c>
      <c r="Z105" t="s">
        <v>249</v>
      </c>
      <c r="AA105" t="s">
        <v>250</v>
      </c>
      <c r="AB105" t="s">
        <v>251</v>
      </c>
      <c r="AC105" t="s">
        <v>252</v>
      </c>
      <c r="AD105" t="s">
        <v>253</v>
      </c>
      <c r="AE105" t="s">
        <v>254</v>
      </c>
      <c r="AF105" t="s">
        <v>255</v>
      </c>
      <c r="AG105" t="s">
        <v>256</v>
      </c>
      <c r="AH105" t="s">
        <v>257</v>
      </c>
      <c r="AI105" t="s">
        <v>258</v>
      </c>
      <c r="AJ105">
        <v>0.24929536581146189</v>
      </c>
      <c r="AK105">
        <v>0</v>
      </c>
      <c r="AL105">
        <v>0.25081183454968259</v>
      </c>
      <c r="AM105">
        <v>0.64234097677649582</v>
      </c>
      <c r="AN105">
        <v>5.479683929944434</v>
      </c>
      <c r="AO105">
        <v>0</v>
      </c>
      <c r="AP105">
        <v>0.17736449581706679</v>
      </c>
      <c r="AQ105">
        <v>0</v>
      </c>
      <c r="AR105">
        <v>0.58492987044744582</v>
      </c>
      <c r="AS105">
        <v>0.13932751253947559</v>
      </c>
      <c r="AT105">
        <v>0.5535182527794924</v>
      </c>
      <c r="AU105">
        <v>0.47972479593255513</v>
      </c>
      <c r="AV105">
        <v>0.43397457842041809</v>
      </c>
      <c r="AW105">
        <v>9.7326609662413279</v>
      </c>
      <c r="AX105">
        <v>11.696796287060989</v>
      </c>
      <c r="AY105">
        <v>100.2333396955773</v>
      </c>
      <c r="AZ105">
        <v>114.1470284375924</v>
      </c>
      <c r="BA105">
        <v>69.239997551333289</v>
      </c>
      <c r="BB105">
        <v>43.080289820289998</v>
      </c>
      <c r="BC105">
        <v>34.942368664668592</v>
      </c>
      <c r="BD105">
        <v>63.664753519655541</v>
      </c>
      <c r="BE105">
        <v>30.525206682057551</v>
      </c>
      <c r="BF105">
        <v>24.167707554184449</v>
      </c>
      <c r="BG105">
        <v>0</v>
      </c>
      <c r="BH105">
        <v>15.572257545986121</v>
      </c>
      <c r="BI105">
        <v>0.97326609662413277</v>
      </c>
      <c r="BJ105">
        <v>10.37835892272064</v>
      </c>
      <c r="BK105">
        <v>81.745614131618353</v>
      </c>
      <c r="BL105">
        <v>3.4494523105031991</v>
      </c>
      <c r="BM105">
        <v>0</v>
      </c>
      <c r="BN105">
        <v>12.22905621563352</v>
      </c>
      <c r="BO105">
        <v>35.979833778105011</v>
      </c>
      <c r="BP105">
        <v>168.98870357097181</v>
      </c>
      <c r="BQ105">
        <v>0</v>
      </c>
      <c r="BR105">
        <v>9.2247853274725067</v>
      </c>
      <c r="BS105">
        <v>0</v>
      </c>
      <c r="BT105">
        <v>12.58459225880036</v>
      </c>
      <c r="BU105">
        <v>21.95821866793186</v>
      </c>
      <c r="BV105">
        <v>9.2023992514491457</v>
      </c>
      <c r="BW105">
        <v>4.8268533721703104</v>
      </c>
      <c r="BX105">
        <v>26.60592818476762</v>
      </c>
    </row>
    <row r="106">
      <c r="A106" t="s">
        <v>539</v>
      </c>
      <c r="B106">
        <v>2007</v>
      </c>
      <c r="C106" t="s">
        <v>543</v>
      </c>
      <c r="D106">
        <v>156</v>
      </c>
      <c r="E106" t="s">
        <v>276</v>
      </c>
      <c r="F106" t="s">
        <v>280</v>
      </c>
      <c r="G106" t="s">
        <v>172</v>
      </c>
      <c r="H106">
        <v>0</v>
      </c>
      <c r="I106">
        <v>0.037528087622098097</v>
      </c>
      <c r="J106">
        <v>0.49785193903762631</v>
      </c>
      <c r="K106">
        <v>0.26000798560588878</v>
      </c>
      <c r="L106">
        <v>0.51028713860332797</v>
      </c>
      <c r="M106">
        <v>1.1029533730675429</v>
      </c>
      <c r="N106">
        <v>0.47701534036866888</v>
      </c>
      <c r="O106">
        <v>0.097026831457032101</v>
      </c>
      <c r="P106">
        <v>0.68346413296356789</v>
      </c>
      <c r="Q106">
        <v>0.11363099639832221</v>
      </c>
      <c r="R106">
        <v>0</v>
      </c>
      <c r="S106">
        <v>0</v>
      </c>
      <c r="T106">
        <v>0</v>
      </c>
      <c r="U106">
        <v>0.028340612517709599</v>
      </c>
      <c r="V106">
        <v>0.30898740549086118</v>
      </c>
      <c r="W106" t="s">
        <v>246</v>
      </c>
      <c r="X106" t="s">
        <v>247</v>
      </c>
      <c r="Y106" t="s">
        <v>248</v>
      </c>
      <c r="Z106" t="s">
        <v>249</v>
      </c>
      <c r="AA106" t="s">
        <v>250</v>
      </c>
      <c r="AB106" t="s">
        <v>251</v>
      </c>
      <c r="AC106" t="s">
        <v>252</v>
      </c>
      <c r="AD106" t="s">
        <v>253</v>
      </c>
      <c r="AE106" t="s">
        <v>254</v>
      </c>
      <c r="AF106" t="s">
        <v>255</v>
      </c>
      <c r="AG106" t="s">
        <v>256</v>
      </c>
      <c r="AH106" t="s">
        <v>257</v>
      </c>
      <c r="AI106" t="s">
        <v>258</v>
      </c>
      <c r="AJ106">
        <v>0</v>
      </c>
      <c r="AK106">
        <v>0</v>
      </c>
      <c r="AL106">
        <v>0</v>
      </c>
      <c r="AM106">
        <v>0.1734784800896951</v>
      </c>
      <c r="AN106">
        <v>0</v>
      </c>
      <c r="AO106">
        <v>0.040460129213827599</v>
      </c>
      <c r="AP106">
        <v>0</v>
      </c>
      <c r="AQ106">
        <v>0</v>
      </c>
      <c r="AR106">
        <v>1.462429289965345</v>
      </c>
      <c r="AS106">
        <v>0.55731005015790236</v>
      </c>
      <c r="AT106">
        <v>0.083116783663192806</v>
      </c>
      <c r="AU106">
        <v>0.47972479593255513</v>
      </c>
      <c r="AV106">
        <v>0.28931638561361211</v>
      </c>
      <c r="AW106">
        <v>0</v>
      </c>
      <c r="AX106">
        <v>4.4700173834881278</v>
      </c>
      <c r="AY106">
        <v>59.321237441168982</v>
      </c>
      <c r="AZ106">
        <v>30.975761080058891</v>
      </c>
      <c r="BA106">
        <v>60.813702933877167</v>
      </c>
      <c r="BB106">
        <v>59.564880437050903</v>
      </c>
      <c r="BC106">
        <v>25.737807811750301</v>
      </c>
      <c r="BD106">
        <v>5.2379532683085888</v>
      </c>
      <c r="BE106">
        <v>36.947002027087272</v>
      </c>
      <c r="BF106">
        <v>6.1294154502781568</v>
      </c>
      <c r="BG106">
        <v>0</v>
      </c>
      <c r="BH106">
        <v>0</v>
      </c>
      <c r="BI106">
        <v>0</v>
      </c>
      <c r="BJ106">
        <v>1.8490387945777129</v>
      </c>
      <c r="BK106">
        <v>20.114621049540229</v>
      </c>
      <c r="BL106">
        <v>0</v>
      </c>
      <c r="BM106">
        <v>0</v>
      </c>
      <c r="BN106">
        <v>0</v>
      </c>
      <c r="BO106">
        <v>9.717155067747381</v>
      </c>
      <c r="BP106">
        <v>0</v>
      </c>
      <c r="BQ106">
        <v>2.6209785889104138</v>
      </c>
      <c r="BR106">
        <v>0</v>
      </c>
      <c r="BS106">
        <v>0</v>
      </c>
      <c r="BT106">
        <v>31.46373138281086</v>
      </c>
      <c r="BU106">
        <v>87.832874671727424</v>
      </c>
      <c r="BV106">
        <v>1.3818402987150129</v>
      </c>
      <c r="BW106">
        <v>4.8268533721703104</v>
      </c>
      <c r="BX106">
        <v>17.737285456511749</v>
      </c>
    </row>
    <row r="107">
      <c r="A107" t="s">
        <v>539</v>
      </c>
      <c r="B107">
        <v>2007</v>
      </c>
      <c r="C107" t="s">
        <v>543</v>
      </c>
      <c r="D107">
        <v>157</v>
      </c>
      <c r="E107" t="s">
        <v>276</v>
      </c>
      <c r="F107" t="s">
        <v>281</v>
      </c>
      <c r="G107" t="s">
        <v>172</v>
      </c>
      <c r="H107">
        <v>0</v>
      </c>
      <c r="I107">
        <v>0.1824779609278917</v>
      </c>
      <c r="J107">
        <v>2.3132267951768899</v>
      </c>
      <c r="K107">
        <v>9.555326400014744</v>
      </c>
      <c r="L107">
        <v>17.50216643120589</v>
      </c>
      <c r="M107">
        <v>2.3692679533635599</v>
      </c>
      <c r="N107">
        <v>7.5646735251794839</v>
      </c>
      <c r="O107">
        <v>12.410547371342281</v>
      </c>
      <c r="P107">
        <v>14.61392343757451</v>
      </c>
      <c r="Q107">
        <v>20.557096208185911</v>
      </c>
      <c r="R107">
        <v>0</v>
      </c>
      <c r="S107">
        <v>0</v>
      </c>
      <c r="T107">
        <v>0</v>
      </c>
      <c r="U107">
        <v>0.66994365736352657</v>
      </c>
      <c r="V107">
        <v>5.7278552784774162</v>
      </c>
      <c r="W107" t="s">
        <v>246</v>
      </c>
      <c r="X107" t="s">
        <v>247</v>
      </c>
      <c r="Y107" t="s">
        <v>248</v>
      </c>
      <c r="Z107" t="s">
        <v>249</v>
      </c>
      <c r="AA107" t="s">
        <v>250</v>
      </c>
      <c r="AB107" t="s">
        <v>251</v>
      </c>
      <c r="AC107" t="s">
        <v>252</v>
      </c>
      <c r="AD107" t="s">
        <v>253</v>
      </c>
      <c r="AE107" t="s">
        <v>254</v>
      </c>
      <c r="AF107" t="s">
        <v>255</v>
      </c>
      <c r="AG107" t="s">
        <v>256</v>
      </c>
      <c r="AH107" t="s">
        <v>257</v>
      </c>
      <c r="AI107" t="s">
        <v>258</v>
      </c>
      <c r="AJ107">
        <v>2.3203607538323578</v>
      </c>
      <c r="AK107">
        <v>0</v>
      </c>
      <c r="AL107">
        <v>3.7855519715387498</v>
      </c>
      <c r="AM107">
        <v>0.34125739131368699</v>
      </c>
      <c r="AN107">
        <v>0.17064616135429489</v>
      </c>
      <c r="AO107">
        <v>0.2427607752829658</v>
      </c>
      <c r="AP107">
        <v>0.75991995406746871</v>
      </c>
      <c r="AQ107">
        <v>24.086233004433449</v>
      </c>
      <c r="AR107">
        <v>17.932341128094571</v>
      </c>
      <c r="AS107">
        <v>13.068920676202829</v>
      </c>
      <c r="AT107">
        <v>0.16623356732638561</v>
      </c>
      <c r="AU107">
        <v>43.57247612975678</v>
      </c>
      <c r="AV107">
        <v>4.8728652343834513</v>
      </c>
      <c r="AW107">
        <v>0</v>
      </c>
      <c r="AX107">
        <v>21.735177813079851</v>
      </c>
      <c r="AY107">
        <v>275.63109674177991</v>
      </c>
      <c r="AZ107">
        <v>1138.363142651617</v>
      </c>
      <c r="BA107">
        <v>2085.8286825724249</v>
      </c>
      <c r="BB107">
        <v>127.952065619001</v>
      </c>
      <c r="BC107">
        <v>408.15901895152831</v>
      </c>
      <c r="BD107">
        <v>669.97825435543007</v>
      </c>
      <c r="BE107">
        <v>790.00584351153543</v>
      </c>
      <c r="BF107">
        <v>1108.8786255962971</v>
      </c>
      <c r="BG107">
        <v>0</v>
      </c>
      <c r="BH107">
        <v>0</v>
      </c>
      <c r="BI107">
        <v>0</v>
      </c>
      <c r="BJ107">
        <v>43.709422718805499</v>
      </c>
      <c r="BK107">
        <v>372.87486902630269</v>
      </c>
      <c r="BL107">
        <v>32.10638808890355</v>
      </c>
      <c r="BM107">
        <v>0</v>
      </c>
      <c r="BN107">
        <v>184.57553229203589</v>
      </c>
      <c r="BO107">
        <v>19.115056736118039</v>
      </c>
      <c r="BP107">
        <v>5.2625797300169452</v>
      </c>
      <c r="BQ107">
        <v>15.725871533462479</v>
      </c>
      <c r="BR107">
        <v>39.523684884292507</v>
      </c>
      <c r="BS107">
        <v>39.8381016713981</v>
      </c>
      <c r="BT107">
        <v>385.80898795638132</v>
      </c>
      <c r="BU107">
        <v>2059.6809110520098</v>
      </c>
      <c r="BV107">
        <v>2.7636805974300271</v>
      </c>
      <c r="BW107">
        <v>438.4137637327708</v>
      </c>
      <c r="BX107">
        <v>298.74354150408271</v>
      </c>
    </row>
    <row r="108">
      <c r="A108" t="s">
        <v>539</v>
      </c>
      <c r="B108">
        <v>2007</v>
      </c>
      <c r="C108" t="s">
        <v>543</v>
      </c>
      <c r="D108">
        <v>158</v>
      </c>
      <c r="E108" t="s">
        <v>276</v>
      </c>
      <c r="F108" t="s">
        <v>282</v>
      </c>
      <c r="G108" t="s">
        <v>172</v>
      </c>
      <c r="H108">
        <v>1.271644934481218</v>
      </c>
      <c r="I108">
        <v>3.5270613926534211</v>
      </c>
      <c r="J108">
        <v>12.74147358891954</v>
      </c>
      <c r="K108">
        <v>25.598344021433171</v>
      </c>
      <c r="L108">
        <v>24.356250043704531</v>
      </c>
      <c r="M108">
        <v>10.638593156319709</v>
      </c>
      <c r="N108">
        <v>20.587342851876411</v>
      </c>
      <c r="O108">
        <v>29.29433041359777</v>
      </c>
      <c r="P108">
        <v>28.914458197232459</v>
      </c>
      <c r="Q108">
        <v>18.84677756072238</v>
      </c>
      <c r="R108">
        <v>1.3286985663254169</v>
      </c>
      <c r="S108">
        <v>1.5189090420078819</v>
      </c>
      <c r="T108">
        <v>2.8653764264055579</v>
      </c>
      <c r="U108">
        <v>6.7880486692384041</v>
      </c>
      <c r="V108">
        <v>21.208979549454579</v>
      </c>
      <c r="W108" t="s">
        <v>246</v>
      </c>
      <c r="X108" t="s">
        <v>247</v>
      </c>
      <c r="Y108" t="s">
        <v>248</v>
      </c>
      <c r="Z108" t="s">
        <v>249</v>
      </c>
      <c r="AA108" t="s">
        <v>250</v>
      </c>
      <c r="AB108" t="s">
        <v>251</v>
      </c>
      <c r="AC108" t="s">
        <v>252</v>
      </c>
      <c r="AD108" t="s">
        <v>253</v>
      </c>
      <c r="AE108" t="s">
        <v>254</v>
      </c>
      <c r="AF108" t="s">
        <v>255</v>
      </c>
      <c r="AG108" t="s">
        <v>256</v>
      </c>
      <c r="AH108" t="s">
        <v>257</v>
      </c>
      <c r="AI108" t="s">
        <v>258</v>
      </c>
      <c r="AJ108">
        <v>24.093031155794929</v>
      </c>
      <c r="AK108">
        <v>3.699303786445165</v>
      </c>
      <c r="AL108">
        <v>9.5844925506938754</v>
      </c>
      <c r="AM108">
        <v>1.8233233955830079</v>
      </c>
      <c r="AN108">
        <v>6.7058231025592443</v>
      </c>
      <c r="AO108">
        <v>6.9384042220540927</v>
      </c>
      <c r="AP108">
        <v>8.019382225546563</v>
      </c>
      <c r="AQ108">
        <v>16.855120020095061</v>
      </c>
      <c r="AR108">
        <v>26.637579789550461</v>
      </c>
      <c r="AS108">
        <v>23.79713914174242</v>
      </c>
      <c r="AT108">
        <v>2.0833247920529918</v>
      </c>
      <c r="AU108">
        <v>35.623822963217577</v>
      </c>
      <c r="AV108">
        <v>17.889906295199818</v>
      </c>
      <c r="AW108">
        <v>151.524903083156</v>
      </c>
      <c r="AX108">
        <v>420.11268723714392</v>
      </c>
      <c r="AY108">
        <v>1518.2023426076389</v>
      </c>
      <c r="AZ108">
        <v>3049.630135802679</v>
      </c>
      <c r="BA108">
        <v>2902.6672292685139</v>
      </c>
      <c r="BB108">
        <v>574.53609993702423</v>
      </c>
      <c r="BC108">
        <v>1110.8092944488651</v>
      </c>
      <c r="BD108">
        <v>1581.4422817750931</v>
      </c>
      <c r="BE108">
        <v>1563.07038526369</v>
      </c>
      <c r="BF108">
        <v>1016.6216369669449</v>
      </c>
      <c r="BG108">
        <v>86.569493683711528</v>
      </c>
      <c r="BH108">
        <v>99.036253222912137</v>
      </c>
      <c r="BI108">
        <v>186.50320888032451</v>
      </c>
      <c r="BJ108">
        <v>442.87558432480171</v>
      </c>
      <c r="BK108">
        <v>1380.6730594957701</v>
      </c>
      <c r="BL108">
        <v>333.37066542277978</v>
      </c>
      <c r="BM108">
        <v>224.65802376151061</v>
      </c>
      <c r="BN108">
        <v>467.31964785951311</v>
      </c>
      <c r="BO108">
        <v>102.1309165515581</v>
      </c>
      <c r="BP108">
        <v>206.80177305212749</v>
      </c>
      <c r="BQ108">
        <v>449.46492412570842</v>
      </c>
      <c r="BR108">
        <v>417.09068745029708</v>
      </c>
      <c r="BS108">
        <v>27.877999225556319</v>
      </c>
      <c r="BT108">
        <v>573.09960962725779</v>
      </c>
      <c r="BU108">
        <v>3750.463748482759</v>
      </c>
      <c r="BV108">
        <v>34.635870471558547</v>
      </c>
      <c r="BW108">
        <v>358.43669424121168</v>
      </c>
      <c r="BX108">
        <v>1096.7867377272951</v>
      </c>
    </row>
    <row r="109">
      <c r="A109" t="s">
        <v>539</v>
      </c>
      <c r="B109">
        <v>2007</v>
      </c>
      <c r="C109" t="s">
        <v>543</v>
      </c>
      <c r="D109">
        <v>159</v>
      </c>
      <c r="E109" t="s">
        <v>276</v>
      </c>
      <c r="F109" t="s">
        <v>283</v>
      </c>
      <c r="G109" t="s">
        <v>172</v>
      </c>
      <c r="H109">
        <v>5.9548025397533504</v>
      </c>
      <c r="I109">
        <v>16.901778982858399</v>
      </c>
      <c r="J109">
        <v>25.8078909635218</v>
      </c>
      <c r="K109">
        <v>20.836911174525529</v>
      </c>
      <c r="L109">
        <v>9.1995642302546461</v>
      </c>
      <c r="M109">
        <v>31.826307499828339</v>
      </c>
      <c r="N109">
        <v>21.481991163907701</v>
      </c>
      <c r="O109">
        <v>20.147944117888379</v>
      </c>
      <c r="P109">
        <v>12.654006360736391</v>
      </c>
      <c r="Q109">
        <v>4.5939339551597067</v>
      </c>
      <c r="R109">
        <v>3.958075937516143</v>
      </c>
      <c r="S109">
        <v>6.7394223876501833</v>
      </c>
      <c r="T109">
        <v>15.81305581230267</v>
      </c>
      <c r="U109">
        <v>21.09929200961431</v>
      </c>
      <c r="V109">
        <v>21.138294902945091</v>
      </c>
      <c r="W109" t="s">
        <v>246</v>
      </c>
      <c r="X109" t="s">
        <v>247</v>
      </c>
      <c r="Y109" t="s">
        <v>248</v>
      </c>
      <c r="Z109" t="s">
        <v>249</v>
      </c>
      <c r="AA109" t="s">
        <v>250</v>
      </c>
      <c r="AB109" t="s">
        <v>251</v>
      </c>
      <c r="AC109" t="s">
        <v>252</v>
      </c>
      <c r="AD109" t="s">
        <v>253</v>
      </c>
      <c r="AE109" t="s">
        <v>254</v>
      </c>
      <c r="AF109" t="s">
        <v>255</v>
      </c>
      <c r="AG109" t="s">
        <v>256</v>
      </c>
      <c r="AH109" t="s">
        <v>257</v>
      </c>
      <c r="AI109" t="s">
        <v>258</v>
      </c>
      <c r="AJ109">
        <v>17.212125206086291</v>
      </c>
      <c r="AK109">
        <v>15.2061740481887</v>
      </c>
      <c r="AL109">
        <v>33.014973093011463</v>
      </c>
      <c r="AM109">
        <v>36.142070313400737</v>
      </c>
      <c r="AN109">
        <v>34.079398701548023</v>
      </c>
      <c r="AO109">
        <v>10.622033716541599</v>
      </c>
      <c r="AP109">
        <v>7.6818877504105529</v>
      </c>
      <c r="AQ109">
        <v>29.468886587880501</v>
      </c>
      <c r="AR109">
        <v>10.093021759850259</v>
      </c>
      <c r="AS109">
        <v>11.57347204161244</v>
      </c>
      <c r="AT109">
        <v>4.5269707228902689</v>
      </c>
      <c r="AU109">
        <v>3.3000809827648441</v>
      </c>
      <c r="AV109">
        <v>3.9773257228585961</v>
      </c>
      <c r="AW109">
        <v>709.55410055839343</v>
      </c>
      <c r="AX109">
        <v>2013.1920023754039</v>
      </c>
      <c r="AY109">
        <v>3075.1231594322871</v>
      </c>
      <c r="AZ109">
        <v>2482.3821494730801</v>
      </c>
      <c r="BA109">
        <v>1096.3622711540149</v>
      </c>
      <c r="BB109">
        <v>1718.7763755666949</v>
      </c>
      <c r="BC109">
        <v>1159.08087895676</v>
      </c>
      <c r="BD109">
        <v>1087.6784097471791</v>
      </c>
      <c r="BE109">
        <v>684.05579182869042</v>
      </c>
      <c r="BF109">
        <v>247.80324607563779</v>
      </c>
      <c r="BG109">
        <v>257.88289274674719</v>
      </c>
      <c r="BH109">
        <v>439.42535313185863</v>
      </c>
      <c r="BI109">
        <v>1029.248940565094</v>
      </c>
      <c r="BJ109">
        <v>1376.5902003536989</v>
      </c>
      <c r="BK109">
        <v>1376.071594020824</v>
      </c>
      <c r="BL109">
        <v>238.16088545226751</v>
      </c>
      <c r="BM109">
        <v>923.46809233594183</v>
      </c>
      <c r="BN109">
        <v>1609.740475910794</v>
      </c>
      <c r="BO109">
        <v>2024.4476520843459</v>
      </c>
      <c r="BP109">
        <v>1050.9791219128319</v>
      </c>
      <c r="BQ109">
        <v>688.08784061483982</v>
      </c>
      <c r="BR109">
        <v>399.53748962456791</v>
      </c>
      <c r="BS109">
        <v>48.740892767033912</v>
      </c>
      <c r="BT109">
        <v>217.14836243488989</v>
      </c>
      <c r="BU109">
        <v>1823.996030682873</v>
      </c>
      <c r="BV109">
        <v>75.262182922544895</v>
      </c>
      <c r="BW109">
        <v>33.204468802010958</v>
      </c>
      <c r="BX109">
        <v>243.84018744823791</v>
      </c>
    </row>
    <row r="110">
      <c r="A110" t="s">
        <v>539</v>
      </c>
      <c r="B110">
        <v>2007</v>
      </c>
      <c r="C110" t="s">
        <v>543</v>
      </c>
      <c r="D110">
        <v>160</v>
      </c>
      <c r="E110" t="s">
        <v>276</v>
      </c>
      <c r="F110" t="s">
        <v>284</v>
      </c>
      <c r="G110" t="s">
        <v>172</v>
      </c>
      <c r="H110">
        <v>91.555660343465547</v>
      </c>
      <c r="I110">
        <v>76.346300007100908</v>
      </c>
      <c r="J110">
        <v>45.664348870390057</v>
      </c>
      <c r="K110">
        <v>11.940835885736989</v>
      </c>
      <c r="L110">
        <v>1.885367705738813</v>
      </c>
      <c r="M110">
        <v>39.884671806744322</v>
      </c>
      <c r="N110">
        <v>15.40803437191707</v>
      </c>
      <c r="O110">
        <v>5.3141899623625619</v>
      </c>
      <c r="P110">
        <v>1.7015765948555599</v>
      </c>
      <c r="Q110">
        <v>0.56368884008861786</v>
      </c>
      <c r="R110">
        <v>93.849151117806656</v>
      </c>
      <c r="S110">
        <v>90.284300963451074</v>
      </c>
      <c r="T110">
        <v>79.314091834438372</v>
      </c>
      <c r="U110">
        <v>65.564868738717223</v>
      </c>
      <c r="V110">
        <v>34.646854216101048</v>
      </c>
      <c r="W110" t="s">
        <v>246</v>
      </c>
      <c r="X110" t="s">
        <v>247</v>
      </c>
      <c r="Y110" t="s">
        <v>248</v>
      </c>
      <c r="Z110" t="s">
        <v>249</v>
      </c>
      <c r="AA110" t="s">
        <v>250</v>
      </c>
      <c r="AB110" t="s">
        <v>251</v>
      </c>
      <c r="AC110" t="s">
        <v>252</v>
      </c>
      <c r="AD110" t="s">
        <v>253</v>
      </c>
      <c r="AE110" t="s">
        <v>254</v>
      </c>
      <c r="AF110" t="s">
        <v>255</v>
      </c>
      <c r="AG110" t="s">
        <v>256</v>
      </c>
      <c r="AH110" t="s">
        <v>257</v>
      </c>
      <c r="AI110" t="s">
        <v>258</v>
      </c>
      <c r="AJ110">
        <v>39.385087411470579</v>
      </c>
      <c r="AK110">
        <v>78.099238081337788</v>
      </c>
      <c r="AL110">
        <v>49.054508492042928</v>
      </c>
      <c r="AM110">
        <v>57.755155714764491</v>
      </c>
      <c r="AN110">
        <v>51.427497619434646</v>
      </c>
      <c r="AO110">
        <v>80.52289042442851</v>
      </c>
      <c r="AP110">
        <v>82.416728667391183</v>
      </c>
      <c r="AQ110">
        <v>25.261354078830891</v>
      </c>
      <c r="AR110">
        <v>7.5107468019287289</v>
      </c>
      <c r="AS110">
        <v>9.1770388259334617</v>
      </c>
      <c r="AT110">
        <v>72.885807098060269</v>
      </c>
      <c r="AU110">
        <v>7.0900702658700396</v>
      </c>
      <c r="AV110">
        <v>35.154637026416822</v>
      </c>
      <c r="AW110">
        <v>10909.462369633549</v>
      </c>
      <c r="AX110">
        <v>9093.7031386535964</v>
      </c>
      <c r="AY110">
        <v>5441.1070230501928</v>
      </c>
      <c r="AZ110">
        <v>1422.5581519385651</v>
      </c>
      <c r="BA110">
        <v>224.68955790605131</v>
      </c>
      <c r="BB110">
        <v>2153.9674889722251</v>
      </c>
      <c r="BC110">
        <v>831.35487239204849</v>
      </c>
      <c r="BD110">
        <v>286.88434182349351</v>
      </c>
      <c r="BE110">
        <v>91.984569295202235</v>
      </c>
      <c r="BF110">
        <v>30.406167287991529</v>
      </c>
      <c r="BG110">
        <v>6114.6099655870739</v>
      </c>
      <c r="BH110">
        <v>5886.7375497680059</v>
      </c>
      <c r="BI110">
        <v>5162.4395664857166</v>
      </c>
      <c r="BJ110">
        <v>4277.6769832877726</v>
      </c>
      <c r="BK110">
        <v>2255.458736282214</v>
      </c>
      <c r="BL110">
        <v>544.96392393276221</v>
      </c>
      <c r="BM110">
        <v>4742.9520519301468</v>
      </c>
      <c r="BN110">
        <v>2391.7944025908168</v>
      </c>
      <c r="BO110">
        <v>3235.0744815846479</v>
      </c>
      <c r="BP110">
        <v>1585.9794582523721</v>
      </c>
      <c r="BQ110">
        <v>5216.2159592777234</v>
      </c>
      <c r="BR110">
        <v>4286.520962647337</v>
      </c>
      <c r="BS110">
        <v>41.781726182106397</v>
      </c>
      <c r="BT110">
        <v>161.59148444420941</v>
      </c>
      <c r="BU110">
        <v>1446.3146695944449</v>
      </c>
      <c r="BV110">
        <v>1211.7473873940271</v>
      </c>
      <c r="BW110">
        <v>71.338254478200156</v>
      </c>
      <c r="BX110">
        <v>2155.245478872992</v>
      </c>
    </row>
    <row r="111">
      <c r="A111" t="s">
        <v>539</v>
      </c>
      <c r="B111">
        <v>2007</v>
      </c>
      <c r="C111" t="s">
        <v>543</v>
      </c>
      <c r="D111">
        <v>161</v>
      </c>
      <c r="E111" t="s">
        <v>276</v>
      </c>
      <c r="F111" t="s">
        <v>285</v>
      </c>
      <c r="G111" t="s">
        <v>172</v>
      </c>
      <c r="H111">
        <v>0.044872849629637598</v>
      </c>
      <c r="I111">
        <v>0.35505342493958819</v>
      </c>
      <c r="J111">
        <v>0.57458854850738028</v>
      </c>
      <c r="K111">
        <v>0.56402931552873659</v>
      </c>
      <c r="L111">
        <v>0.21352187616419771</v>
      </c>
      <c r="M111">
        <v>0.97906335757366425</v>
      </c>
      <c r="N111">
        <v>1.129277254339172</v>
      </c>
      <c r="O111">
        <v>0.096457185510402194</v>
      </c>
      <c r="P111">
        <v>0.47072333373497238</v>
      </c>
      <c r="Q111">
        <v>0</v>
      </c>
      <c r="R111">
        <v>0</v>
      </c>
      <c r="S111">
        <v>0.149583069874592</v>
      </c>
      <c r="T111">
        <v>0.26672743437525082</v>
      </c>
      <c r="U111">
        <v>0.41474544711286188</v>
      </c>
      <c r="V111">
        <v>0.1553246800379933</v>
      </c>
      <c r="W111" t="s">
        <v>246</v>
      </c>
      <c r="X111" t="s">
        <v>247</v>
      </c>
      <c r="Y111" t="s">
        <v>248</v>
      </c>
      <c r="Z111" t="s">
        <v>249</v>
      </c>
      <c r="AA111" t="s">
        <v>250</v>
      </c>
      <c r="AB111" t="s">
        <v>251</v>
      </c>
      <c r="AC111" t="s">
        <v>252</v>
      </c>
      <c r="AD111" t="s">
        <v>253</v>
      </c>
      <c r="AE111" t="s">
        <v>254</v>
      </c>
      <c r="AF111" t="s">
        <v>255</v>
      </c>
      <c r="AG111" t="s">
        <v>256</v>
      </c>
      <c r="AH111" t="s">
        <v>257</v>
      </c>
      <c r="AI111" t="s">
        <v>258</v>
      </c>
      <c r="AJ111">
        <v>2.3337767407043239</v>
      </c>
      <c r="AK111">
        <v>0</v>
      </c>
      <c r="AL111">
        <v>0.10081886395879951</v>
      </c>
      <c r="AM111">
        <v>0.1734784800896951</v>
      </c>
      <c r="AN111">
        <v>0.13857204926370709</v>
      </c>
      <c r="AO111">
        <v>0.2040583820983313</v>
      </c>
      <c r="AP111">
        <v>0.31650871452480173</v>
      </c>
      <c r="AQ111">
        <v>0.31550438081600901</v>
      </c>
      <c r="AR111">
        <v>0.80383396301663268</v>
      </c>
      <c r="AS111">
        <v>0.67806056102544798</v>
      </c>
      <c r="AT111">
        <v>0</v>
      </c>
      <c r="AU111">
        <v>0.31662925833135369</v>
      </c>
      <c r="AV111">
        <v>0</v>
      </c>
      <c r="AW111">
        <v>5.3468967687664639</v>
      </c>
      <c r="AX111">
        <v>42.290856851773277</v>
      </c>
      <c r="AY111">
        <v>68.464740305866059</v>
      </c>
      <c r="AZ111">
        <v>67.1950027967587</v>
      </c>
      <c r="BA111">
        <v>25.446567167015299</v>
      </c>
      <c r="BB111">
        <v>52.87421323349237</v>
      </c>
      <c r="BC111">
        <v>60.931208031798803</v>
      </c>
      <c r="BD111">
        <v>5.2072011680583579</v>
      </c>
      <c r="BE111">
        <v>25.446567167015299</v>
      </c>
      <c r="BF111">
        <v>0</v>
      </c>
      <c r="BG111">
        <v>0</v>
      </c>
      <c r="BH111">
        <v>9.7531493830450042</v>
      </c>
      <c r="BI111">
        <v>17.36090307331914</v>
      </c>
      <c r="BJ111">
        <v>27.05941592147839</v>
      </c>
      <c r="BK111">
        <v>10.111405911972451</v>
      </c>
      <c r="BL111">
        <v>32.292022534062802</v>
      </c>
      <c r="BM111">
        <v>0</v>
      </c>
      <c r="BN111">
        <v>4.9157152299535642</v>
      </c>
      <c r="BO111">
        <v>9.717155067747381</v>
      </c>
      <c r="BP111">
        <v>4.273441909355558</v>
      </c>
      <c r="BQ111">
        <v>13.21875784283562</v>
      </c>
      <c r="BR111">
        <v>16.461721565611249</v>
      </c>
      <c r="BS111">
        <v>0.52183733331842019</v>
      </c>
      <c r="BT111">
        <v>17.294248728658179</v>
      </c>
      <c r="BU111">
        <v>106.8633308506017</v>
      </c>
      <c r="BV111">
        <v>0</v>
      </c>
      <c r="BW111">
        <v>3.1858328280353212</v>
      </c>
      <c r="BX111">
        <v>0</v>
      </c>
    </row>
    <row r="112">
      <c r="A112" t="s">
        <v>539</v>
      </c>
      <c r="B112">
        <v>2007</v>
      </c>
      <c r="C112" t="s">
        <v>543</v>
      </c>
      <c r="D112">
        <v>162</v>
      </c>
      <c r="E112" t="s">
        <v>276</v>
      </c>
      <c r="F112" t="s">
        <v>275</v>
      </c>
      <c r="G112" t="s">
        <v>172</v>
      </c>
      <c r="H112">
        <v>0.10172882929559469</v>
      </c>
      <c r="I112">
        <v>0.35027550430274118</v>
      </c>
      <c r="J112">
        <v>0.069507264006846106</v>
      </c>
      <c r="K112">
        <v>0.15870296980690829</v>
      </c>
      <c r="L112">
        <v>0.31313022165189008</v>
      </c>
      <c r="M112">
        <v>0.0081252793273102995</v>
      </c>
      <c r="N112">
        <v>0.26908723025233922</v>
      </c>
      <c r="O112">
        <v>0.13278502128714931</v>
      </c>
      <c r="P112">
        <v>0.46086124107363352</v>
      </c>
      <c r="Q112">
        <v>0.1245438706238737</v>
      </c>
      <c r="R112">
        <v>0.1127144848671075</v>
      </c>
      <c r="S112">
        <v>0.073278299444224704</v>
      </c>
      <c r="T112">
        <v>0.35553377910583339</v>
      </c>
      <c r="U112">
        <v>0.34472881738249472</v>
      </c>
      <c r="V112">
        <v>0.10504394215420181</v>
      </c>
      <c r="W112" t="s">
        <v>246</v>
      </c>
      <c r="X112" t="s">
        <v>247</v>
      </c>
      <c r="Y112" t="s">
        <v>248</v>
      </c>
      <c r="Z112" t="s">
        <v>249</v>
      </c>
      <c r="AA112" t="s">
        <v>250</v>
      </c>
      <c r="AB112" t="s">
        <v>251</v>
      </c>
      <c r="AC112" t="s">
        <v>252</v>
      </c>
      <c r="AD112" t="s">
        <v>253</v>
      </c>
      <c r="AE112" t="s">
        <v>254</v>
      </c>
      <c r="AF112" t="s">
        <v>255</v>
      </c>
      <c r="AG112" t="s">
        <v>256</v>
      </c>
      <c r="AH112" t="s">
        <v>257</v>
      </c>
      <c r="AI112" t="s">
        <v>258</v>
      </c>
      <c r="AJ112">
        <v>0</v>
      </c>
      <c r="AK112">
        <v>0</v>
      </c>
      <c r="AL112">
        <v>0.36512254902346342</v>
      </c>
      <c r="AM112">
        <v>0.069502121552260196</v>
      </c>
      <c r="AN112">
        <v>0.17816406333905199</v>
      </c>
      <c r="AO112">
        <v>0.36277045706370009</v>
      </c>
      <c r="AP112">
        <v>0</v>
      </c>
      <c r="AQ112">
        <v>0.99765462148540907</v>
      </c>
      <c r="AR112">
        <v>1.1575821648113469</v>
      </c>
      <c r="AS112">
        <v>0.074308006687720293</v>
      </c>
      <c r="AT112">
        <v>0.1037846723961549</v>
      </c>
      <c r="AU112">
        <v>1.1338949722042211</v>
      </c>
      <c r="AV112">
        <v>0.26520668681247772</v>
      </c>
      <c r="AW112">
        <v>12.121662723460149</v>
      </c>
      <c r="AX112">
        <v>41.721752757829087</v>
      </c>
      <c r="AY112">
        <v>8.2820947127505473</v>
      </c>
      <c r="AZ112">
        <v>18.906901124513961</v>
      </c>
      <c r="BA112">
        <v>37.317437259495478</v>
      </c>
      <c r="BB112">
        <v>0.4388048520154828</v>
      </c>
      <c r="BC112">
        <v>14.518852604359139</v>
      </c>
      <c r="BD112">
        <v>7.1683443207300668</v>
      </c>
      <c r="BE112">
        <v>24.91343786296558</v>
      </c>
      <c r="BF112">
        <v>6.7180712044753914</v>
      </c>
      <c r="BG112">
        <v>7.3437543571308996</v>
      </c>
      <c r="BH112">
        <v>4.7779083663292568</v>
      </c>
      <c r="BI112">
        <v>23.141179657070762</v>
      </c>
      <c r="BJ112">
        <v>22.491290777530541</v>
      </c>
      <c r="BK112">
        <v>6.8382045754421146</v>
      </c>
      <c r="BL112">
        <v>0</v>
      </c>
      <c r="BM112">
        <v>0</v>
      </c>
      <c r="BN112">
        <v>17.802605629117</v>
      </c>
      <c r="BO112">
        <v>3.8930643864965311</v>
      </c>
      <c r="BP112">
        <v>5.4944253120285751</v>
      </c>
      <c r="BQ112">
        <v>23.500013942818882</v>
      </c>
      <c r="BR112">
        <v>0</v>
      </c>
      <c r="BS112">
        <v>1.6500988857975549</v>
      </c>
      <c r="BT112">
        <v>24.905036118375339</v>
      </c>
      <c r="BU112">
        <v>11.711049956230321</v>
      </c>
      <c r="BV112">
        <v>1.7254498596467149</v>
      </c>
      <c r="BW112">
        <v>11.40892615240255</v>
      </c>
      <c r="BX112">
        <v>16.259178335135768</v>
      </c>
    </row>
    <row r="113">
      <c r="A113" t="s">
        <v>539</v>
      </c>
      <c r="B113">
        <v>2011</v>
      </c>
      <c r="C113" t="s">
        <v>544</v>
      </c>
      <c r="D113">
        <v>16</v>
      </c>
      <c r="E113" t="s">
        <v>13</v>
      </c>
      <c r="F113" t="s">
        <v>14</v>
      </c>
      <c r="G113" t="s">
        <v>550</v>
      </c>
      <c r="H113">
        <v>42.923346455763252</v>
      </c>
      <c r="I113">
        <v>52.2059479017013</v>
      </c>
      <c r="J113">
        <v>75.778353549338178</v>
      </c>
      <c r="K113">
        <v>95.740461736125866</v>
      </c>
      <c r="L113">
        <v>99.278876211200057</v>
      </c>
      <c r="M113">
        <v>90.374013829606696</v>
      </c>
      <c r="N113">
        <v>98.11776528452539</v>
      </c>
      <c r="O113">
        <v>99.380638968767983</v>
      </c>
      <c r="P113">
        <v>99.844371120105762</v>
      </c>
      <c r="Q113">
        <v>99.984247932256139</v>
      </c>
      <c r="R113">
        <v>40.015370943754377</v>
      </c>
      <c r="S113">
        <v>41.009826006805419</v>
      </c>
      <c r="T113">
        <v>48.319984740886383</v>
      </c>
      <c r="U113">
        <v>61.598706733306607</v>
      </c>
      <c r="V113">
        <v>85.218540959550623</v>
      </c>
      <c r="W113" t="s">
        <v>246</v>
      </c>
      <c r="X113" t="s">
        <v>247</v>
      </c>
      <c r="Y113" t="s">
        <v>248</v>
      </c>
      <c r="Z113" t="s">
        <v>335</v>
      </c>
      <c r="AA113" t="s">
        <v>249</v>
      </c>
      <c r="AB113" t="s">
        <v>250</v>
      </c>
      <c r="AC113" t="s">
        <v>336</v>
      </c>
      <c r="AD113" t="s">
        <v>337</v>
      </c>
      <c r="AE113" t="s">
        <v>255</v>
      </c>
      <c r="AF113" t="s">
        <v>256</v>
      </c>
      <c r="AG113" t="s">
        <v>338</v>
      </c>
      <c r="AH113" t="s">
        <v>258</v>
      </c>
      <c r="AI113" t="s">
        <v>172</v>
      </c>
      <c r="AJ113">
        <v>73.120660173095459</v>
      </c>
      <c r="AK113">
        <v>69.58355349836593</v>
      </c>
      <c r="AL113">
        <v>72.810787948169647</v>
      </c>
      <c r="AM113">
        <v>99.29489172948027</v>
      </c>
      <c r="AN113">
        <v>56.457616919515822</v>
      </c>
      <c r="AO113">
        <v>36.859251300429101</v>
      </c>
      <c r="AP113">
        <v>56.969555993587903</v>
      </c>
      <c r="AQ113">
        <v>37.018369941794091</v>
      </c>
      <c r="AR113">
        <v>99.561453945275105</v>
      </c>
      <c r="AS113">
        <v>54.348850533297281</v>
      </c>
      <c r="AT113">
        <v>99.775634822324363</v>
      </c>
      <c r="AU113">
        <v>88.391795185791594</v>
      </c>
      <c r="AV113"/>
      <c r="AW113"/>
      <c r="AX113"/>
      <c r="AY113"/>
      <c r="AZ113"/>
      <c r="BA113"/>
      <c r="BB113"/>
      <c r="BC113"/>
      <c r="BD113"/>
      <c r="BE113"/>
      <c r="BF113"/>
      <c r="BG113"/>
      <c r="BH113"/>
      <c r="BI113"/>
      <c r="BJ113"/>
      <c r="BK113"/>
      <c r="BL113"/>
      <c r="BM113"/>
      <c r="BN113"/>
      <c r="BO113"/>
      <c r="BP113"/>
      <c r="BQ113"/>
      <c r="BR113"/>
      <c r="BS113"/>
      <c r="BT113"/>
      <c r="BU113"/>
      <c r="BV113"/>
      <c r="BW113"/>
      <c r="BX113"/>
    </row>
    <row r="114">
      <c r="A114" t="s">
        <v>539</v>
      </c>
      <c r="B114">
        <v>2011</v>
      </c>
      <c r="C114" t="s">
        <v>544</v>
      </c>
      <c r="D114">
        <v>17</v>
      </c>
      <c r="E114" t="s">
        <v>13</v>
      </c>
      <c r="F114" t="s">
        <v>51</v>
      </c>
      <c r="G114" t="s">
        <v>172</v>
      </c>
      <c r="H114">
        <v>57.076653544236898</v>
      </c>
      <c r="I114">
        <v>47.79405209829887</v>
      </c>
      <c r="J114">
        <v>24.221646450661918</v>
      </c>
      <c r="K114">
        <v>4.2595382638741128</v>
      </c>
      <c r="L114">
        <v>0.72112378879993322</v>
      </c>
      <c r="M114">
        <v>9.6259861703932597</v>
      </c>
      <c r="N114">
        <v>1.882234715474574</v>
      </c>
      <c r="O114">
        <v>0.61936103123199382</v>
      </c>
      <c r="P114">
        <v>0.15562887989425619</v>
      </c>
      <c r="Q114">
        <v>0.015752067743837</v>
      </c>
      <c r="R114">
        <v>59.984629056245673</v>
      </c>
      <c r="S114">
        <v>58.990173993194688</v>
      </c>
      <c r="T114">
        <v>51.680015259113588</v>
      </c>
      <c r="U114">
        <v>38.401293266693408</v>
      </c>
      <c r="V114">
        <v>14.7814590404494</v>
      </c>
      <c r="W114" t="s">
        <v>246</v>
      </c>
      <c r="X114" t="s">
        <v>247</v>
      </c>
      <c r="Y114" t="s">
        <v>248</v>
      </c>
      <c r="Z114" t="s">
        <v>335</v>
      </c>
      <c r="AA114" t="s">
        <v>249</v>
      </c>
      <c r="AB114" t="s">
        <v>250</v>
      </c>
      <c r="AC114" t="s">
        <v>336</v>
      </c>
      <c r="AD114" t="s">
        <v>337</v>
      </c>
      <c r="AE114" t="s">
        <v>255</v>
      </c>
      <c r="AF114" t="s">
        <v>256</v>
      </c>
      <c r="AG114" t="s">
        <v>338</v>
      </c>
      <c r="AH114" t="s">
        <v>258</v>
      </c>
      <c r="AI114" t="s">
        <v>172</v>
      </c>
      <c r="AJ114">
        <v>26.879339826904602</v>
      </c>
      <c r="AK114">
        <v>30.416446501634091</v>
      </c>
      <c r="AL114">
        <v>27.189212051830442</v>
      </c>
      <c r="AM114">
        <v>0.70510827051972724</v>
      </c>
      <c r="AN114">
        <v>43.542383080484193</v>
      </c>
      <c r="AO114">
        <v>63.140748699570842</v>
      </c>
      <c r="AP114">
        <v>43.030444006412132</v>
      </c>
      <c r="AQ114">
        <v>62.981630058205972</v>
      </c>
      <c r="AR114">
        <v>0.43854605472489022</v>
      </c>
      <c r="AS114">
        <v>45.651149466702719</v>
      </c>
      <c r="AT114">
        <v>0.22436517767564201</v>
      </c>
      <c r="AU114">
        <v>11.60820481420844</v>
      </c>
      <c r="AV114"/>
      <c r="AW114"/>
      <c r="AX114"/>
      <c r="AY114"/>
      <c r="AZ114"/>
      <c r="BA114"/>
      <c r="BB114"/>
      <c r="BC114"/>
      <c r="BD114"/>
      <c r="BE114"/>
      <c r="BF114"/>
      <c r="BG114"/>
      <c r="BH114"/>
      <c r="BI114"/>
      <c r="BJ114"/>
      <c r="BK114"/>
      <c r="BL114"/>
      <c r="BM114"/>
      <c r="BN114"/>
      <c r="BO114"/>
      <c r="BP114"/>
      <c r="BQ114"/>
      <c r="BR114"/>
      <c r="BS114"/>
      <c r="BT114"/>
      <c r="BU114"/>
      <c r="BV114"/>
      <c r="BW114"/>
      <c r="BX114"/>
    </row>
    <row r="115">
      <c r="A115" t="s">
        <v>539</v>
      </c>
      <c r="B115">
        <v>2011</v>
      </c>
      <c r="C115" t="s">
        <v>544</v>
      </c>
      <c r="D115">
        <v>18</v>
      </c>
      <c r="E115" t="s">
        <v>60</v>
      </c>
      <c r="F115" t="s">
        <v>15</v>
      </c>
      <c r="G115" t="s">
        <v>551</v>
      </c>
      <c r="H115">
        <v>24.411950436469041</v>
      </c>
      <c r="I115">
        <v>39.096632470300513</v>
      </c>
      <c r="J115">
        <v>63.156344707257617</v>
      </c>
      <c r="K115">
        <v>83.158770315369935</v>
      </c>
      <c r="L115">
        <v>91.252210802387182</v>
      </c>
      <c r="M115">
        <v>67.545864527389284</v>
      </c>
      <c r="N115">
        <v>81.517093164121619</v>
      </c>
      <c r="O115">
        <v>86.221021876906704</v>
      </c>
      <c r="P115">
        <v>89.037652607448038</v>
      </c>
      <c r="Q115">
        <v>94.311330195257099</v>
      </c>
      <c r="R115">
        <v>19.664968322983931</v>
      </c>
      <c r="S115">
        <v>28.2175835855911</v>
      </c>
      <c r="T115">
        <v>36.03939441058214</v>
      </c>
      <c r="U115">
        <v>52.283261694109449</v>
      </c>
      <c r="V115">
        <v>76.803337184302478</v>
      </c>
      <c r="W115" t="s">
        <v>246</v>
      </c>
      <c r="X115" t="s">
        <v>247</v>
      </c>
      <c r="Y115" t="s">
        <v>248</v>
      </c>
      <c r="Z115" t="s">
        <v>335</v>
      </c>
      <c r="AA115" t="s">
        <v>249</v>
      </c>
      <c r="AB115" t="s">
        <v>250</v>
      </c>
      <c r="AC115" t="s">
        <v>336</v>
      </c>
      <c r="AD115" t="s">
        <v>337</v>
      </c>
      <c r="AE115" t="s">
        <v>255</v>
      </c>
      <c r="AF115" t="s">
        <v>256</v>
      </c>
      <c r="AG115" t="s">
        <v>338</v>
      </c>
      <c r="AH115" t="s">
        <v>258</v>
      </c>
      <c r="AI115" t="s">
        <v>172</v>
      </c>
      <c r="AJ115">
        <v>53.023446565484328</v>
      </c>
      <c r="AK115">
        <v>43.761589397046343</v>
      </c>
      <c r="AL115">
        <v>61.828516748493669</v>
      </c>
      <c r="AM115">
        <v>96.725960937663288</v>
      </c>
      <c r="AN115">
        <v>43.29089500371596</v>
      </c>
      <c r="AO115">
        <v>29.10277321294544</v>
      </c>
      <c r="AP115">
        <v>45.761370331359828</v>
      </c>
      <c r="AQ115">
        <v>30.308820473652801</v>
      </c>
      <c r="AR115">
        <v>87.379237385483009</v>
      </c>
      <c r="AS115">
        <v>50.230559523927496</v>
      </c>
      <c r="AT115">
        <v>32.874715204983467</v>
      </c>
      <c r="AU115">
        <v>82.215585146367118</v>
      </c>
      <c r="AV115"/>
      <c r="AW115"/>
      <c r="AX115"/>
      <c r="AY115"/>
      <c r="AZ115"/>
      <c r="BA115"/>
      <c r="BB115"/>
      <c r="BC115"/>
      <c r="BD115"/>
      <c r="BE115"/>
      <c r="BF115"/>
      <c r="BG115"/>
      <c r="BH115"/>
      <c r="BI115"/>
      <c r="BJ115"/>
      <c r="BK115"/>
      <c r="BL115"/>
      <c r="BM115"/>
      <c r="BN115"/>
      <c r="BO115"/>
      <c r="BP115"/>
      <c r="BQ115"/>
      <c r="BR115"/>
      <c r="BS115"/>
      <c r="BT115"/>
      <c r="BU115"/>
      <c r="BV115"/>
      <c r="BW115"/>
      <c r="BX115"/>
    </row>
    <row r="116">
      <c r="A116" t="s">
        <v>539</v>
      </c>
      <c r="B116">
        <v>2011</v>
      </c>
      <c r="C116" t="s">
        <v>544</v>
      </c>
      <c r="D116">
        <v>19</v>
      </c>
      <c r="E116" t="s">
        <v>60</v>
      </c>
      <c r="F116" t="s">
        <v>16</v>
      </c>
      <c r="G116" t="s">
        <v>552</v>
      </c>
      <c r="H116">
        <v>18.511396019294189</v>
      </c>
      <c r="I116">
        <v>13.10931543140078</v>
      </c>
      <c r="J116">
        <v>12.62200884208054</v>
      </c>
      <c r="K116">
        <v>12.581691420756121</v>
      </c>
      <c r="L116">
        <v>8.026665408812848</v>
      </c>
      <c r="M116">
        <v>22.828149302217419</v>
      </c>
      <c r="N116">
        <v>16.60067212040375</v>
      </c>
      <c r="O116">
        <v>13.15961709186125</v>
      </c>
      <c r="P116">
        <v>10.80671851265771</v>
      </c>
      <c r="Q116">
        <v>5.6729177369989934</v>
      </c>
      <c r="R116">
        <v>20.350402620770399</v>
      </c>
      <c r="S116">
        <v>12.79224242121427</v>
      </c>
      <c r="T116">
        <v>12.280590330304181</v>
      </c>
      <c r="U116">
        <v>9.315445039197197</v>
      </c>
      <c r="V116">
        <v>8.4152037752481679</v>
      </c>
      <c r="W116" t="s">
        <v>246</v>
      </c>
      <c r="X116" t="s">
        <v>247</v>
      </c>
      <c r="Y116" t="s">
        <v>248</v>
      </c>
      <c r="Z116" t="s">
        <v>335</v>
      </c>
      <c r="AA116" t="s">
        <v>249</v>
      </c>
      <c r="AB116" t="s">
        <v>250</v>
      </c>
      <c r="AC116" t="s">
        <v>336</v>
      </c>
      <c r="AD116" t="s">
        <v>337</v>
      </c>
      <c r="AE116" t="s">
        <v>255</v>
      </c>
      <c r="AF116" t="s">
        <v>256</v>
      </c>
      <c r="AG116" t="s">
        <v>338</v>
      </c>
      <c r="AH116" t="s">
        <v>258</v>
      </c>
      <c r="AI116" t="s">
        <v>172</v>
      </c>
      <c r="AJ116">
        <v>20.097213607611099</v>
      </c>
      <c r="AK116">
        <v>25.821964101319541</v>
      </c>
      <c r="AL116">
        <v>10.982271199676021</v>
      </c>
      <c r="AM116">
        <v>2.5689307918169568</v>
      </c>
      <c r="AN116">
        <v>13.16672191579989</v>
      </c>
      <c r="AO116">
        <v>7.7564780874836607</v>
      </c>
      <c r="AP116">
        <v>11.2081856622281</v>
      </c>
      <c r="AQ116">
        <v>6.7095494681412688</v>
      </c>
      <c r="AR116">
        <v>12.182216559792129</v>
      </c>
      <c r="AS116">
        <v>4.1182910093697593</v>
      </c>
      <c r="AT116">
        <v>66.90091961734089</v>
      </c>
      <c r="AU116">
        <v>6.1762100394244994</v>
      </c>
      <c r="AV116"/>
      <c r="AW116"/>
      <c r="AX116"/>
      <c r="AY116"/>
      <c r="AZ116"/>
      <c r="BA116"/>
      <c r="BB116"/>
      <c r="BC116"/>
      <c r="BD116"/>
      <c r="BE116"/>
      <c r="BF116"/>
      <c r="BG116"/>
      <c r="BH116"/>
      <c r="BI116"/>
      <c r="BJ116"/>
      <c r="BK116"/>
      <c r="BL116"/>
      <c r="BM116"/>
      <c r="BN116"/>
      <c r="BO116"/>
      <c r="BP116"/>
      <c r="BQ116"/>
      <c r="BR116"/>
      <c r="BS116"/>
      <c r="BT116"/>
      <c r="BU116"/>
      <c r="BV116"/>
      <c r="BW116"/>
      <c r="BX116"/>
    </row>
    <row r="117">
      <c r="A117" t="s">
        <v>539</v>
      </c>
      <c r="B117">
        <v>2011</v>
      </c>
      <c r="C117" t="s">
        <v>544</v>
      </c>
      <c r="D117">
        <v>20</v>
      </c>
      <c r="E117" t="s">
        <v>60</v>
      </c>
      <c r="F117" t="s">
        <v>22</v>
      </c>
      <c r="G117" t="s">
        <v>553</v>
      </c>
      <c r="H117">
        <v>54.380065969479283</v>
      </c>
      <c r="I117">
        <v>44.932414517130908</v>
      </c>
      <c r="J117">
        <v>23.161756184354068</v>
      </c>
      <c r="K117">
        <v>4.2429156221649142</v>
      </c>
      <c r="L117">
        <v>0.72112378879996974</v>
      </c>
      <c r="M117">
        <v>9.6259861703933005</v>
      </c>
      <c r="N117">
        <v>1.8822347154746311</v>
      </c>
      <c r="O117">
        <v>0.61936103123204589</v>
      </c>
      <c r="P117">
        <v>0.15562887989425361</v>
      </c>
      <c r="Q117">
        <v>0.015752067743907399</v>
      </c>
      <c r="R117">
        <v>56.948137960555201</v>
      </c>
      <c r="S117">
        <v>55.474660017226853</v>
      </c>
      <c r="T117">
        <v>48.961803332335222</v>
      </c>
      <c r="U117">
        <v>36.538432618405807</v>
      </c>
      <c r="V117">
        <v>14.663000595424339</v>
      </c>
      <c r="W117" t="s">
        <v>246</v>
      </c>
      <c r="X117" t="s">
        <v>247</v>
      </c>
      <c r="Y117" t="s">
        <v>248</v>
      </c>
      <c r="Z117" t="s">
        <v>335</v>
      </c>
      <c r="AA117" t="s">
        <v>249</v>
      </c>
      <c r="AB117" t="s">
        <v>250</v>
      </c>
      <c r="AC117" t="s">
        <v>336</v>
      </c>
      <c r="AD117" t="s">
        <v>337</v>
      </c>
      <c r="AE117" t="s">
        <v>255</v>
      </c>
      <c r="AF117" t="s">
        <v>256</v>
      </c>
      <c r="AG117" t="s">
        <v>338</v>
      </c>
      <c r="AH117" t="s">
        <v>258</v>
      </c>
      <c r="AI117" t="s">
        <v>172</v>
      </c>
      <c r="AJ117">
        <v>26.779718824469551</v>
      </c>
      <c r="AK117">
        <v>29.99745602932353</v>
      </c>
      <c r="AL117">
        <v>25.065807058493771</v>
      </c>
      <c r="AM117">
        <v>0.70510827051975467</v>
      </c>
      <c r="AN117">
        <v>40.590543416418541</v>
      </c>
      <c r="AO117">
        <v>57.637516375431453</v>
      </c>
      <c r="AP117">
        <v>43.030444006412068</v>
      </c>
      <c r="AQ117">
        <v>62.793845527724713</v>
      </c>
      <c r="AR117">
        <v>0.43854605472486158</v>
      </c>
      <c r="AS117">
        <v>42.235329804564238</v>
      </c>
      <c r="AT117">
        <v>0.2243651776756366</v>
      </c>
      <c r="AU117">
        <v>8.2428698395292166</v>
      </c>
      <c r="AV117"/>
      <c r="AW117"/>
      <c r="AX117"/>
      <c r="AY117"/>
      <c r="AZ117"/>
      <c r="BA117"/>
      <c r="BB117"/>
      <c r="BC117"/>
      <c r="BD117"/>
      <c r="BE117"/>
      <c r="BF117"/>
      <c r="BG117"/>
      <c r="BH117"/>
      <c r="BI117"/>
      <c r="BJ117"/>
      <c r="BK117"/>
      <c r="BL117"/>
      <c r="BM117"/>
      <c r="BN117"/>
      <c r="BO117"/>
      <c r="BP117"/>
      <c r="BQ117"/>
      <c r="BR117"/>
      <c r="BS117"/>
      <c r="BT117"/>
      <c r="BU117"/>
      <c r="BV117"/>
      <c r="BW117"/>
      <c r="BX117"/>
    </row>
    <row r="118">
      <c r="A118" t="s">
        <v>539</v>
      </c>
      <c r="B118">
        <v>2011</v>
      </c>
      <c r="C118" t="s">
        <v>544</v>
      </c>
      <c r="D118">
        <v>21</v>
      </c>
      <c r="E118" t="s">
        <v>60</v>
      </c>
      <c r="F118" t="s">
        <v>17</v>
      </c>
      <c r="G118" t="s">
        <v>554</v>
      </c>
      <c r="H118">
        <v>2.6965875747574941</v>
      </c>
      <c r="I118">
        <v>2.8616375811677979</v>
      </c>
      <c r="J118">
        <v>1.0598902663077641</v>
      </c>
      <c r="K118">
        <v>0.0166226417090354</v>
      </c>
      <c r="L118">
        <v>0</v>
      </c>
      <c r="M118">
        <v>0</v>
      </c>
      <c r="N118">
        <v>0</v>
      </c>
      <c r="O118">
        <v>0</v>
      </c>
      <c r="P118">
        <v>0</v>
      </c>
      <c r="Q118">
        <v>0</v>
      </c>
      <c r="R118">
        <v>3.0364910956904589</v>
      </c>
      <c r="S118">
        <v>3.515513975967774</v>
      </c>
      <c r="T118">
        <v>2.7182119267784621</v>
      </c>
      <c r="U118">
        <v>1.8628606482875441</v>
      </c>
      <c r="V118">
        <v>0.118458445025009</v>
      </c>
      <c r="W118" t="s">
        <v>246</v>
      </c>
      <c r="X118" t="s">
        <v>247</v>
      </c>
      <c r="Y118" t="s">
        <v>248</v>
      </c>
      <c r="Z118" t="s">
        <v>335</v>
      </c>
      <c r="AA118" t="s">
        <v>249</v>
      </c>
      <c r="AB118" t="s">
        <v>250</v>
      </c>
      <c r="AC118" t="s">
        <v>336</v>
      </c>
      <c r="AD118" t="s">
        <v>337</v>
      </c>
      <c r="AE118" t="s">
        <v>255</v>
      </c>
      <c r="AF118" t="s">
        <v>256</v>
      </c>
      <c r="AG118" t="s">
        <v>338</v>
      </c>
      <c r="AH118" t="s">
        <v>258</v>
      </c>
      <c r="AI118" t="s">
        <v>172</v>
      </c>
      <c r="AJ118">
        <v>0.099621002435028805</v>
      </c>
      <c r="AK118">
        <v>0.41899047231059261</v>
      </c>
      <c r="AL118">
        <v>2.1234049933365431</v>
      </c>
      <c r="AM118">
        <v>0</v>
      </c>
      <c r="AN118">
        <v>2.9518396640656088</v>
      </c>
      <c r="AO118">
        <v>5.5032323241394616</v>
      </c>
      <c r="AP118">
        <v>0</v>
      </c>
      <c r="AQ118">
        <v>0.1877845304812204</v>
      </c>
      <c r="AR118">
        <v>0</v>
      </c>
      <c r="AS118">
        <v>3.4158196621385031</v>
      </c>
      <c r="AT118">
        <v>0</v>
      </c>
      <c r="AU118">
        <v>3.3653349746791661</v>
      </c>
      <c r="AV118"/>
      <c r="AW118"/>
      <c r="AX118"/>
      <c r="AY118"/>
      <c r="AZ118"/>
      <c r="BA118"/>
      <c r="BB118"/>
      <c r="BC118"/>
      <c r="BD118"/>
      <c r="BE118"/>
      <c r="BF118"/>
      <c r="BG118"/>
      <c r="BH118"/>
      <c r="BI118"/>
      <c r="BJ118"/>
      <c r="BK118"/>
      <c r="BL118"/>
      <c r="BM118"/>
      <c r="BN118"/>
      <c r="BO118"/>
      <c r="BP118"/>
      <c r="BQ118"/>
      <c r="BR118"/>
      <c r="BS118"/>
      <c r="BT118"/>
      <c r="BU118"/>
      <c r="BV118"/>
      <c r="BW118"/>
      <c r="BX118"/>
    </row>
    <row r="119">
      <c r="A119" t="s">
        <v>539</v>
      </c>
      <c r="B119">
        <v>2011</v>
      </c>
      <c r="C119" t="s">
        <v>544</v>
      </c>
      <c r="D119">
        <v>22</v>
      </c>
      <c r="E119" t="s">
        <v>54</v>
      </c>
      <c r="F119" t="s">
        <v>49</v>
      </c>
      <c r="G119" t="s">
        <v>172</v>
      </c>
      <c r="H119">
        <v>43.126637477746549</v>
      </c>
      <c r="I119">
        <v>25.110769861097701</v>
      </c>
      <c r="J119">
        <v>16.65648335030469</v>
      </c>
      <c r="K119">
        <v>13.14145680165301</v>
      </c>
      <c r="L119">
        <v>8.0849680366419445</v>
      </c>
      <c r="M119">
        <v>25.259638622733021</v>
      </c>
      <c r="N119">
        <v>16.91912985611172</v>
      </c>
      <c r="O119">
        <v>13.241630591645601</v>
      </c>
      <c r="P119">
        <v>10.823563102679049</v>
      </c>
      <c r="Q119">
        <v>5.6738114796269228</v>
      </c>
      <c r="R119">
        <v>50.856463755827583</v>
      </c>
      <c r="S119">
        <v>31.193115569647748</v>
      </c>
      <c r="T119">
        <v>25.415137020755001</v>
      </c>
      <c r="U119">
        <v>15.122793209813141</v>
      </c>
      <c r="V119">
        <v>9.8748508018254899</v>
      </c>
      <c r="W119" t="s">
        <v>246</v>
      </c>
      <c r="X119" t="s">
        <v>247</v>
      </c>
      <c r="Y119" t="s">
        <v>248</v>
      </c>
      <c r="Z119" t="s">
        <v>335</v>
      </c>
      <c r="AA119" t="s">
        <v>249</v>
      </c>
      <c r="AB119" t="s">
        <v>250</v>
      </c>
      <c r="AC119" t="s">
        <v>336</v>
      </c>
      <c r="AD119" t="s">
        <v>337</v>
      </c>
      <c r="AE119" t="s">
        <v>255</v>
      </c>
      <c r="AF119" t="s">
        <v>256</v>
      </c>
      <c r="AG119" t="s">
        <v>338</v>
      </c>
      <c r="AH119" t="s">
        <v>258</v>
      </c>
      <c r="AI119" t="s">
        <v>172</v>
      </c>
      <c r="AJ119">
        <v>27.48500021749777</v>
      </c>
      <c r="AK119">
        <v>37.109292071331097</v>
      </c>
      <c r="AL119">
        <v>15.083302226441701</v>
      </c>
      <c r="AM119">
        <v>2.5871731637673481</v>
      </c>
      <c r="AN119">
        <v>23.321426999956351</v>
      </c>
      <c r="AO119">
        <v>21.043504178266812</v>
      </c>
      <c r="AP119">
        <v>19.673991602619509</v>
      </c>
      <c r="AQ119">
        <v>18.12491873275631</v>
      </c>
      <c r="AR119">
        <v>12.23587651350311</v>
      </c>
      <c r="AS119">
        <v>7.5775126225469176</v>
      </c>
      <c r="AT119">
        <v>67.051359519260203</v>
      </c>
      <c r="AU119">
        <v>6.9873114653262336</v>
      </c>
      <c r="AV119"/>
      <c r="AW119"/>
      <c r="AX119"/>
      <c r="AY119"/>
      <c r="AZ119"/>
      <c r="BA119"/>
      <c r="BB119"/>
      <c r="BC119"/>
      <c r="BD119"/>
      <c r="BE119"/>
      <c r="BF119"/>
      <c r="BG119"/>
      <c r="BH119"/>
      <c r="BI119"/>
      <c r="BJ119"/>
      <c r="BK119"/>
      <c r="BL119"/>
      <c r="BM119"/>
      <c r="BN119"/>
      <c r="BO119"/>
      <c r="BP119"/>
      <c r="BQ119"/>
      <c r="BR119"/>
      <c r="BS119"/>
      <c r="BT119"/>
      <c r="BU119"/>
      <c r="BV119"/>
      <c r="BW119"/>
      <c r="BX119"/>
    </row>
    <row r="120">
      <c r="A120" t="s">
        <v>539</v>
      </c>
      <c r="B120">
        <v>2011</v>
      </c>
      <c r="C120" t="s">
        <v>544</v>
      </c>
      <c r="D120">
        <v>23</v>
      </c>
      <c r="E120" t="s">
        <v>54</v>
      </c>
      <c r="F120" t="s">
        <v>48</v>
      </c>
      <c r="G120" t="s">
        <v>172</v>
      </c>
      <c r="H120">
        <v>56.873362522253402</v>
      </c>
      <c r="I120">
        <v>74.889230138902278</v>
      </c>
      <c r="J120">
        <v>83.343516649695289</v>
      </c>
      <c r="K120">
        <v>86.858543198347178</v>
      </c>
      <c r="L120">
        <v>91.915031963358018</v>
      </c>
      <c r="M120">
        <v>74.740361377266979</v>
      </c>
      <c r="N120">
        <v>83.080870143888262</v>
      </c>
      <c r="O120">
        <v>86.758369408354369</v>
      </c>
      <c r="P120">
        <v>89.176436897320926</v>
      </c>
      <c r="Q120">
        <v>94.326188520373037</v>
      </c>
      <c r="R120">
        <v>49.143536244172317</v>
      </c>
      <c r="S120">
        <v>68.806884430352156</v>
      </c>
      <c r="T120">
        <v>74.584862979244889</v>
      </c>
      <c r="U120">
        <v>84.877206790186932</v>
      </c>
      <c r="V120">
        <v>90.125149198174526</v>
      </c>
      <c r="W120" t="s">
        <v>246</v>
      </c>
      <c r="X120" t="s">
        <v>247</v>
      </c>
      <c r="Y120" t="s">
        <v>248</v>
      </c>
      <c r="Z120" t="s">
        <v>335</v>
      </c>
      <c r="AA120" t="s">
        <v>249</v>
      </c>
      <c r="AB120" t="s">
        <v>250</v>
      </c>
      <c r="AC120" t="s">
        <v>336</v>
      </c>
      <c r="AD120" t="s">
        <v>337</v>
      </c>
      <c r="AE120" t="s">
        <v>255</v>
      </c>
      <c r="AF120" t="s">
        <v>256</v>
      </c>
      <c r="AG120" t="s">
        <v>338</v>
      </c>
      <c r="AH120" t="s">
        <v>258</v>
      </c>
      <c r="AI120" t="s">
        <v>172</v>
      </c>
      <c r="AJ120">
        <v>72.514999782502173</v>
      </c>
      <c r="AK120">
        <v>62.890707928668832</v>
      </c>
      <c r="AL120">
        <v>84.916697773558354</v>
      </c>
      <c r="AM120">
        <v>97.412826836232639</v>
      </c>
      <c r="AN120">
        <v>76.678573000043698</v>
      </c>
      <c r="AO120">
        <v>78.956495821733199</v>
      </c>
      <c r="AP120">
        <v>80.326008397380548</v>
      </c>
      <c r="AQ120">
        <v>81.875081267243644</v>
      </c>
      <c r="AR120">
        <v>87.764123486496928</v>
      </c>
      <c r="AS120">
        <v>92.422487377453038</v>
      </c>
      <c r="AT120">
        <v>32.94864048073979</v>
      </c>
      <c r="AU120">
        <v>93.012688534673785</v>
      </c>
      <c r="AV120"/>
      <c r="AW120"/>
      <c r="AX120"/>
      <c r="AY120"/>
      <c r="AZ120"/>
      <c r="BA120"/>
      <c r="BB120"/>
      <c r="BC120"/>
      <c r="BD120"/>
      <c r="BE120"/>
      <c r="BF120"/>
      <c r="BG120"/>
      <c r="BH120"/>
      <c r="BI120"/>
      <c r="BJ120"/>
      <c r="BK120"/>
      <c r="BL120"/>
      <c r="BM120"/>
      <c r="BN120"/>
      <c r="BO120"/>
      <c r="BP120"/>
      <c r="BQ120"/>
      <c r="BR120"/>
      <c r="BS120"/>
      <c r="BT120"/>
      <c r="BU120"/>
      <c r="BV120"/>
      <c r="BW120"/>
      <c r="BX120"/>
    </row>
    <row r="121">
      <c r="A121" t="s">
        <v>539</v>
      </c>
      <c r="B121">
        <v>2011</v>
      </c>
      <c r="C121" t="s">
        <v>544</v>
      </c>
      <c r="D121">
        <v>29</v>
      </c>
      <c r="E121" t="s">
        <v>57</v>
      </c>
      <c r="F121" t="s">
        <v>49</v>
      </c>
      <c r="G121" t="s">
        <v>555</v>
      </c>
      <c r="H121">
        <v>14.37086019338782</v>
      </c>
      <c r="I121">
        <v>25.912968225466489</v>
      </c>
      <c r="J121">
        <v>50.630683685666497</v>
      </c>
      <c r="K121">
        <v>56.215786801606917</v>
      </c>
      <c r="L121">
        <v>68.965909769917573</v>
      </c>
      <c r="M121">
        <v>53.039200745798809</v>
      </c>
      <c r="N121">
        <v>48.542968555598797</v>
      </c>
      <c r="O121">
        <v>50.09579374472689</v>
      </c>
      <c r="P121">
        <v>60.109377517084972</v>
      </c>
      <c r="Q121">
        <v>78.413455244737889</v>
      </c>
      <c r="R121">
        <v>9.5324205308747434</v>
      </c>
      <c r="S121">
        <v>14.60955292783868</v>
      </c>
      <c r="T121">
        <v>24.104164948892041</v>
      </c>
      <c r="U121">
        <v>42.078276691652249</v>
      </c>
      <c r="V121">
        <v>71.163482814817826</v>
      </c>
      <c r="W121" t="s">
        <v>246</v>
      </c>
      <c r="X121" t="s">
        <v>247</v>
      </c>
      <c r="Y121" t="s">
        <v>248</v>
      </c>
      <c r="Z121" t="s">
        <v>335</v>
      </c>
      <c r="AA121" t="s">
        <v>249</v>
      </c>
      <c r="AB121" t="s">
        <v>250</v>
      </c>
      <c r="AC121" t="s">
        <v>336</v>
      </c>
      <c r="AD121" t="s">
        <v>337</v>
      </c>
      <c r="AE121" t="s">
        <v>255</v>
      </c>
      <c r="AF121" t="s">
        <v>256</v>
      </c>
      <c r="AG121" t="s">
        <v>338</v>
      </c>
      <c r="AH121" t="s">
        <v>258</v>
      </c>
      <c r="AI121" t="s">
        <v>172</v>
      </c>
      <c r="AJ121">
        <v>48.141072538879747</v>
      </c>
      <c r="AK121">
        <v>38.17209694787207</v>
      </c>
      <c r="AL121">
        <v>55.816129997183303</v>
      </c>
      <c r="AM121">
        <v>95.503678300243706</v>
      </c>
      <c r="AN121">
        <v>24.942402867682571</v>
      </c>
      <c r="AO121">
        <v>23.342327908481881</v>
      </c>
      <c r="AP121">
        <v>30.563915861677241</v>
      </c>
      <c r="AQ121">
        <v>18.26487488943507</v>
      </c>
      <c r="AR121">
        <v>45.599724664700183</v>
      </c>
      <c r="AS121">
        <v>44.084377155546747</v>
      </c>
      <c r="AT121">
        <v>35.330686152643963</v>
      </c>
      <c r="AU121">
        <v>78.802099780478031</v>
      </c>
      <c r="AV121"/>
      <c r="AW121"/>
      <c r="AX121"/>
      <c r="AY121"/>
      <c r="AZ121"/>
      <c r="BA121"/>
      <c r="BB121"/>
      <c r="BC121"/>
      <c r="BD121"/>
      <c r="BE121"/>
      <c r="BF121"/>
      <c r="BG121"/>
      <c r="BH121"/>
      <c r="BI121"/>
      <c r="BJ121"/>
      <c r="BK121"/>
      <c r="BL121"/>
      <c r="BM121"/>
      <c r="BN121"/>
      <c r="BO121"/>
      <c r="BP121"/>
      <c r="BQ121"/>
      <c r="BR121"/>
      <c r="BS121"/>
      <c r="BT121"/>
      <c r="BU121"/>
      <c r="BV121"/>
      <c r="BW121"/>
      <c r="BX121"/>
    </row>
    <row r="122">
      <c r="A122" t="s">
        <v>539</v>
      </c>
      <c r="B122">
        <v>2011</v>
      </c>
      <c r="C122" t="s">
        <v>544</v>
      </c>
      <c r="D122">
        <v>30</v>
      </c>
      <c r="E122" t="s">
        <v>57</v>
      </c>
      <c r="F122" t="s">
        <v>48</v>
      </c>
      <c r="G122" t="s">
        <v>172</v>
      </c>
      <c r="H122">
        <v>85.629139806612187</v>
      </c>
      <c r="I122">
        <v>74.087031774533614</v>
      </c>
      <c r="J122">
        <v>49.369316314333531</v>
      </c>
      <c r="K122">
        <v>43.784213198393083</v>
      </c>
      <c r="L122">
        <v>31.034090230082189</v>
      </c>
      <c r="M122">
        <v>46.960799254201021</v>
      </c>
      <c r="N122">
        <v>51.457031444401181</v>
      </c>
      <c r="O122">
        <v>49.904206255273152</v>
      </c>
      <c r="P122">
        <v>39.890622482915063</v>
      </c>
      <c r="Q122">
        <v>21.5865447552621</v>
      </c>
      <c r="R122">
        <v>90.467579469125255</v>
      </c>
      <c r="S122">
        <v>85.390447072161436</v>
      </c>
      <c r="T122">
        <v>75.895835051107824</v>
      </c>
      <c r="U122">
        <v>57.921723308347758</v>
      </c>
      <c r="V122">
        <v>28.83651718518216</v>
      </c>
      <c r="W122" t="s">
        <v>246</v>
      </c>
      <c r="X122" t="s">
        <v>247</v>
      </c>
      <c r="Y122" t="s">
        <v>248</v>
      </c>
      <c r="Z122" t="s">
        <v>335</v>
      </c>
      <c r="AA122" t="s">
        <v>249</v>
      </c>
      <c r="AB122" t="s">
        <v>250</v>
      </c>
      <c r="AC122" t="s">
        <v>336</v>
      </c>
      <c r="AD122" t="s">
        <v>337</v>
      </c>
      <c r="AE122" t="s">
        <v>255</v>
      </c>
      <c r="AF122" t="s">
        <v>256</v>
      </c>
      <c r="AG122" t="s">
        <v>338</v>
      </c>
      <c r="AH122" t="s">
        <v>258</v>
      </c>
      <c r="AI122" t="s">
        <v>172</v>
      </c>
      <c r="AJ122">
        <v>51.85892746112026</v>
      </c>
      <c r="AK122">
        <v>61.827903052127837</v>
      </c>
      <c r="AL122">
        <v>44.183870002816867</v>
      </c>
      <c r="AM122">
        <v>4.4963216997563098</v>
      </c>
      <c r="AN122">
        <v>75.057597132317397</v>
      </c>
      <c r="AO122">
        <v>76.657672091518066</v>
      </c>
      <c r="AP122">
        <v>69.436084138322769</v>
      </c>
      <c r="AQ122">
        <v>81.735125110564979</v>
      </c>
      <c r="AR122">
        <v>54.400275335299632</v>
      </c>
      <c r="AS122">
        <v>55.915622844453239</v>
      </c>
      <c r="AT122">
        <v>64.669313847356065</v>
      </c>
      <c r="AU122">
        <v>21.197900219522001</v>
      </c>
      <c r="AV122"/>
      <c r="AW122"/>
      <c r="AX122"/>
      <c r="AY122"/>
      <c r="AZ122"/>
      <c r="BA122"/>
      <c r="BB122"/>
      <c r="BC122"/>
      <c r="BD122"/>
      <c r="BE122"/>
      <c r="BF122"/>
      <c r="BG122"/>
      <c r="BH122"/>
      <c r="BI122"/>
      <c r="BJ122"/>
      <c r="BK122"/>
      <c r="BL122"/>
      <c r="BM122"/>
      <c r="BN122"/>
      <c r="BO122"/>
      <c r="BP122"/>
      <c r="BQ122"/>
      <c r="BR122"/>
      <c r="BS122"/>
      <c r="BT122"/>
      <c r="BU122"/>
      <c r="BV122"/>
      <c r="BW122"/>
      <c r="BX122"/>
    </row>
    <row r="123">
      <c r="A123" t="s">
        <v>539</v>
      </c>
      <c r="B123">
        <v>2011</v>
      </c>
      <c r="C123" t="s">
        <v>544</v>
      </c>
      <c r="D123">
        <v>31</v>
      </c>
      <c r="E123" t="s">
        <v>102</v>
      </c>
      <c r="F123" t="s">
        <v>49</v>
      </c>
      <c r="G123" t="s">
        <v>556</v>
      </c>
      <c r="H123">
        <v>5.2682769860866392</v>
      </c>
      <c r="I123">
        <v>16.058720882991889</v>
      </c>
      <c r="J123">
        <v>35.645569606187827</v>
      </c>
      <c r="K123">
        <v>38.871978581110348</v>
      </c>
      <c r="L123">
        <v>57.090688317660629</v>
      </c>
      <c r="M123">
        <v>21.010664787001179</v>
      </c>
      <c r="N123">
        <v>26.400150308670032</v>
      </c>
      <c r="O123">
        <v>32.480563885674009</v>
      </c>
      <c r="P123">
        <v>43.563100709793517</v>
      </c>
      <c r="Q123">
        <v>71.908976207295055</v>
      </c>
      <c r="R123">
        <v>3.164270186487383</v>
      </c>
      <c r="S123">
        <v>7.7445388776475426</v>
      </c>
      <c r="T123">
        <v>15.950966053448861</v>
      </c>
      <c r="U123">
        <v>33.552789244058367</v>
      </c>
      <c r="V123">
        <v>61.268666335441317</v>
      </c>
      <c r="W123" t="s">
        <v>246</v>
      </c>
      <c r="X123" t="s">
        <v>247</v>
      </c>
      <c r="Y123" t="s">
        <v>248</v>
      </c>
      <c r="Z123" t="s">
        <v>335</v>
      </c>
      <c r="AA123" t="s">
        <v>249</v>
      </c>
      <c r="AB123" t="s">
        <v>250</v>
      </c>
      <c r="AC123" t="s">
        <v>336</v>
      </c>
      <c r="AD123" t="s">
        <v>337</v>
      </c>
      <c r="AE123" t="s">
        <v>255</v>
      </c>
      <c r="AF123" t="s">
        <v>256</v>
      </c>
      <c r="AG123" t="s">
        <v>338</v>
      </c>
      <c r="AH123" t="s">
        <v>258</v>
      </c>
      <c r="AI123" t="s">
        <v>172</v>
      </c>
      <c r="AJ123">
        <v>40.135884787780043</v>
      </c>
      <c r="AK123">
        <v>30.68882329853199</v>
      </c>
      <c r="AL123">
        <v>43.177618094720167</v>
      </c>
      <c r="AM123">
        <v>69.414890179978471</v>
      </c>
      <c r="AN123">
        <v>18.05405937778966</v>
      </c>
      <c r="AO123">
        <v>8.8970475833996456</v>
      </c>
      <c r="AP123">
        <v>18.77969967081733</v>
      </c>
      <c r="AQ123">
        <v>13.838354893019771</v>
      </c>
      <c r="AR123">
        <v>27.63590916623701</v>
      </c>
      <c r="AS123">
        <v>37.280145488488053</v>
      </c>
      <c r="AT123">
        <v>23.847353452656709</v>
      </c>
      <c r="AU123">
        <v>64.903122738321343</v>
      </c>
      <c r="AV123"/>
      <c r="AW123"/>
      <c r="AX123"/>
      <c r="AY123"/>
      <c r="AZ123"/>
      <c r="BA123"/>
      <c r="BB123"/>
      <c r="BC123"/>
      <c r="BD123"/>
      <c r="BE123"/>
      <c r="BF123"/>
      <c r="BG123"/>
      <c r="BH123"/>
      <c r="BI123"/>
      <c r="BJ123"/>
      <c r="BK123"/>
      <c r="BL123"/>
      <c r="BM123"/>
      <c r="BN123"/>
      <c r="BO123"/>
      <c r="BP123"/>
      <c r="BQ123"/>
      <c r="BR123"/>
      <c r="BS123"/>
      <c r="BT123"/>
      <c r="BU123"/>
      <c r="BV123"/>
      <c r="BW123"/>
      <c r="BX123"/>
    </row>
    <row r="124">
      <c r="A124" t="s">
        <v>539</v>
      </c>
      <c r="B124">
        <v>2011</v>
      </c>
      <c r="C124" t="s">
        <v>544</v>
      </c>
      <c r="D124">
        <v>32</v>
      </c>
      <c r="E124" t="s">
        <v>102</v>
      </c>
      <c r="F124" t="s">
        <v>48</v>
      </c>
      <c r="G124" t="s">
        <v>172</v>
      </c>
      <c r="H124">
        <v>94.731723013913495</v>
      </c>
      <c r="I124">
        <v>83.941279117008122</v>
      </c>
      <c r="J124">
        <v>64.354430393812279</v>
      </c>
      <c r="K124">
        <v>61.12802141888961</v>
      </c>
      <c r="L124">
        <v>42.909311682339187</v>
      </c>
      <c r="M124">
        <v>78.989335212998625</v>
      </c>
      <c r="N124">
        <v>73.599849691329979</v>
      </c>
      <c r="O124">
        <v>67.519436114326055</v>
      </c>
      <c r="P124">
        <v>56.436899290206583</v>
      </c>
      <c r="Q124">
        <v>28.091023792704959</v>
      </c>
      <c r="R124">
        <v>96.835729813512614</v>
      </c>
      <c r="S124">
        <v>92.2554611223525</v>
      </c>
      <c r="T124">
        <v>84.049033946551006</v>
      </c>
      <c r="U124">
        <v>66.447210755941569</v>
      </c>
      <c r="V124">
        <v>38.731333664558633</v>
      </c>
      <c r="W124" t="s">
        <v>246</v>
      </c>
      <c r="X124" t="s">
        <v>247</v>
      </c>
      <c r="Y124" t="s">
        <v>248</v>
      </c>
      <c r="Z124" t="s">
        <v>335</v>
      </c>
      <c r="AA124" t="s">
        <v>249</v>
      </c>
      <c r="AB124" t="s">
        <v>250</v>
      </c>
      <c r="AC124" t="s">
        <v>336</v>
      </c>
      <c r="AD124" t="s">
        <v>337</v>
      </c>
      <c r="AE124" t="s">
        <v>255</v>
      </c>
      <c r="AF124" t="s">
        <v>256</v>
      </c>
      <c r="AG124" t="s">
        <v>338</v>
      </c>
      <c r="AH124" t="s">
        <v>258</v>
      </c>
      <c r="AI124" t="s">
        <v>172</v>
      </c>
      <c r="AJ124">
        <v>59.864115212219978</v>
      </c>
      <c r="AK124">
        <v>69.311176701468</v>
      </c>
      <c r="AL124">
        <v>56.822381905280032</v>
      </c>
      <c r="AM124">
        <v>30.58510982002165</v>
      </c>
      <c r="AN124">
        <v>81.945940622210372</v>
      </c>
      <c r="AO124">
        <v>91.102952416600374</v>
      </c>
      <c r="AP124">
        <v>81.220300329182635</v>
      </c>
      <c r="AQ124">
        <v>86.161645106980274</v>
      </c>
      <c r="AR124">
        <v>72.364090833762745</v>
      </c>
      <c r="AS124">
        <v>62.71985451151194</v>
      </c>
      <c r="AT124">
        <v>76.152646547343267</v>
      </c>
      <c r="AU124">
        <v>35.096877261678657</v>
      </c>
      <c r="AV124"/>
      <c r="AW124"/>
      <c r="AX124"/>
      <c r="AY124"/>
      <c r="AZ124"/>
      <c r="BA124"/>
      <c r="BB124"/>
      <c r="BC124"/>
      <c r="BD124"/>
      <c r="BE124"/>
      <c r="BF124"/>
      <c r="BG124"/>
      <c r="BH124"/>
      <c r="BI124"/>
      <c r="BJ124"/>
      <c r="BK124"/>
      <c r="BL124"/>
      <c r="BM124"/>
      <c r="BN124"/>
      <c r="BO124"/>
      <c r="BP124"/>
      <c r="BQ124"/>
      <c r="BR124"/>
      <c r="BS124"/>
      <c r="BT124"/>
      <c r="BU124"/>
      <c r="BV124"/>
      <c r="BW124"/>
      <c r="BX124"/>
    </row>
    <row r="125">
      <c r="A125" t="s">
        <v>539</v>
      </c>
      <c r="B125">
        <v>2011</v>
      </c>
      <c r="C125" t="s">
        <v>544</v>
      </c>
      <c r="D125">
        <v>35</v>
      </c>
      <c r="E125" t="s">
        <v>55</v>
      </c>
      <c r="F125" t="s">
        <v>49</v>
      </c>
      <c r="G125" t="s">
        <v>172</v>
      </c>
      <c r="H125">
        <v>6.4198381603350976</v>
      </c>
      <c r="I125">
        <v>19.05448733498006</v>
      </c>
      <c r="J125">
        <v>39.650496058769122</v>
      </c>
      <c r="K125">
        <v>42.306922264058002</v>
      </c>
      <c r="L125">
        <v>59.645265221350023</v>
      </c>
      <c r="M125">
        <v>24.42374193230895</v>
      </c>
      <c r="N125">
        <v>28.60265872424241</v>
      </c>
      <c r="O125">
        <v>36.491150160813262</v>
      </c>
      <c r="P125">
        <v>45.488122702988292</v>
      </c>
      <c r="Q125">
        <v>74.672283195754162</v>
      </c>
      <c r="R125">
        <v>4.1801393512908502</v>
      </c>
      <c r="S125">
        <v>9.384595685612112</v>
      </c>
      <c r="T125">
        <v>19.153367730186989</v>
      </c>
      <c r="U125">
        <v>37.413052986448982</v>
      </c>
      <c r="V125">
        <v>65.568591853772546</v>
      </c>
      <c r="W125" t="s">
        <v>246</v>
      </c>
      <c r="X125" t="s">
        <v>247</v>
      </c>
      <c r="Y125" t="s">
        <v>248</v>
      </c>
      <c r="Z125" t="s">
        <v>335</v>
      </c>
      <c r="AA125" t="s">
        <v>249</v>
      </c>
      <c r="AB125" t="s">
        <v>250</v>
      </c>
      <c r="AC125" t="s">
        <v>336</v>
      </c>
      <c r="AD125" t="s">
        <v>337</v>
      </c>
      <c r="AE125" t="s">
        <v>255</v>
      </c>
      <c r="AF125" t="s">
        <v>256</v>
      </c>
      <c r="AG125" t="s">
        <v>338</v>
      </c>
      <c r="AH125" t="s">
        <v>258</v>
      </c>
      <c r="AI125" t="s">
        <v>172</v>
      </c>
      <c r="AJ125">
        <v>41.726303144134789</v>
      </c>
      <c r="AK125">
        <v>32.016176399931616</v>
      </c>
      <c r="AL125">
        <v>44.411457404845912</v>
      </c>
      <c r="AM125">
        <v>73.228771425327196</v>
      </c>
      <c r="AN125">
        <v>29.095587936671411</v>
      </c>
      <c r="AO125">
        <v>12.49908901696069</v>
      </c>
      <c r="AP125">
        <v>20.44535427062889</v>
      </c>
      <c r="AQ125">
        <v>15.5217501669675</v>
      </c>
      <c r="AR125">
        <v>30.74361300137355</v>
      </c>
      <c r="AS125">
        <v>37.853356086411708</v>
      </c>
      <c r="AT125">
        <v>24.71055838083338</v>
      </c>
      <c r="AU125">
        <v>65.180232416660402</v>
      </c>
      <c r="AV125"/>
      <c r="AW125"/>
      <c r="AX125"/>
      <c r="AY125"/>
      <c r="AZ125"/>
      <c r="BA125"/>
      <c r="BB125"/>
      <c r="BC125"/>
      <c r="BD125"/>
      <c r="BE125"/>
      <c r="BF125"/>
      <c r="BG125"/>
      <c r="BH125"/>
      <c r="BI125"/>
      <c r="BJ125"/>
      <c r="BK125"/>
      <c r="BL125"/>
      <c r="BM125"/>
      <c r="BN125"/>
      <c r="BO125"/>
      <c r="BP125"/>
      <c r="BQ125"/>
      <c r="BR125"/>
      <c r="BS125"/>
      <c r="BT125"/>
      <c r="BU125"/>
      <c r="BV125"/>
      <c r="BW125"/>
      <c r="BX125"/>
    </row>
    <row r="126">
      <c r="A126" t="s">
        <v>539</v>
      </c>
      <c r="B126">
        <v>2011</v>
      </c>
      <c r="C126" t="s">
        <v>544</v>
      </c>
      <c r="D126">
        <v>36</v>
      </c>
      <c r="E126" t="s">
        <v>55</v>
      </c>
      <c r="F126" t="s">
        <v>48</v>
      </c>
      <c r="G126" t="s">
        <v>172</v>
      </c>
      <c r="H126">
        <v>93.580161839665038</v>
      </c>
      <c r="I126">
        <v>80.945512665019962</v>
      </c>
      <c r="J126">
        <v>60.349503941231013</v>
      </c>
      <c r="K126">
        <v>57.693077735941927</v>
      </c>
      <c r="L126">
        <v>40.354734778649792</v>
      </c>
      <c r="M126">
        <v>75.576258067690887</v>
      </c>
      <c r="N126">
        <v>71.397341275757569</v>
      </c>
      <c r="O126">
        <v>63.508849839186773</v>
      </c>
      <c r="P126">
        <v>54.5118772970118</v>
      </c>
      <c r="Q126">
        <v>25.327716804245849</v>
      </c>
      <c r="R126">
        <v>95.819860648709138</v>
      </c>
      <c r="S126">
        <v>90.615404314387902</v>
      </c>
      <c r="T126">
        <v>80.846632269812886</v>
      </c>
      <c r="U126">
        <v>62.586947013550997</v>
      </c>
      <c r="V126">
        <v>34.431408146227326</v>
      </c>
      <c r="W126" t="s">
        <v>246</v>
      </c>
      <c r="X126" t="s">
        <v>247</v>
      </c>
      <c r="Y126" t="s">
        <v>248</v>
      </c>
      <c r="Z126" t="s">
        <v>335</v>
      </c>
      <c r="AA126" t="s">
        <v>249</v>
      </c>
      <c r="AB126" t="s">
        <v>250</v>
      </c>
      <c r="AC126" t="s">
        <v>336</v>
      </c>
      <c r="AD126" t="s">
        <v>337</v>
      </c>
      <c r="AE126" t="s">
        <v>255</v>
      </c>
      <c r="AF126" t="s">
        <v>256</v>
      </c>
      <c r="AG126" t="s">
        <v>338</v>
      </c>
      <c r="AH126" t="s">
        <v>258</v>
      </c>
      <c r="AI126" t="s">
        <v>172</v>
      </c>
      <c r="AJ126">
        <v>58.273696855865218</v>
      </c>
      <c r="AK126">
        <v>67.983823600068334</v>
      </c>
      <c r="AL126">
        <v>55.588542595154287</v>
      </c>
      <c r="AM126">
        <v>26.771228574672879</v>
      </c>
      <c r="AN126">
        <v>70.904412063328579</v>
      </c>
      <c r="AO126">
        <v>87.500910983039333</v>
      </c>
      <c r="AP126">
        <v>79.554645729371074</v>
      </c>
      <c r="AQ126">
        <v>84.478249833032564</v>
      </c>
      <c r="AR126">
        <v>69.256386998626226</v>
      </c>
      <c r="AS126">
        <v>62.146643913588271</v>
      </c>
      <c r="AT126">
        <v>75.289441619166581</v>
      </c>
      <c r="AU126">
        <v>34.819767583339583</v>
      </c>
      <c r="AV126"/>
      <c r="AW126"/>
      <c r="AX126"/>
      <c r="AY126"/>
      <c r="AZ126"/>
      <c r="BA126"/>
      <c r="BB126"/>
      <c r="BC126"/>
      <c r="BD126"/>
      <c r="BE126"/>
      <c r="BF126"/>
      <c r="BG126"/>
      <c r="BH126"/>
      <c r="BI126"/>
      <c r="BJ126"/>
      <c r="BK126"/>
      <c r="BL126"/>
      <c r="BM126"/>
      <c r="BN126"/>
      <c r="BO126"/>
      <c r="BP126"/>
      <c r="BQ126"/>
      <c r="BR126"/>
      <c r="BS126"/>
      <c r="BT126"/>
      <c r="BU126"/>
      <c r="BV126"/>
      <c r="BW126"/>
      <c r="BX126"/>
    </row>
    <row r="127">
      <c r="A127" t="s">
        <v>539</v>
      </c>
      <c r="B127">
        <v>2011</v>
      </c>
      <c r="C127" t="s">
        <v>544</v>
      </c>
      <c r="D127">
        <v>37</v>
      </c>
      <c r="E127" t="s">
        <v>147</v>
      </c>
      <c r="F127" t="s">
        <v>49</v>
      </c>
      <c r="G127" t="s">
        <v>567</v>
      </c>
      <c r="H127">
        <v>5.5763035335780993</v>
      </c>
      <c r="I127">
        <v>17.751103832283611</v>
      </c>
      <c r="J127">
        <v>37.799193683915611</v>
      </c>
      <c r="K127">
        <v>41.761046550623917</v>
      </c>
      <c r="L127">
        <v>59.555804093074308</v>
      </c>
      <c r="M127">
        <v>22.900309699419179</v>
      </c>
      <c r="N127">
        <v>28.436810567729552</v>
      </c>
      <c r="O127">
        <v>36.280023788339449</v>
      </c>
      <c r="P127">
        <v>45.488122702988292</v>
      </c>
      <c r="Q127">
        <v>74.672283195754162</v>
      </c>
      <c r="R127">
        <v>3.2934863077072221</v>
      </c>
      <c r="S127">
        <v>8.6159137157919634</v>
      </c>
      <c r="T127">
        <v>17.920194252897581</v>
      </c>
      <c r="U127">
        <v>35.320357485761541</v>
      </c>
      <c r="V127">
        <v>63.90032475632205</v>
      </c>
      <c r="W127" t="s">
        <v>246</v>
      </c>
      <c r="X127" t="s">
        <v>247</v>
      </c>
      <c r="Y127" t="s">
        <v>248</v>
      </c>
      <c r="Z127" t="s">
        <v>335</v>
      </c>
      <c r="AA127" t="s">
        <v>249</v>
      </c>
      <c r="AB127" t="s">
        <v>250</v>
      </c>
      <c r="AC127" t="s">
        <v>336</v>
      </c>
      <c r="AD127" t="s">
        <v>337</v>
      </c>
      <c r="AE127" t="s">
        <v>255</v>
      </c>
      <c r="AF127" t="s">
        <v>256</v>
      </c>
      <c r="AG127" t="s">
        <v>338</v>
      </c>
      <c r="AH127" t="s">
        <v>258</v>
      </c>
      <c r="AI127" t="s">
        <v>172</v>
      </c>
      <c r="AJ127">
        <v>41.726303144134789</v>
      </c>
      <c r="AK127">
        <v>31.04930316116533</v>
      </c>
      <c r="AL127">
        <v>43.666611466753039</v>
      </c>
      <c r="AM127">
        <v>73.079575795733717</v>
      </c>
      <c r="AN127">
        <v>24.489906045396399</v>
      </c>
      <c r="AO127">
        <v>10.748192917063699</v>
      </c>
      <c r="AP127">
        <v>19.181495149670951</v>
      </c>
      <c r="AQ127">
        <v>14.626377849126399</v>
      </c>
      <c r="AR127">
        <v>30.74361300137355</v>
      </c>
      <c r="AS127">
        <v>37.52038373158252</v>
      </c>
      <c r="AT127">
        <v>24.71055838083338</v>
      </c>
      <c r="AU127">
        <v>65.180232416660402</v>
      </c>
      <c r="AV127"/>
      <c r="AW127"/>
      <c r="AX127"/>
      <c r="AY127"/>
      <c r="AZ127"/>
      <c r="BA127"/>
      <c r="BB127"/>
      <c r="BC127"/>
      <c r="BD127"/>
      <c r="BE127"/>
      <c r="BF127"/>
      <c r="BG127"/>
      <c r="BH127"/>
      <c r="BI127"/>
      <c r="BJ127"/>
      <c r="BK127"/>
      <c r="BL127"/>
      <c r="BM127"/>
      <c r="BN127"/>
      <c r="BO127"/>
      <c r="BP127"/>
      <c r="BQ127"/>
      <c r="BR127"/>
      <c r="BS127"/>
      <c r="BT127"/>
      <c r="BU127"/>
      <c r="BV127"/>
      <c r="BW127"/>
      <c r="BX127"/>
    </row>
    <row r="128">
      <c r="A128" t="s">
        <v>539</v>
      </c>
      <c r="B128">
        <v>2011</v>
      </c>
      <c r="C128" t="s">
        <v>544</v>
      </c>
      <c r="D128">
        <v>38</v>
      </c>
      <c r="E128" t="s">
        <v>147</v>
      </c>
      <c r="F128" t="s">
        <v>48</v>
      </c>
      <c r="G128" t="s">
        <v>172</v>
      </c>
      <c r="H128">
        <v>94.42369646642203</v>
      </c>
      <c r="I128">
        <v>82.248896167716424</v>
      </c>
      <c r="J128">
        <v>62.200806316084481</v>
      </c>
      <c r="K128">
        <v>58.238953449376012</v>
      </c>
      <c r="L128">
        <v>40.444195906925508</v>
      </c>
      <c r="M128">
        <v>77.099690300580633</v>
      </c>
      <c r="N128">
        <v>71.563189432270434</v>
      </c>
      <c r="O128">
        <v>63.71997621166058</v>
      </c>
      <c r="P128">
        <v>54.5118772970118</v>
      </c>
      <c r="Q128">
        <v>25.327716804245849</v>
      </c>
      <c r="R128">
        <v>96.706513692292773</v>
      </c>
      <c r="S128">
        <v>91.384086284208053</v>
      </c>
      <c r="T128">
        <v>82.079805747102299</v>
      </c>
      <c r="U128">
        <v>64.679642514238409</v>
      </c>
      <c r="V128">
        <v>36.099675243677879</v>
      </c>
      <c r="W128" t="s">
        <v>246</v>
      </c>
      <c r="X128" t="s">
        <v>247</v>
      </c>
      <c r="Y128" t="s">
        <v>248</v>
      </c>
      <c r="Z128" t="s">
        <v>335</v>
      </c>
      <c r="AA128" t="s">
        <v>249</v>
      </c>
      <c r="AB128" t="s">
        <v>250</v>
      </c>
      <c r="AC128" t="s">
        <v>336</v>
      </c>
      <c r="AD128" t="s">
        <v>337</v>
      </c>
      <c r="AE128" t="s">
        <v>255</v>
      </c>
      <c r="AF128" t="s">
        <v>256</v>
      </c>
      <c r="AG128" t="s">
        <v>338</v>
      </c>
      <c r="AH128" t="s">
        <v>258</v>
      </c>
      <c r="AI128" t="s">
        <v>172</v>
      </c>
      <c r="AJ128">
        <v>58.273696855865218</v>
      </c>
      <c r="AK128">
        <v>68.950696838834631</v>
      </c>
      <c r="AL128">
        <v>56.333388533247167</v>
      </c>
      <c r="AM128">
        <v>26.920424204266361</v>
      </c>
      <c r="AN128">
        <v>75.510093954603576</v>
      </c>
      <c r="AO128">
        <v>89.251807082936324</v>
      </c>
      <c r="AP128">
        <v>80.818504850329006</v>
      </c>
      <c r="AQ128">
        <v>85.373622150873658</v>
      </c>
      <c r="AR128">
        <v>69.256386998626226</v>
      </c>
      <c r="AS128">
        <v>62.479616268417459</v>
      </c>
      <c r="AT128">
        <v>75.289441619166581</v>
      </c>
      <c r="AU128">
        <v>34.819767583339583</v>
      </c>
      <c r="AV128"/>
      <c r="AW128"/>
      <c r="AX128"/>
      <c r="AY128"/>
      <c r="AZ128"/>
      <c r="BA128"/>
      <c r="BB128"/>
      <c r="BC128"/>
      <c r="BD128"/>
      <c r="BE128"/>
      <c r="BF128"/>
      <c r="BG128"/>
      <c r="BH128"/>
      <c r="BI128"/>
      <c r="BJ128"/>
      <c r="BK128"/>
      <c r="BL128"/>
      <c r="BM128"/>
      <c r="BN128"/>
      <c r="BO128"/>
      <c r="BP128"/>
      <c r="BQ128"/>
      <c r="BR128"/>
      <c r="BS128"/>
      <c r="BT128"/>
      <c r="BU128"/>
      <c r="BV128"/>
      <c r="BW128"/>
      <c r="BX128"/>
    </row>
    <row r="129">
      <c r="A129" t="s">
        <v>539</v>
      </c>
      <c r="B129">
        <v>2011</v>
      </c>
      <c r="C129" t="s">
        <v>544</v>
      </c>
      <c r="D129">
        <v>41</v>
      </c>
      <c r="E129" t="s">
        <v>56</v>
      </c>
      <c r="F129" t="s">
        <v>49</v>
      </c>
      <c r="G129" t="s">
        <v>172</v>
      </c>
      <c r="H129">
        <v>48.516457472348243</v>
      </c>
      <c r="I129">
        <v>39.121391732507171</v>
      </c>
      <c r="J129">
        <v>23.877047281863248</v>
      </c>
      <c r="K129">
        <v>14.39077971463572</v>
      </c>
      <c r="L129">
        <v>8.2471786061916852</v>
      </c>
      <c r="M129">
        <v>25.441165691003778</v>
      </c>
      <c r="N129">
        <v>16.796786972491091</v>
      </c>
      <c r="O129">
        <v>13.25609671781482</v>
      </c>
      <c r="P129">
        <v>10.810927565783169</v>
      </c>
      <c r="Q129">
        <v>5.6907357077297593</v>
      </c>
      <c r="R129">
        <v>53.244483313318867</v>
      </c>
      <c r="S129">
        <v>42.586734747865883</v>
      </c>
      <c r="T129">
        <v>40.451284142349273</v>
      </c>
      <c r="U129">
        <v>29.060684231794269</v>
      </c>
      <c r="V129">
        <v>14.52770199752422</v>
      </c>
      <c r="W129" t="s">
        <v>246</v>
      </c>
      <c r="X129" t="s">
        <v>247</v>
      </c>
      <c r="Y129" t="s">
        <v>248</v>
      </c>
      <c r="Z129" t="s">
        <v>335</v>
      </c>
      <c r="AA129" t="s">
        <v>249</v>
      </c>
      <c r="AB129" t="s">
        <v>250</v>
      </c>
      <c r="AC129" t="s">
        <v>336</v>
      </c>
      <c r="AD129" t="s">
        <v>337</v>
      </c>
      <c r="AE129" t="s">
        <v>255</v>
      </c>
      <c r="AF129" t="s">
        <v>256</v>
      </c>
      <c r="AG129" t="s">
        <v>338</v>
      </c>
      <c r="AH129" t="s">
        <v>258</v>
      </c>
      <c r="AI129" t="s">
        <v>172</v>
      </c>
      <c r="AJ129">
        <v>34.839423301423643</v>
      </c>
      <c r="AK129">
        <v>48.029731940256887</v>
      </c>
      <c r="AL129">
        <v>27.888213499784229</v>
      </c>
      <c r="AM129">
        <v>2.741209702988328</v>
      </c>
      <c r="AN129">
        <v>37.908039550854198</v>
      </c>
      <c r="AO129">
        <v>39.293229957163142</v>
      </c>
      <c r="AP129">
        <v>30.420080937808869</v>
      </c>
      <c r="AQ129">
        <v>32.157849041272797</v>
      </c>
      <c r="AR129">
        <v>12.30315512853752</v>
      </c>
      <c r="AS129">
        <v>26.085237011594089</v>
      </c>
      <c r="AT129">
        <v>67.13108145079903</v>
      </c>
      <c r="AU129">
        <v>8.8014241468667347</v>
      </c>
      <c r="AV129"/>
      <c r="AW129"/>
      <c r="AX129"/>
      <c r="AY129"/>
      <c r="AZ129"/>
      <c r="BA129"/>
      <c r="BB129"/>
      <c r="BC129"/>
      <c r="BD129"/>
      <c r="BE129"/>
      <c r="BF129"/>
      <c r="BG129"/>
      <c r="BH129"/>
      <c r="BI129"/>
      <c r="BJ129"/>
      <c r="BK129"/>
      <c r="BL129"/>
      <c r="BM129"/>
      <c r="BN129"/>
      <c r="BO129"/>
      <c r="BP129"/>
      <c r="BQ129"/>
      <c r="BR129"/>
      <c r="BS129"/>
      <c r="BT129"/>
      <c r="BU129"/>
      <c r="BV129"/>
      <c r="BW129"/>
      <c r="BX129"/>
    </row>
    <row r="130">
      <c r="A130" t="s">
        <v>539</v>
      </c>
      <c r="B130">
        <v>2011</v>
      </c>
      <c r="C130" t="s">
        <v>544</v>
      </c>
      <c r="D130">
        <v>42</v>
      </c>
      <c r="E130" t="s">
        <v>56</v>
      </c>
      <c r="F130" t="s">
        <v>48</v>
      </c>
      <c r="G130" t="s">
        <v>557</v>
      </c>
      <c r="H130">
        <v>51.483542527651842</v>
      </c>
      <c r="I130">
        <v>60.878608267493007</v>
      </c>
      <c r="J130">
        <v>76.122952718136844</v>
      </c>
      <c r="K130">
        <v>85.609220285364444</v>
      </c>
      <c r="L130">
        <v>91.752821393808233</v>
      </c>
      <c r="M130">
        <v>74.558834308996154</v>
      </c>
      <c r="N130">
        <v>83.203213027508895</v>
      </c>
      <c r="O130">
        <v>86.74390328218513</v>
      </c>
      <c r="P130">
        <v>89.189072434216811</v>
      </c>
      <c r="Q130">
        <v>94.3092642922702</v>
      </c>
      <c r="R130">
        <v>46.755516686681112</v>
      </c>
      <c r="S130">
        <v>57.413265252134288</v>
      </c>
      <c r="T130">
        <v>59.548715857650791</v>
      </c>
      <c r="U130">
        <v>70.939315768205745</v>
      </c>
      <c r="V130">
        <v>85.472298002475725</v>
      </c>
      <c r="W130" t="s">
        <v>246</v>
      </c>
      <c r="X130" t="s">
        <v>247</v>
      </c>
      <c r="Y130" t="s">
        <v>248</v>
      </c>
      <c r="Z130" t="s">
        <v>335</v>
      </c>
      <c r="AA130" t="s">
        <v>249</v>
      </c>
      <c r="AB130" t="s">
        <v>250</v>
      </c>
      <c r="AC130" t="s">
        <v>336</v>
      </c>
      <c r="AD130" t="s">
        <v>337</v>
      </c>
      <c r="AE130" t="s">
        <v>255</v>
      </c>
      <c r="AF130" t="s">
        <v>256</v>
      </c>
      <c r="AG130" t="s">
        <v>338</v>
      </c>
      <c r="AH130" t="s">
        <v>258</v>
      </c>
      <c r="AI130" t="s">
        <v>172</v>
      </c>
      <c r="AJ130">
        <v>65.160576698576406</v>
      </c>
      <c r="AK130">
        <v>51.970268059743098</v>
      </c>
      <c r="AL130">
        <v>72.111786500215828</v>
      </c>
      <c r="AM130">
        <v>97.258790297011672</v>
      </c>
      <c r="AN130">
        <v>62.091960449145837</v>
      </c>
      <c r="AO130">
        <v>60.706770042836709</v>
      </c>
      <c r="AP130">
        <v>69.579919062191152</v>
      </c>
      <c r="AQ130">
        <v>67.842150958727373</v>
      </c>
      <c r="AR130">
        <v>87.696844871462488</v>
      </c>
      <c r="AS130">
        <v>73.91476298840584</v>
      </c>
      <c r="AT130">
        <v>32.868918549200977</v>
      </c>
      <c r="AU130">
        <v>91.198575853133136</v>
      </c>
      <c r="AV130"/>
      <c r="AW130"/>
      <c r="AX130"/>
      <c r="AY130"/>
      <c r="AZ130"/>
      <c r="BA130"/>
      <c r="BB130"/>
      <c r="BC130"/>
      <c r="BD130"/>
      <c r="BE130"/>
      <c r="BF130"/>
      <c r="BG130"/>
      <c r="BH130"/>
      <c r="BI130"/>
      <c r="BJ130"/>
      <c r="BK130"/>
      <c r="BL130"/>
      <c r="BM130"/>
      <c r="BN130"/>
      <c r="BO130"/>
      <c r="BP130"/>
      <c r="BQ130"/>
      <c r="BR130"/>
      <c r="BS130"/>
      <c r="BT130"/>
      <c r="BU130"/>
      <c r="BV130"/>
      <c r="BW130"/>
      <c r="BX130"/>
    </row>
    <row r="131">
      <c r="A131" t="s">
        <v>539</v>
      </c>
      <c r="B131">
        <v>2011</v>
      </c>
      <c r="C131" t="s">
        <v>544</v>
      </c>
      <c r="D131">
        <v>58</v>
      </c>
      <c r="E131" t="s">
        <v>339</v>
      </c>
      <c r="F131" t="s">
        <v>340</v>
      </c>
      <c r="G131" t="s">
        <v>172</v>
      </c>
      <c r="H131">
        <v>3.2794820338096198</v>
      </c>
      <c r="I131">
        <v>9.434732664255419</v>
      </c>
      <c r="J131">
        <v>21.020527776200609</v>
      </c>
      <c r="K131">
        <v>25.183524853887899</v>
      </c>
      <c r="L131">
        <v>46.329226550163902</v>
      </c>
      <c r="M131">
        <v>12.777650608032991</v>
      </c>
      <c r="N131">
        <v>16.506199018885159</v>
      </c>
      <c r="O131">
        <v>22.876637323314871</v>
      </c>
      <c r="P131">
        <v>33.953376453912853</v>
      </c>
      <c r="Q131">
        <v>61.865639916647773</v>
      </c>
      <c r="R131">
        <v>1.2876436628789749</v>
      </c>
      <c r="S131">
        <v>5.4361177862534786</v>
      </c>
      <c r="T131">
        <v>9.067445515844156</v>
      </c>
      <c r="U131">
        <v>19.849799332893181</v>
      </c>
      <c r="V131">
        <v>38.122380786079297</v>
      </c>
      <c r="W131" t="s">
        <v>246</v>
      </c>
      <c r="X131" t="s">
        <v>247</v>
      </c>
      <c r="Y131" t="s">
        <v>248</v>
      </c>
      <c r="Z131" t="s">
        <v>335</v>
      </c>
      <c r="AA131" t="s">
        <v>249</v>
      </c>
      <c r="AB131" t="s">
        <v>250</v>
      </c>
      <c r="AC131" t="s">
        <v>336</v>
      </c>
      <c r="AD131" t="s">
        <v>337</v>
      </c>
      <c r="AE131" t="s">
        <v>255</v>
      </c>
      <c r="AF131" t="s">
        <v>256</v>
      </c>
      <c r="AG131" t="s">
        <v>338</v>
      </c>
      <c r="AH131" t="s">
        <v>258</v>
      </c>
      <c r="AI131" t="s">
        <v>172</v>
      </c>
      <c r="AJ131">
        <v>34.163377457968203</v>
      </c>
      <c r="AK131">
        <v>13.40442820720752</v>
      </c>
      <c r="AL131">
        <v>22.742789398113871</v>
      </c>
      <c r="AM131">
        <v>52.964272736257058</v>
      </c>
      <c r="AN131">
        <v>12.24408705604878</v>
      </c>
      <c r="AO131">
        <v>7.82169671276149</v>
      </c>
      <c r="AP131">
        <v>13.55901231193076</v>
      </c>
      <c r="AQ131">
        <v>5.6932684818840249</v>
      </c>
      <c r="AR131">
        <v>24.05491479280904</v>
      </c>
      <c r="AS131">
        <v>36.723531496709008</v>
      </c>
      <c r="AT131">
        <v>23.797760560276259</v>
      </c>
      <c r="AU131">
        <v>40.013751916566463</v>
      </c>
      <c r="AV131"/>
      <c r="AW131"/>
      <c r="AX131"/>
      <c r="AY131"/>
      <c r="AZ131"/>
      <c r="BA131"/>
      <c r="BB131"/>
      <c r="BC131"/>
      <c r="BD131"/>
      <c r="BE131"/>
      <c r="BF131"/>
      <c r="BG131"/>
      <c r="BH131"/>
      <c r="BI131"/>
      <c r="BJ131"/>
      <c r="BK131"/>
      <c r="BL131"/>
      <c r="BM131"/>
      <c r="BN131"/>
      <c r="BO131"/>
      <c r="BP131"/>
      <c r="BQ131"/>
      <c r="BR131"/>
      <c r="BS131"/>
      <c r="BT131"/>
      <c r="BU131"/>
      <c r="BV131"/>
      <c r="BW131"/>
      <c r="BX131"/>
    </row>
    <row r="132">
      <c r="A132" t="s">
        <v>539</v>
      </c>
      <c r="B132">
        <v>2011</v>
      </c>
      <c r="C132" t="s">
        <v>544</v>
      </c>
      <c r="D132">
        <v>59</v>
      </c>
      <c r="E132" t="s">
        <v>339</v>
      </c>
      <c r="F132" t="s">
        <v>341</v>
      </c>
      <c r="G132" t="s">
        <v>172</v>
      </c>
      <c r="H132">
        <v>1.988794952277023</v>
      </c>
      <c r="I132">
        <v>6.6239882187364731</v>
      </c>
      <c r="J132">
        <v>14.6250418299872</v>
      </c>
      <c r="K132">
        <v>13.68845372722244</v>
      </c>
      <c r="L132">
        <v>10.713113308298601</v>
      </c>
      <c r="M132">
        <v>8.2330141789681726</v>
      </c>
      <c r="N132">
        <v>9.8939512897848658</v>
      </c>
      <c r="O132">
        <v>9.6039265623591135</v>
      </c>
      <c r="P132">
        <v>9.6097242558806499</v>
      </c>
      <c r="Q132">
        <v>9.9293439949691553</v>
      </c>
      <c r="R132">
        <v>1.876626523608409</v>
      </c>
      <c r="S132">
        <v>2.308421091394067</v>
      </c>
      <c r="T132">
        <v>6.8835205376047037</v>
      </c>
      <c r="U132">
        <v>13.70298991116521</v>
      </c>
      <c r="V132">
        <v>23.14628554936197</v>
      </c>
      <c r="W132" t="s">
        <v>246</v>
      </c>
      <c r="X132" t="s">
        <v>247</v>
      </c>
      <c r="Y132" t="s">
        <v>248</v>
      </c>
      <c r="Z132" t="s">
        <v>335</v>
      </c>
      <c r="AA132" t="s">
        <v>249</v>
      </c>
      <c r="AB132" t="s">
        <v>250</v>
      </c>
      <c r="AC132" t="s">
        <v>336</v>
      </c>
      <c r="AD132" t="s">
        <v>337</v>
      </c>
      <c r="AE132" t="s">
        <v>255</v>
      </c>
      <c r="AF132" t="s">
        <v>256</v>
      </c>
      <c r="AG132" t="s">
        <v>338</v>
      </c>
      <c r="AH132" t="s">
        <v>258</v>
      </c>
      <c r="AI132" t="s">
        <v>172</v>
      </c>
      <c r="AJ132">
        <v>5.9725073298118314</v>
      </c>
      <c r="AK132">
        <v>17.284395091324459</v>
      </c>
      <c r="AL132">
        <v>20.43482869660631</v>
      </c>
      <c r="AM132">
        <v>16.450617443721399</v>
      </c>
      <c r="AN132">
        <v>5.809972321740883</v>
      </c>
      <c r="AO132">
        <v>1.075350870638156</v>
      </c>
      <c r="AP132">
        <v>5.2206873588865772</v>
      </c>
      <c r="AQ132">
        <v>8.1450864111357415</v>
      </c>
      <c r="AR132">
        <v>3.5437150389351468</v>
      </c>
      <c r="AS132">
        <v>0.55661399177903637</v>
      </c>
      <c r="AT132">
        <v>0.049592892380450802</v>
      </c>
      <c r="AU132">
        <v>24.889370821754941</v>
      </c>
      <c r="AV132"/>
      <c r="AW132"/>
      <c r="AX132"/>
      <c r="AY132"/>
      <c r="AZ132"/>
      <c r="BA132"/>
      <c r="BB132"/>
      <c r="BC132"/>
      <c r="BD132"/>
      <c r="BE132"/>
      <c r="BF132"/>
      <c r="BG132"/>
      <c r="BH132"/>
      <c r="BI132"/>
      <c r="BJ132"/>
      <c r="BK132"/>
      <c r="BL132"/>
      <c r="BM132"/>
      <c r="BN132"/>
      <c r="BO132"/>
      <c r="BP132"/>
      <c r="BQ132"/>
      <c r="BR132"/>
      <c r="BS132"/>
      <c r="BT132"/>
      <c r="BU132"/>
      <c r="BV132"/>
      <c r="BW132"/>
      <c r="BX132"/>
    </row>
    <row r="133">
      <c r="A133" t="s">
        <v>539</v>
      </c>
      <c r="B133">
        <v>2011</v>
      </c>
      <c r="C133" t="s">
        <v>544</v>
      </c>
      <c r="D133">
        <v>60</v>
      </c>
      <c r="E133" t="s">
        <v>339</v>
      </c>
      <c r="F133" t="s">
        <v>342</v>
      </c>
      <c r="G133" t="s">
        <v>172</v>
      </c>
      <c r="H133">
        <v>2.944244577104814</v>
      </c>
      <c r="I133">
        <v>4.0399985735475239</v>
      </c>
      <c r="J133">
        <v>6.0676515337176946</v>
      </c>
      <c r="K133">
        <v>6.1059703516338519</v>
      </c>
      <c r="L133">
        <v>3.828426960790702</v>
      </c>
      <c r="M133">
        <v>11.369165602352741</v>
      </c>
      <c r="N133">
        <v>9.3561566827755147</v>
      </c>
      <c r="O133">
        <v>5.6295610318301792</v>
      </c>
      <c r="P133">
        <v>6.0195140743744053</v>
      </c>
      <c r="Q133">
        <v>1.6078840234047529</v>
      </c>
      <c r="R133">
        <v>2.4972679041715229</v>
      </c>
      <c r="S133">
        <v>1.6600310036149919</v>
      </c>
      <c r="T133">
        <v>3.6596733152842398</v>
      </c>
      <c r="U133">
        <v>3.737218765999613</v>
      </c>
      <c r="V133">
        <v>3.324526800115795</v>
      </c>
      <c r="W133" t="s">
        <v>246</v>
      </c>
      <c r="X133" t="s">
        <v>247</v>
      </c>
      <c r="Y133" t="s">
        <v>248</v>
      </c>
      <c r="Z133" t="s">
        <v>335</v>
      </c>
      <c r="AA133" t="s">
        <v>249</v>
      </c>
      <c r="AB133" t="s">
        <v>250</v>
      </c>
      <c r="AC133" t="s">
        <v>336</v>
      </c>
      <c r="AD133" t="s">
        <v>337</v>
      </c>
      <c r="AE133" t="s">
        <v>255</v>
      </c>
      <c r="AF133" t="s">
        <v>256</v>
      </c>
      <c r="AG133" t="s">
        <v>338</v>
      </c>
      <c r="AH133" t="s">
        <v>258</v>
      </c>
      <c r="AI133" t="s">
        <v>172</v>
      </c>
      <c r="AJ133">
        <v>4.0040083351933644</v>
      </c>
      <c r="AK133">
        <v>2.8450844832566129</v>
      </c>
      <c r="AL133">
        <v>5.8505708881142704</v>
      </c>
      <c r="AM133">
        <v>15.58091379277519</v>
      </c>
      <c r="AN133">
        <v>3.2075756347174198</v>
      </c>
      <c r="AO133">
        <v>2.3516948524757222</v>
      </c>
      <c r="AP133">
        <v>4.1829244720822754</v>
      </c>
      <c r="AQ133">
        <v>1.4364139603055679</v>
      </c>
      <c r="AR133">
        <v>5.5219088384713064</v>
      </c>
      <c r="AS133">
        <v>4.8958680631995088</v>
      </c>
      <c r="AT133">
        <v>3.7893775793524669</v>
      </c>
      <c r="AU133">
        <v>5.2700767289998858</v>
      </c>
      <c r="AV133"/>
      <c r="AW133"/>
      <c r="AX133"/>
      <c r="AY133"/>
      <c r="AZ133"/>
      <c r="BA133"/>
      <c r="BB133"/>
      <c r="BC133"/>
      <c r="BD133"/>
      <c r="BE133"/>
      <c r="BF133"/>
      <c r="BG133"/>
      <c r="BH133"/>
      <c r="BI133"/>
      <c r="BJ133"/>
      <c r="BK133"/>
      <c r="BL133"/>
      <c r="BM133"/>
      <c r="BN133"/>
      <c r="BO133"/>
      <c r="BP133"/>
      <c r="BQ133"/>
      <c r="BR133"/>
      <c r="BS133"/>
      <c r="BT133"/>
      <c r="BU133"/>
      <c r="BV133"/>
      <c r="BW133"/>
      <c r="BX133"/>
    </row>
    <row r="134">
      <c r="A134" t="s">
        <v>539</v>
      </c>
      <c r="B134">
        <v>2011</v>
      </c>
      <c r="C134" t="s">
        <v>544</v>
      </c>
      <c r="D134">
        <v>61</v>
      </c>
      <c r="E134" t="s">
        <v>339</v>
      </c>
      <c r="F134" t="s">
        <v>343</v>
      </c>
      <c r="G134" t="s">
        <v>172</v>
      </c>
      <c r="H134">
        <v>6.1583386301963614</v>
      </c>
      <c r="I134">
        <v>5.8142487689270457</v>
      </c>
      <c r="J134">
        <v>8.91746254576098</v>
      </c>
      <c r="K134">
        <v>11.23783786886267</v>
      </c>
      <c r="L134">
        <v>8.0394555253214044</v>
      </c>
      <c r="M134">
        <v>20.659370356444921</v>
      </c>
      <c r="N134">
        <v>12.786661564153251</v>
      </c>
      <c r="O134">
        <v>11.9856688272227</v>
      </c>
      <c r="P134">
        <v>10.52676273291708</v>
      </c>
      <c r="Q134">
        <v>4.8792917615117668</v>
      </c>
      <c r="R134">
        <v>3.8708824402158388</v>
      </c>
      <c r="S134">
        <v>5.2049830465761318</v>
      </c>
      <c r="T134">
        <v>4.4935255801589431</v>
      </c>
      <c r="U134">
        <v>4.7882686815942641</v>
      </c>
      <c r="V134">
        <v>6.5702896792606529</v>
      </c>
      <c r="W134" t="s">
        <v>246</v>
      </c>
      <c r="X134" t="s">
        <v>247</v>
      </c>
      <c r="Y134" t="s">
        <v>248</v>
      </c>
      <c r="Z134" t="s">
        <v>335</v>
      </c>
      <c r="AA134" t="s">
        <v>249</v>
      </c>
      <c r="AB134" t="s">
        <v>250</v>
      </c>
      <c r="AC134" t="s">
        <v>336</v>
      </c>
      <c r="AD134" t="s">
        <v>337</v>
      </c>
      <c r="AE134" t="s">
        <v>255</v>
      </c>
      <c r="AF134" t="s">
        <v>256</v>
      </c>
      <c r="AG134" t="s">
        <v>338</v>
      </c>
      <c r="AH134" t="s">
        <v>258</v>
      </c>
      <c r="AI134" t="s">
        <v>172</v>
      </c>
      <c r="AJ134">
        <v>4.0011794159063498</v>
      </c>
      <c r="AK134">
        <v>4.6381891660834524</v>
      </c>
      <c r="AL134">
        <v>6.7879410143488714</v>
      </c>
      <c r="AM134">
        <v>10.462818167420179</v>
      </c>
      <c r="AN134">
        <v>3.680767855175489</v>
      </c>
      <c r="AO134">
        <v>12.09358547260651</v>
      </c>
      <c r="AP134">
        <v>7.6012917187776363</v>
      </c>
      <c r="AQ134">
        <v>2.9901060361097258</v>
      </c>
      <c r="AR134">
        <v>12.441906659991879</v>
      </c>
      <c r="AS134">
        <v>1.9083636038591729</v>
      </c>
      <c r="AT134">
        <v>7.6939551206347421</v>
      </c>
      <c r="AU134">
        <v>8.6289003131567767</v>
      </c>
      <c r="AV134"/>
      <c r="AW134"/>
      <c r="AX134"/>
      <c r="AY134"/>
      <c r="AZ134"/>
      <c r="BA134"/>
      <c r="BB134"/>
      <c r="BC134"/>
      <c r="BD134"/>
      <c r="BE134"/>
      <c r="BF134"/>
      <c r="BG134"/>
      <c r="BH134"/>
      <c r="BI134"/>
      <c r="BJ134"/>
      <c r="BK134"/>
      <c r="BL134"/>
      <c r="BM134"/>
      <c r="BN134"/>
      <c r="BO134"/>
      <c r="BP134"/>
      <c r="BQ134"/>
      <c r="BR134"/>
      <c r="BS134"/>
      <c r="BT134"/>
      <c r="BU134"/>
      <c r="BV134"/>
      <c r="BW134"/>
      <c r="BX134"/>
    </row>
    <row r="135">
      <c r="A135" t="s">
        <v>539</v>
      </c>
      <c r="B135">
        <v>2011</v>
      </c>
      <c r="C135" t="s">
        <v>544</v>
      </c>
      <c r="D135">
        <v>62</v>
      </c>
      <c r="E135" t="s">
        <v>339</v>
      </c>
      <c r="F135" t="s">
        <v>344</v>
      </c>
      <c r="G135" t="s">
        <v>172</v>
      </c>
      <c r="H135">
        <v>3.832736204485641</v>
      </c>
      <c r="I135">
        <v>4.5074018202975381</v>
      </c>
      <c r="J135">
        <v>2.3777660263608591</v>
      </c>
      <c r="K135">
        <v>0.42974160738462558</v>
      </c>
      <c r="L135">
        <v>0.018237233050246101</v>
      </c>
      <c r="M135">
        <v>0.38177953666753112</v>
      </c>
      <c r="N135">
        <v>0</v>
      </c>
      <c r="O135">
        <v>0.043039484657414299</v>
      </c>
      <c r="P135">
        <v>0</v>
      </c>
      <c r="Q135">
        <v>0</v>
      </c>
      <c r="R135">
        <v>4.6224786317465458</v>
      </c>
      <c r="S135">
        <v>3.5224384375210032</v>
      </c>
      <c r="T135">
        <v>5.3295591374091309</v>
      </c>
      <c r="U135">
        <v>3.885558974588136</v>
      </c>
      <c r="V135">
        <v>1.726233045289858</v>
      </c>
      <c r="W135" t="s">
        <v>246</v>
      </c>
      <c r="X135" t="s">
        <v>247</v>
      </c>
      <c r="Y135" t="s">
        <v>248</v>
      </c>
      <c r="Z135" t="s">
        <v>335</v>
      </c>
      <c r="AA135" t="s">
        <v>249</v>
      </c>
      <c r="AB135" t="s">
        <v>250</v>
      </c>
      <c r="AC135" t="s">
        <v>336</v>
      </c>
      <c r="AD135" t="s">
        <v>337</v>
      </c>
      <c r="AE135" t="s">
        <v>255</v>
      </c>
      <c r="AF135" t="s">
        <v>256</v>
      </c>
      <c r="AG135" t="s">
        <v>338</v>
      </c>
      <c r="AH135" t="s">
        <v>258</v>
      </c>
      <c r="AI135" t="s">
        <v>172</v>
      </c>
      <c r="AJ135">
        <v>0.52654947864654444</v>
      </c>
      <c r="AK135">
        <v>3.048209357609946</v>
      </c>
      <c r="AL135">
        <v>7.3155206516817533</v>
      </c>
      <c r="AM135">
        <v>0</v>
      </c>
      <c r="AN135">
        <v>8.717371637575372</v>
      </c>
      <c r="AO135">
        <v>2.821874216252489</v>
      </c>
      <c r="AP135">
        <v>0.2640809014489065</v>
      </c>
      <c r="AQ135">
        <v>0.72934779418065043</v>
      </c>
      <c r="AR135">
        <v>0</v>
      </c>
      <c r="AS135">
        <v>1.5612072099901271</v>
      </c>
      <c r="AT135">
        <v>0</v>
      </c>
      <c r="AU135">
        <v>1.10182872340051</v>
      </c>
      <c r="AV135"/>
      <c r="AW135"/>
      <c r="AX135"/>
      <c r="AY135"/>
      <c r="AZ135"/>
      <c r="BA135"/>
      <c r="BB135"/>
      <c r="BC135"/>
      <c r="BD135"/>
      <c r="BE135"/>
      <c r="BF135"/>
      <c r="BG135"/>
      <c r="BH135"/>
      <c r="BI135"/>
      <c r="BJ135"/>
      <c r="BK135"/>
      <c r="BL135"/>
      <c r="BM135"/>
      <c r="BN135"/>
      <c r="BO135"/>
      <c r="BP135"/>
      <c r="BQ135"/>
      <c r="BR135"/>
      <c r="BS135"/>
      <c r="BT135"/>
      <c r="BU135"/>
      <c r="BV135"/>
      <c r="BW135"/>
      <c r="BX135"/>
    </row>
    <row r="136">
      <c r="A136" t="s">
        <v>539</v>
      </c>
      <c r="B136">
        <v>2011</v>
      </c>
      <c r="C136" t="s">
        <v>544</v>
      </c>
      <c r="D136">
        <v>63</v>
      </c>
      <c r="E136" t="s">
        <v>339</v>
      </c>
      <c r="F136" t="s">
        <v>345</v>
      </c>
      <c r="G136" t="s">
        <v>172</v>
      </c>
      <c r="H136">
        <v>4.2550834858809861</v>
      </c>
      <c r="I136">
        <v>5.8500561426934388</v>
      </c>
      <c r="J136">
        <v>3.7461104649820891</v>
      </c>
      <c r="K136">
        <v>1.4118336462619241</v>
      </c>
      <c r="L136">
        <v>1.2982229941656209</v>
      </c>
      <c r="M136">
        <v>2.0894514260679</v>
      </c>
      <c r="N136">
        <v>1.0535236839654161</v>
      </c>
      <c r="O136">
        <v>0.74547095578506872</v>
      </c>
      <c r="P136">
        <v>1.8911470886060291</v>
      </c>
      <c r="Q136">
        <v>0.082667690866515903</v>
      </c>
      <c r="R136">
        <v>4.4059975555585211</v>
      </c>
      <c r="S136">
        <v>4.9035544694768989</v>
      </c>
      <c r="T136">
        <v>6.5911937501124509</v>
      </c>
      <c r="U136">
        <v>5.0317632924628626</v>
      </c>
      <c r="V136">
        <v>3.517413124134495</v>
      </c>
      <c r="W136" t="s">
        <v>246</v>
      </c>
      <c r="X136" t="s">
        <v>247</v>
      </c>
      <c r="Y136" t="s">
        <v>248</v>
      </c>
      <c r="Z136" t="s">
        <v>335</v>
      </c>
      <c r="AA136" t="s">
        <v>249</v>
      </c>
      <c r="AB136" t="s">
        <v>250</v>
      </c>
      <c r="AC136" t="s">
        <v>336</v>
      </c>
      <c r="AD136" t="s">
        <v>337</v>
      </c>
      <c r="AE136" t="s">
        <v>255</v>
      </c>
      <c r="AF136" t="s">
        <v>256</v>
      </c>
      <c r="AG136" t="s">
        <v>338</v>
      </c>
      <c r="AH136" t="s">
        <v>258</v>
      </c>
      <c r="AI136" t="s">
        <v>172</v>
      </c>
      <c r="AJ136">
        <v>0.99290220283002628</v>
      </c>
      <c r="AK136">
        <v>5.3912188093748288</v>
      </c>
      <c r="AL136">
        <v>3.4636366389947169</v>
      </c>
      <c r="AM136">
        <v>0</v>
      </c>
      <c r="AN136">
        <v>9.7975618687752704</v>
      </c>
      <c r="AO136">
        <v>3.9172101805706401</v>
      </c>
      <c r="AP136">
        <v>5.0093005785250213</v>
      </c>
      <c r="AQ136">
        <v>3.0072124220650118</v>
      </c>
      <c r="AR136">
        <v>0.96066221567925081</v>
      </c>
      <c r="AS136">
        <v>0.98133416035670551</v>
      </c>
      <c r="AT136">
        <v>0.73023701646057682</v>
      </c>
      <c r="AU136">
        <v>1.858203045554593</v>
      </c>
      <c r="AV136"/>
      <c r="AW136"/>
      <c r="AX136"/>
      <c r="AY136"/>
      <c r="AZ136"/>
      <c r="BA136"/>
      <c r="BB136"/>
      <c r="BC136"/>
      <c r="BD136"/>
      <c r="BE136"/>
      <c r="BF136"/>
      <c r="BG136"/>
      <c r="BH136"/>
      <c r="BI136"/>
      <c r="BJ136"/>
      <c r="BK136"/>
      <c r="BL136"/>
      <c r="BM136"/>
      <c r="BN136"/>
      <c r="BO136"/>
      <c r="BP136"/>
      <c r="BQ136"/>
      <c r="BR136"/>
      <c r="BS136"/>
      <c r="BT136"/>
      <c r="BU136"/>
      <c r="BV136"/>
      <c r="BW136"/>
      <c r="BX136"/>
    </row>
    <row r="137">
      <c r="A137" t="s">
        <v>539</v>
      </c>
      <c r="B137">
        <v>2011</v>
      </c>
      <c r="C137" t="s">
        <v>544</v>
      </c>
      <c r="D137">
        <v>64</v>
      </c>
      <c r="E137" t="s">
        <v>339</v>
      </c>
      <c r="F137" t="s">
        <v>346</v>
      </c>
      <c r="G137" t="s">
        <v>172</v>
      </c>
      <c r="H137">
        <v>25.2020639164264</v>
      </c>
      <c r="I137">
        <v>19.44927653957701</v>
      </c>
      <c r="J137">
        <v>12.512202668978739</v>
      </c>
      <c r="K137">
        <v>2.2438468613546378</v>
      </c>
      <c r="L137">
        <v>0.36375646417806712</v>
      </c>
      <c r="M137">
        <v>6.5002351675117058</v>
      </c>
      <c r="N137">
        <v>0.77109554556402449</v>
      </c>
      <c r="O137">
        <v>0.069794488487732204</v>
      </c>
      <c r="P137">
        <v>0</v>
      </c>
      <c r="Q137">
        <v>0</v>
      </c>
      <c r="R137">
        <v>25.72244782867822</v>
      </c>
      <c r="S137">
        <v>25.467678853413918</v>
      </c>
      <c r="T137">
        <v>19.93172197365379</v>
      </c>
      <c r="U137">
        <v>18.647944178395399</v>
      </c>
      <c r="V137">
        <v>8.6473750858206682</v>
      </c>
      <c r="W137" t="s">
        <v>246</v>
      </c>
      <c r="X137" t="s">
        <v>247</v>
      </c>
      <c r="Y137" t="s">
        <v>248</v>
      </c>
      <c r="Z137" t="s">
        <v>335</v>
      </c>
      <c r="AA137" t="s">
        <v>249</v>
      </c>
      <c r="AB137" t="s">
        <v>250</v>
      </c>
      <c r="AC137" t="s">
        <v>336</v>
      </c>
      <c r="AD137" t="s">
        <v>337</v>
      </c>
      <c r="AE137" t="s">
        <v>255</v>
      </c>
      <c r="AF137" t="s">
        <v>256</v>
      </c>
      <c r="AG137" t="s">
        <v>338</v>
      </c>
      <c r="AH137" t="s">
        <v>258</v>
      </c>
      <c r="AI137" t="s">
        <v>172</v>
      </c>
      <c r="AJ137">
        <v>6.0006943078893809</v>
      </c>
      <c r="AK137">
        <v>15.081705964104531</v>
      </c>
      <c r="AL137">
        <v>11.156269181910909</v>
      </c>
      <c r="AM137">
        <v>0</v>
      </c>
      <c r="AN137">
        <v>19.676458221727721</v>
      </c>
      <c r="AO137">
        <v>46.379910902065483</v>
      </c>
      <c r="AP137">
        <v>11.10236256834451</v>
      </c>
      <c r="AQ137">
        <v>30.865269752599939</v>
      </c>
      <c r="AR137">
        <v>0.058764676649001799</v>
      </c>
      <c r="AS137">
        <v>5.3318808353761984</v>
      </c>
      <c r="AT137">
        <v>0.14195037685713241</v>
      </c>
      <c r="AU137">
        <v>3.6164566620868182</v>
      </c>
      <c r="AV137"/>
      <c r="AW137"/>
      <c r="AX137"/>
      <c r="AY137"/>
      <c r="AZ137"/>
      <c r="BA137"/>
      <c r="BB137"/>
      <c r="BC137"/>
      <c r="BD137"/>
      <c r="BE137"/>
      <c r="BF137"/>
      <c r="BG137"/>
      <c r="BH137"/>
      <c r="BI137"/>
      <c r="BJ137"/>
      <c r="BK137"/>
      <c r="BL137"/>
      <c r="BM137"/>
      <c r="BN137"/>
      <c r="BO137"/>
      <c r="BP137"/>
      <c r="BQ137"/>
      <c r="BR137"/>
      <c r="BS137"/>
      <c r="BT137"/>
      <c r="BU137"/>
      <c r="BV137"/>
      <c r="BW137"/>
      <c r="BX137"/>
    </row>
    <row r="138">
      <c r="A138" t="s">
        <v>539</v>
      </c>
      <c r="B138">
        <v>2011</v>
      </c>
      <c r="C138" t="s">
        <v>544</v>
      </c>
      <c r="D138">
        <v>65</v>
      </c>
      <c r="E138" t="s">
        <v>339</v>
      </c>
      <c r="F138" t="s">
        <v>347</v>
      </c>
      <c r="G138" t="s">
        <v>172</v>
      </c>
      <c r="H138">
        <v>4.4744438911824496</v>
      </c>
      <c r="I138">
        <v>3.9142381838382279</v>
      </c>
      <c r="J138">
        <v>2.387156996969265</v>
      </c>
      <c r="K138">
        <v>0.72834562039925421</v>
      </c>
      <c r="L138">
        <v>0</v>
      </c>
      <c r="M138">
        <v>0.55131525691863481</v>
      </c>
      <c r="N138">
        <v>0</v>
      </c>
      <c r="O138">
        <v>0</v>
      </c>
      <c r="P138">
        <v>0</v>
      </c>
      <c r="Q138">
        <v>0</v>
      </c>
      <c r="R138">
        <v>3.4247686552576839</v>
      </c>
      <c r="S138">
        <v>6.4769767164169867</v>
      </c>
      <c r="T138">
        <v>3.7884339238298752</v>
      </c>
      <c r="U138">
        <v>3.0757342427920551</v>
      </c>
      <c r="V138">
        <v>2.810092725736955</v>
      </c>
      <c r="W138" t="s">
        <v>246</v>
      </c>
      <c r="X138" t="s">
        <v>247</v>
      </c>
      <c r="Y138" t="s">
        <v>248</v>
      </c>
      <c r="Z138" t="s">
        <v>335</v>
      </c>
      <c r="AA138" t="s">
        <v>249</v>
      </c>
      <c r="AB138" t="s">
        <v>250</v>
      </c>
      <c r="AC138" t="s">
        <v>336</v>
      </c>
      <c r="AD138" t="s">
        <v>337</v>
      </c>
      <c r="AE138" t="s">
        <v>255</v>
      </c>
      <c r="AF138" t="s">
        <v>256</v>
      </c>
      <c r="AG138" t="s">
        <v>338</v>
      </c>
      <c r="AH138" t="s">
        <v>258</v>
      </c>
      <c r="AI138" t="s">
        <v>172</v>
      </c>
      <c r="AJ138">
        <v>2.7955841632164029</v>
      </c>
      <c r="AK138">
        <v>4.4560016156031157</v>
      </c>
      <c r="AL138">
        <v>0.85324517338205685</v>
      </c>
      <c r="AM138">
        <v>0.1139436901432231</v>
      </c>
      <c r="AN138">
        <v>4.5580641080117301</v>
      </c>
      <c r="AO138">
        <v>2.0217617947066588</v>
      </c>
      <c r="AP138">
        <v>4.1555608151457992</v>
      </c>
      <c r="AQ138">
        <v>6.9210494987918754</v>
      </c>
      <c r="AR138">
        <v>0</v>
      </c>
      <c r="AS138">
        <v>2.35915621793256</v>
      </c>
      <c r="AT138">
        <v>0</v>
      </c>
      <c r="AU138">
        <v>0.80625558813987841</v>
      </c>
      <c r="AV138"/>
      <c r="AW138"/>
      <c r="AX138"/>
      <c r="AY138"/>
      <c r="AZ138"/>
      <c r="BA138"/>
      <c r="BB138"/>
      <c r="BC138"/>
      <c r="BD138"/>
      <c r="BE138"/>
      <c r="BF138"/>
      <c r="BG138"/>
      <c r="BH138"/>
      <c r="BI138"/>
      <c r="BJ138"/>
      <c r="BK138"/>
      <c r="BL138"/>
      <c r="BM138"/>
      <c r="BN138"/>
      <c r="BO138"/>
      <c r="BP138"/>
      <c r="BQ138"/>
      <c r="BR138"/>
      <c r="BS138"/>
      <c r="BT138"/>
      <c r="BU138"/>
      <c r="BV138"/>
      <c r="BW138"/>
      <c r="BX138"/>
    </row>
    <row r="139">
      <c r="A139" t="s">
        <v>539</v>
      </c>
      <c r="B139">
        <v>2011</v>
      </c>
      <c r="C139" t="s">
        <v>544</v>
      </c>
      <c r="D139">
        <v>66</v>
      </c>
      <c r="E139" t="s">
        <v>339</v>
      </c>
      <c r="F139" t="s">
        <v>348</v>
      </c>
      <c r="G139" t="s">
        <v>172</v>
      </c>
      <c r="H139">
        <v>27.455815149527869</v>
      </c>
      <c r="I139">
        <v>23.55446653511417</v>
      </c>
      <c r="J139">
        <v>9.0370469975975585</v>
      </c>
      <c r="K139">
        <v>1.3155392581432179</v>
      </c>
      <c r="L139">
        <v>0.27185611202513488</v>
      </c>
      <c r="M139">
        <v>2.661352682172121</v>
      </c>
      <c r="N139">
        <v>0.29314857659263849</v>
      </c>
      <c r="O139">
        <v>0.24359145469450169</v>
      </c>
      <c r="P139">
        <v>0.055711690334319899</v>
      </c>
      <c r="Q139">
        <v>0</v>
      </c>
      <c r="R139">
        <v>29.371515271340751</v>
      </c>
      <c r="S139">
        <v>28.001415868233629</v>
      </c>
      <c r="T139">
        <v>26.68970155202252</v>
      </c>
      <c r="U139">
        <v>15.51845594069526</v>
      </c>
      <c r="V139">
        <v>5.0914743085679994</v>
      </c>
      <c r="W139" t="s">
        <v>246</v>
      </c>
      <c r="X139" t="s">
        <v>247</v>
      </c>
      <c r="Y139" t="s">
        <v>248</v>
      </c>
      <c r="Z139" t="s">
        <v>335</v>
      </c>
      <c r="AA139" t="s">
        <v>249</v>
      </c>
      <c r="AB139" t="s">
        <v>250</v>
      </c>
      <c r="AC139" t="s">
        <v>336</v>
      </c>
      <c r="AD139" t="s">
        <v>337</v>
      </c>
      <c r="AE139" t="s">
        <v>255</v>
      </c>
      <c r="AF139" t="s">
        <v>256</v>
      </c>
      <c r="AG139" t="s">
        <v>338</v>
      </c>
      <c r="AH139" t="s">
        <v>258</v>
      </c>
      <c r="AI139" t="s">
        <v>172</v>
      </c>
      <c r="AJ139">
        <v>19.425478464496059</v>
      </c>
      <c r="AK139">
        <v>14.316445023873969</v>
      </c>
      <c r="AL139">
        <v>12.79022579201129</v>
      </c>
      <c r="AM139">
        <v>0.056971845071611502</v>
      </c>
      <c r="AN139">
        <v>20.270556847740568</v>
      </c>
      <c r="AO139">
        <v>7.5846149576839412</v>
      </c>
      <c r="AP139">
        <v>31.814577962145819</v>
      </c>
      <c r="AQ139">
        <v>29.134170334085969</v>
      </c>
      <c r="AR139">
        <v>0</v>
      </c>
      <c r="AS139">
        <v>35.912333122992393</v>
      </c>
      <c r="AT139">
        <v>0</v>
      </c>
      <c r="AU139">
        <v>1.3364286765594111</v>
      </c>
      <c r="AV139"/>
      <c r="AW139"/>
      <c r="AX139"/>
      <c r="AY139"/>
      <c r="AZ139"/>
      <c r="BA139"/>
      <c r="BB139"/>
      <c r="BC139"/>
      <c r="BD139"/>
      <c r="BE139"/>
      <c r="BF139"/>
      <c r="BG139"/>
      <c r="BH139"/>
      <c r="BI139"/>
      <c r="BJ139"/>
      <c r="BK139"/>
      <c r="BL139"/>
      <c r="BM139"/>
      <c r="BN139"/>
      <c r="BO139"/>
      <c r="BP139"/>
      <c r="BQ139"/>
      <c r="BR139"/>
      <c r="BS139"/>
      <c r="BT139"/>
      <c r="BU139"/>
      <c r="BV139"/>
      <c r="BW139"/>
      <c r="BX139"/>
    </row>
    <row r="140">
      <c r="A140" t="s">
        <v>539</v>
      </c>
      <c r="B140">
        <v>2011</v>
      </c>
      <c r="C140" t="s">
        <v>544</v>
      </c>
      <c r="D140">
        <v>67</v>
      </c>
      <c r="E140" t="s">
        <v>339</v>
      </c>
      <c r="F140" t="s">
        <v>267</v>
      </c>
      <c r="G140" t="s">
        <v>172</v>
      </c>
      <c r="H140">
        <v>0.1117644288322676</v>
      </c>
      <c r="I140">
        <v>0.10833463461341281</v>
      </c>
      <c r="J140">
        <v>0.26136229927513421</v>
      </c>
      <c r="K140">
        <v>0.17013332924313709</v>
      </c>
      <c r="L140">
        <v>0.46108067019662541</v>
      </c>
      <c r="M140">
        <v>0</v>
      </c>
      <c r="N140">
        <v>0</v>
      </c>
      <c r="O140">
        <v>0.16209519499478831</v>
      </c>
      <c r="P140">
        <v>0.25564925682363238</v>
      </c>
      <c r="Q140">
        <v>0.33224701014224739</v>
      </c>
      <c r="R140">
        <v>0.1227303862792308</v>
      </c>
      <c r="S140">
        <v>0.1369454299196538</v>
      </c>
      <c r="T140">
        <v>0.12268791235193589</v>
      </c>
      <c r="U140">
        <v>0.28100359364202021</v>
      </c>
      <c r="V140">
        <v>0.71698178908711618</v>
      </c>
      <c r="W140" t="s">
        <v>246</v>
      </c>
      <c r="X140" t="s">
        <v>247</v>
      </c>
      <c r="Y140" t="s">
        <v>248</v>
      </c>
      <c r="Z140" t="s">
        <v>335</v>
      </c>
      <c r="AA140" t="s">
        <v>249</v>
      </c>
      <c r="AB140" t="s">
        <v>250</v>
      </c>
      <c r="AC140" t="s">
        <v>336</v>
      </c>
      <c r="AD140" t="s">
        <v>337</v>
      </c>
      <c r="AE140" t="s">
        <v>255</v>
      </c>
      <c r="AF140" t="s">
        <v>256</v>
      </c>
      <c r="AG140" t="s">
        <v>338</v>
      </c>
      <c r="AH140" t="s">
        <v>258</v>
      </c>
      <c r="AI140" t="s">
        <v>172</v>
      </c>
      <c r="AJ140">
        <v>0</v>
      </c>
      <c r="AK140">
        <v>0</v>
      </c>
      <c r="AL140">
        <v>0</v>
      </c>
      <c r="AM140">
        <v>0</v>
      </c>
      <c r="AN140">
        <v>0.074768381168781206</v>
      </c>
      <c r="AO140">
        <v>0.25141559298345162</v>
      </c>
      <c r="AP140">
        <v>0.13039822297572651</v>
      </c>
      <c r="AQ140">
        <v>0</v>
      </c>
      <c r="AR140">
        <v>0</v>
      </c>
      <c r="AS140">
        <v>0</v>
      </c>
      <c r="AT140">
        <v>3.9248375059993581</v>
      </c>
      <c r="AU140">
        <v>1.271125690621258</v>
      </c>
      <c r="AV140"/>
      <c r="AW140"/>
      <c r="AX140"/>
      <c r="AY140"/>
      <c r="AZ140"/>
      <c r="BA140"/>
      <c r="BB140"/>
      <c r="BC140"/>
      <c r="BD140"/>
      <c r="BE140"/>
      <c r="BF140"/>
      <c r="BG140"/>
      <c r="BH140"/>
      <c r="BI140"/>
      <c r="BJ140"/>
      <c r="BK140"/>
      <c r="BL140"/>
      <c r="BM140"/>
      <c r="BN140"/>
      <c r="BO140"/>
      <c r="BP140"/>
      <c r="BQ140"/>
      <c r="BR140"/>
      <c r="BS140"/>
      <c r="BT140"/>
      <c r="BU140"/>
      <c r="BV140"/>
      <c r="BW140"/>
      <c r="BX140"/>
    </row>
    <row r="141">
      <c r="A141" t="s">
        <v>539</v>
      </c>
      <c r="B141">
        <v>2011</v>
      </c>
      <c r="C141" t="s">
        <v>544</v>
      </c>
      <c r="D141">
        <v>68</v>
      </c>
      <c r="E141" t="s">
        <v>339</v>
      </c>
      <c r="F141" t="s">
        <v>349</v>
      </c>
      <c r="G141" t="s">
        <v>172</v>
      </c>
      <c r="H141">
        <v>0.71818112440653248</v>
      </c>
      <c r="I141">
        <v>0.94882490655953056</v>
      </c>
      <c r="J141">
        <v>0.23557757876451321</v>
      </c>
      <c r="K141">
        <v>0.17514709327054381</v>
      </c>
      <c r="L141">
        <v>0.0033227903606304001</v>
      </c>
      <c r="M141">
        <v>0</v>
      </c>
      <c r="N141">
        <v>0</v>
      </c>
      <c r="O141">
        <v>0</v>
      </c>
      <c r="P141">
        <v>0</v>
      </c>
      <c r="Q141">
        <v>0.0078342207290246005</v>
      </c>
      <c r="R141">
        <v>0.73252019615412944</v>
      </c>
      <c r="S141">
        <v>0.93011166599753159</v>
      </c>
      <c r="T141">
        <v>1.1839004518697971</v>
      </c>
      <c r="U141">
        <v>0.32421226129398367</v>
      </c>
      <c r="V141">
        <v>0.43908039079150168</v>
      </c>
      <c r="W141" t="s">
        <v>246</v>
      </c>
      <c r="X141" t="s">
        <v>247</v>
      </c>
      <c r="Y141" t="s">
        <v>248</v>
      </c>
      <c r="Z141" t="s">
        <v>335</v>
      </c>
      <c r="AA141" t="s">
        <v>249</v>
      </c>
      <c r="AB141" t="s">
        <v>250</v>
      </c>
      <c r="AC141" t="s">
        <v>336</v>
      </c>
      <c r="AD141" t="s">
        <v>337</v>
      </c>
      <c r="AE141" t="s">
        <v>255</v>
      </c>
      <c r="AF141" t="s">
        <v>256</v>
      </c>
      <c r="AG141" t="s">
        <v>338</v>
      </c>
      <c r="AH141" t="s">
        <v>258</v>
      </c>
      <c r="AI141" t="s">
        <v>172</v>
      </c>
      <c r="AJ141">
        <v>0.43661150960461398</v>
      </c>
      <c r="AK141">
        <v>0.50078701770967382</v>
      </c>
      <c r="AL141">
        <v>0</v>
      </c>
      <c r="AM141">
        <v>0</v>
      </c>
      <c r="AN141">
        <v>0.62225793352651293</v>
      </c>
      <c r="AO141">
        <v>2.937571300937678</v>
      </c>
      <c r="AP141">
        <v>0</v>
      </c>
      <c r="AQ141">
        <v>0.631664545958732</v>
      </c>
      <c r="AR141">
        <v>0</v>
      </c>
      <c r="AS141">
        <v>0.59276302811131265</v>
      </c>
      <c r="AT141">
        <v>0.040988634092398002</v>
      </c>
      <c r="AU141">
        <v>0.23904074462246619</v>
      </c>
      <c r="AV141"/>
      <c r="AW141"/>
      <c r="AX141"/>
      <c r="AY141"/>
      <c r="AZ141"/>
      <c r="BA141"/>
      <c r="BB141"/>
      <c r="BC141"/>
      <c r="BD141"/>
      <c r="BE141"/>
      <c r="BF141"/>
      <c r="BG141"/>
      <c r="BH141"/>
      <c r="BI141"/>
      <c r="BJ141"/>
      <c r="BK141"/>
      <c r="BL141"/>
      <c r="BM141"/>
      <c r="BN141"/>
      <c r="BO141"/>
      <c r="BP141"/>
      <c r="BQ141"/>
      <c r="BR141"/>
      <c r="BS141"/>
      <c r="BT141"/>
      <c r="BU141"/>
      <c r="BV141"/>
      <c r="BW141"/>
      <c r="BX141"/>
    </row>
    <row r="142">
      <c r="A142" t="s">
        <v>539</v>
      </c>
      <c r="B142">
        <v>2011</v>
      </c>
      <c r="C142" t="s">
        <v>544</v>
      </c>
      <c r="D142">
        <v>69</v>
      </c>
      <c r="E142" t="s">
        <v>339</v>
      </c>
      <c r="F142" t="s">
        <v>269</v>
      </c>
      <c r="G142" t="s">
        <v>172</v>
      </c>
      <c r="H142">
        <v>13.49981392640111</v>
      </c>
      <c r="I142">
        <v>5.3637208508815473</v>
      </c>
      <c r="J142">
        <v>1.2762934664882739</v>
      </c>
      <c r="K142">
        <v>0.076155253282920499</v>
      </c>
      <c r="L142">
        <v>0</v>
      </c>
      <c r="M142">
        <v>0</v>
      </c>
      <c r="N142">
        <v>0</v>
      </c>
      <c r="O142">
        <v>0</v>
      </c>
      <c r="P142">
        <v>0</v>
      </c>
      <c r="Q142">
        <v>0</v>
      </c>
      <c r="R142">
        <v>16.884841238958089</v>
      </c>
      <c r="S142">
        <v>9.095254030057399</v>
      </c>
      <c r="T142">
        <v>6.1564575314864944</v>
      </c>
      <c r="U142">
        <v>2.439959785298957</v>
      </c>
      <c r="V142">
        <v>0.54089897349220006</v>
      </c>
      <c r="W142" t="s">
        <v>246</v>
      </c>
      <c r="X142" t="s">
        <v>247</v>
      </c>
      <c r="Y142" t="s">
        <v>248</v>
      </c>
      <c r="Z142" t="s">
        <v>335</v>
      </c>
      <c r="AA142" t="s">
        <v>249</v>
      </c>
      <c r="AB142" t="s">
        <v>250</v>
      </c>
      <c r="AC142" t="s">
        <v>336</v>
      </c>
      <c r="AD142" t="s">
        <v>337</v>
      </c>
      <c r="AE142" t="s">
        <v>255</v>
      </c>
      <c r="AF142" t="s">
        <v>256</v>
      </c>
      <c r="AG142" t="s">
        <v>338</v>
      </c>
      <c r="AH142" t="s">
        <v>258</v>
      </c>
      <c r="AI142" t="s">
        <v>172</v>
      </c>
      <c r="AJ142">
        <v>0.055214272522444</v>
      </c>
      <c r="AK142">
        <v>16.790478388090811</v>
      </c>
      <c r="AL142">
        <v>1.398586731354057</v>
      </c>
      <c r="AM142">
        <v>0</v>
      </c>
      <c r="AN142">
        <v>7.2017298173678634</v>
      </c>
      <c r="AO142">
        <v>3.9804318575769928</v>
      </c>
      <c r="AP142">
        <v>6.233068450072377</v>
      </c>
      <c r="AQ142">
        <v>6.2153255188375907</v>
      </c>
      <c r="AR142">
        <v>0</v>
      </c>
      <c r="AS142">
        <v>1.2219140333108169</v>
      </c>
      <c r="AT142">
        <v>0.40951917426842371</v>
      </c>
      <c r="AU142">
        <v>0</v>
      </c>
      <c r="AV142"/>
      <c r="AW142"/>
      <c r="AX142"/>
      <c r="AY142"/>
      <c r="AZ142"/>
      <c r="BA142"/>
      <c r="BB142"/>
      <c r="BC142"/>
      <c r="BD142"/>
      <c r="BE142"/>
      <c r="BF142"/>
      <c r="BG142"/>
      <c r="BH142"/>
      <c r="BI142"/>
      <c r="BJ142"/>
      <c r="BK142"/>
      <c r="BL142"/>
      <c r="BM142"/>
      <c r="BN142"/>
      <c r="BO142"/>
      <c r="BP142"/>
      <c r="BQ142"/>
      <c r="BR142"/>
      <c r="BS142"/>
      <c r="BT142"/>
      <c r="BU142"/>
      <c r="BV142"/>
      <c r="BW142"/>
      <c r="BX142"/>
    </row>
    <row r="143">
      <c r="A143" t="s">
        <v>539</v>
      </c>
      <c r="B143">
        <v>2011</v>
      </c>
      <c r="C143" t="s">
        <v>544</v>
      </c>
      <c r="D143">
        <v>70</v>
      </c>
      <c r="E143" t="s">
        <v>339</v>
      </c>
      <c r="F143" t="s">
        <v>350</v>
      </c>
      <c r="G143" t="s">
        <v>172</v>
      </c>
      <c r="H143">
        <v>0.44359894865003829</v>
      </c>
      <c r="I143">
        <v>1.052723355170355</v>
      </c>
      <c r="J143">
        <v>3.0781858053688231</v>
      </c>
      <c r="K143">
        <v>4.5095554851325499</v>
      </c>
      <c r="L143">
        <v>5.0873350264425108</v>
      </c>
      <c r="M143">
        <v>4.3983880081055373</v>
      </c>
      <c r="N143">
        <v>4.5826477158468677</v>
      </c>
      <c r="O143">
        <v>6.3219572571297249</v>
      </c>
      <c r="P143">
        <v>4.8980052484916117</v>
      </c>
      <c r="Q143">
        <v>5.663311622008675</v>
      </c>
      <c r="R143">
        <v>0.073192200655928102</v>
      </c>
      <c r="S143">
        <v>0.658458771277871</v>
      </c>
      <c r="T143">
        <v>0.48352927446723581</v>
      </c>
      <c r="U143">
        <v>1.697651333381023</v>
      </c>
      <c r="V143">
        <v>2.640037673761936</v>
      </c>
      <c r="W143" t="s">
        <v>246</v>
      </c>
      <c r="X143" t="s">
        <v>247</v>
      </c>
      <c r="Y143" t="s">
        <v>248</v>
      </c>
      <c r="Z143" t="s">
        <v>335</v>
      </c>
      <c r="AA143" t="s">
        <v>249</v>
      </c>
      <c r="AB143" t="s">
        <v>250</v>
      </c>
      <c r="AC143" t="s">
        <v>336</v>
      </c>
      <c r="AD143" t="s">
        <v>337</v>
      </c>
      <c r="AE143" t="s">
        <v>255</v>
      </c>
      <c r="AF143" t="s">
        <v>256</v>
      </c>
      <c r="AG143" t="s">
        <v>338</v>
      </c>
      <c r="AH143" t="s">
        <v>258</v>
      </c>
      <c r="AI143" t="s">
        <v>172</v>
      </c>
      <c r="AJ143">
        <v>15.296166734549271</v>
      </c>
      <c r="AK143">
        <v>0.046659522454473801</v>
      </c>
      <c r="AL143">
        <v>0.78796050872581913</v>
      </c>
      <c r="AM143">
        <v>2.852619955497059</v>
      </c>
      <c r="AN143">
        <v>0.71721137095090659</v>
      </c>
      <c r="AO143">
        <v>0</v>
      </c>
      <c r="AP143">
        <v>0.59514531840059648</v>
      </c>
      <c r="AQ143">
        <v>0.91867549030211182</v>
      </c>
      <c r="AR143">
        <v>3.2233572716505861</v>
      </c>
      <c r="AS143">
        <v>2.7732979479630369</v>
      </c>
      <c r="AT143">
        <v>55.79668179228544</v>
      </c>
      <c r="AU143">
        <v>3.040381778120063</v>
      </c>
      <c r="AV143"/>
      <c r="AW143"/>
      <c r="AX143"/>
      <c r="AY143"/>
      <c r="AZ143"/>
      <c r="BA143"/>
      <c r="BB143"/>
      <c r="BC143"/>
      <c r="BD143"/>
      <c r="BE143"/>
      <c r="BF143"/>
      <c r="BG143"/>
      <c r="BH143"/>
      <c r="BI143"/>
      <c r="BJ143"/>
      <c r="BK143"/>
      <c r="BL143"/>
      <c r="BM143"/>
      <c r="BN143"/>
      <c r="BO143"/>
      <c r="BP143"/>
      <c r="BQ143"/>
      <c r="BR143"/>
      <c r="BS143"/>
      <c r="BT143"/>
      <c r="BU143"/>
      <c r="BV143"/>
      <c r="BW143"/>
      <c r="BX143"/>
    </row>
    <row r="144">
      <c r="A144" t="s">
        <v>539</v>
      </c>
      <c r="B144">
        <v>2011</v>
      </c>
      <c r="C144" t="s">
        <v>544</v>
      </c>
      <c r="D144">
        <v>71</v>
      </c>
      <c r="E144" t="s">
        <v>339</v>
      </c>
      <c r="F144" t="s">
        <v>351</v>
      </c>
      <c r="G144" t="s">
        <v>172</v>
      </c>
      <c r="H144">
        <v>1.935045376942973</v>
      </c>
      <c r="I144">
        <v>5.496504688740254</v>
      </c>
      <c r="J144">
        <v>12.02079480422719</v>
      </c>
      <c r="K144">
        <v>32.198909992814563</v>
      </c>
      <c r="L144">
        <v>23.4133945549606</v>
      </c>
      <c r="M144">
        <v>29.91387885604815</v>
      </c>
      <c r="N144">
        <v>43.938625329114359</v>
      </c>
      <c r="O144">
        <v>42.012282331474189</v>
      </c>
      <c r="P144">
        <v>32.60849196823618</v>
      </c>
      <c r="Q144">
        <v>15.492566364500821</v>
      </c>
      <c r="R144">
        <v>0.94894174442356116</v>
      </c>
      <c r="S144">
        <v>1.606645224296944</v>
      </c>
      <c r="T144">
        <v>1.743958262337157</v>
      </c>
      <c r="U144">
        <v>3.1087588194893381</v>
      </c>
      <c r="V144">
        <v>2.1034008132302171</v>
      </c>
      <c r="W144" t="s">
        <v>246</v>
      </c>
      <c r="X144" t="s">
        <v>247</v>
      </c>
      <c r="Y144" t="s">
        <v>248</v>
      </c>
      <c r="Z144" t="s">
        <v>335</v>
      </c>
      <c r="AA144" t="s">
        <v>249</v>
      </c>
      <c r="AB144" t="s">
        <v>250</v>
      </c>
      <c r="AC144" t="s">
        <v>336</v>
      </c>
      <c r="AD144" t="s">
        <v>337</v>
      </c>
      <c r="AE144" t="s">
        <v>255</v>
      </c>
      <c r="AF144" t="s">
        <v>256</v>
      </c>
      <c r="AG144" t="s">
        <v>338</v>
      </c>
      <c r="AH144" t="s">
        <v>258</v>
      </c>
      <c r="AI144" t="s">
        <v>172</v>
      </c>
      <c r="AJ144">
        <v>5.3131707824510013</v>
      </c>
      <c r="AK144">
        <v>1.678888857360638</v>
      </c>
      <c r="AL144">
        <v>3.1757082468479969</v>
      </c>
      <c r="AM144">
        <v>0.82464978359629848</v>
      </c>
      <c r="AN144">
        <v>0.44850686798332939</v>
      </c>
      <c r="AO144">
        <v>0.52422974985699933</v>
      </c>
      <c r="AP144">
        <v>10.018085845342281</v>
      </c>
      <c r="AQ144">
        <v>0.9618843281817594</v>
      </c>
      <c r="AR144">
        <v>49.750957288370898</v>
      </c>
      <c r="AS144">
        <v>1.3675638081972801</v>
      </c>
      <c r="AT144">
        <v>3.5836731806666169</v>
      </c>
      <c r="AU144">
        <v>1.5119005794772471</v>
      </c>
      <c r="AV144"/>
      <c r="AW144"/>
      <c r="AX144"/>
      <c r="AY144"/>
      <c r="AZ144"/>
      <c r="BA144"/>
      <c r="BB144"/>
      <c r="BC144"/>
      <c r="BD144"/>
      <c r="BE144"/>
      <c r="BF144"/>
      <c r="BG144"/>
      <c r="BH144"/>
      <c r="BI144"/>
      <c r="BJ144"/>
      <c r="BK144"/>
      <c r="BL144"/>
      <c r="BM144"/>
      <c r="BN144"/>
      <c r="BO144"/>
      <c r="BP144"/>
      <c r="BQ144"/>
      <c r="BR144"/>
      <c r="BS144"/>
      <c r="BT144"/>
      <c r="BU144"/>
      <c r="BV144"/>
      <c r="BW144"/>
      <c r="BX144"/>
    </row>
    <row r="145">
      <c r="A145" t="s">
        <v>539</v>
      </c>
      <c r="B145">
        <v>2011</v>
      </c>
      <c r="C145" t="s">
        <v>544</v>
      </c>
      <c r="D145">
        <v>72</v>
      </c>
      <c r="E145" t="s">
        <v>339</v>
      </c>
      <c r="F145" t="s">
        <v>352</v>
      </c>
      <c r="G145" t="s">
        <v>172</v>
      </c>
      <c r="H145">
        <v>2.5805306106763291</v>
      </c>
      <c r="I145">
        <v>2.6667442023320471</v>
      </c>
      <c r="J145">
        <v>0.93103896434594702</v>
      </c>
      <c r="K145">
        <v>0.0132181565226102</v>
      </c>
      <c r="L145">
        <v>0</v>
      </c>
      <c r="M145">
        <v>0</v>
      </c>
      <c r="N145">
        <v>0</v>
      </c>
      <c r="O145">
        <v>0</v>
      </c>
      <c r="P145">
        <v>0</v>
      </c>
      <c r="Q145">
        <v>0</v>
      </c>
      <c r="R145">
        <v>2.931339245141098</v>
      </c>
      <c r="S145">
        <v>3.3904503389507639</v>
      </c>
      <c r="T145">
        <v>2.5702350463313728</v>
      </c>
      <c r="U145">
        <v>1.751232616099156</v>
      </c>
      <c r="V145">
        <v>0.1116993261027109</v>
      </c>
      <c r="W145" t="s">
        <v>246</v>
      </c>
      <c r="X145" t="s">
        <v>247</v>
      </c>
      <c r="Y145" t="s">
        <v>248</v>
      </c>
      <c r="Z145" t="s">
        <v>335</v>
      </c>
      <c r="AA145" t="s">
        <v>249</v>
      </c>
      <c r="AB145" t="s">
        <v>250</v>
      </c>
      <c r="AC145" t="s">
        <v>336</v>
      </c>
      <c r="AD145" t="s">
        <v>337</v>
      </c>
      <c r="AE145" t="s">
        <v>255</v>
      </c>
      <c r="AF145" t="s">
        <v>256</v>
      </c>
      <c r="AG145" t="s">
        <v>338</v>
      </c>
      <c r="AH145" t="s">
        <v>258</v>
      </c>
      <c r="AI145" t="s">
        <v>172</v>
      </c>
      <c r="AJ145">
        <v>0.093474685232900603</v>
      </c>
      <c r="AK145">
        <v>0.40606670382943522</v>
      </c>
      <c r="AL145">
        <v>1.9602058636111259</v>
      </c>
      <c r="AM145">
        <v>0</v>
      </c>
      <c r="AN145">
        <v>2.7744964324288581</v>
      </c>
      <c r="AO145">
        <v>5.2334667545616398</v>
      </c>
      <c r="AP145">
        <v>0</v>
      </c>
      <c r="AQ145">
        <v>0.18338648108479311</v>
      </c>
      <c r="AR145">
        <v>0</v>
      </c>
      <c r="AS145">
        <v>3.0633639743241901</v>
      </c>
      <c r="AT145">
        <v>0</v>
      </c>
      <c r="AU145">
        <v>3.09824275456165</v>
      </c>
      <c r="AV145"/>
      <c r="AW145"/>
      <c r="AX145"/>
      <c r="AY145"/>
      <c r="AZ145"/>
      <c r="BA145"/>
      <c r="BB145"/>
      <c r="BC145"/>
      <c r="BD145"/>
      <c r="BE145"/>
      <c r="BF145"/>
      <c r="BG145"/>
      <c r="BH145"/>
      <c r="BI145"/>
      <c r="BJ145"/>
      <c r="BK145"/>
      <c r="BL145"/>
      <c r="BM145"/>
      <c r="BN145"/>
      <c r="BO145"/>
      <c r="BP145"/>
      <c r="BQ145"/>
      <c r="BR145"/>
      <c r="BS145"/>
      <c r="BT145"/>
      <c r="BU145"/>
      <c r="BV145"/>
      <c r="BW145"/>
      <c r="BX145"/>
    </row>
    <row r="146">
      <c r="A146" t="s">
        <v>539</v>
      </c>
      <c r="B146">
        <v>2011</v>
      </c>
      <c r="C146" t="s">
        <v>544</v>
      </c>
      <c r="D146">
        <v>73</v>
      </c>
      <c r="E146" t="s">
        <v>339</v>
      </c>
      <c r="F146" t="s">
        <v>273</v>
      </c>
      <c r="G146" t="s">
        <v>172</v>
      </c>
      <c r="H146">
        <v>0</v>
      </c>
      <c r="I146">
        <v>0</v>
      </c>
      <c r="J146">
        <v>0</v>
      </c>
      <c r="K146">
        <v>0</v>
      </c>
      <c r="L146">
        <v>0.090383387809587601</v>
      </c>
      <c r="M146">
        <v>0</v>
      </c>
      <c r="N146">
        <v>0</v>
      </c>
      <c r="O146">
        <v>0</v>
      </c>
      <c r="P146">
        <v>0.081700040863345202</v>
      </c>
      <c r="Q146">
        <v>0.13129554820450709</v>
      </c>
      <c r="R146">
        <v>0</v>
      </c>
      <c r="S146">
        <v>0</v>
      </c>
      <c r="T146">
        <v>0</v>
      </c>
      <c r="U146">
        <v>0</v>
      </c>
      <c r="V146">
        <v>0</v>
      </c>
      <c r="W146" t="s">
        <v>246</v>
      </c>
      <c r="X146" t="s">
        <v>247</v>
      </c>
      <c r="Y146" t="s">
        <v>248</v>
      </c>
      <c r="Z146" t="s">
        <v>335</v>
      </c>
      <c r="AA146" t="s">
        <v>249</v>
      </c>
      <c r="AB146" t="s">
        <v>250</v>
      </c>
      <c r="AC146" t="s">
        <v>336</v>
      </c>
      <c r="AD146" t="s">
        <v>337</v>
      </c>
      <c r="AE146" t="s">
        <v>255</v>
      </c>
      <c r="AF146" t="s">
        <v>256</v>
      </c>
      <c r="AG146" t="s">
        <v>338</v>
      </c>
      <c r="AH146" t="s">
        <v>258</v>
      </c>
      <c r="AI146" t="s">
        <v>172</v>
      </c>
      <c r="AJ146">
        <v>0</v>
      </c>
      <c r="AK146">
        <v>0</v>
      </c>
      <c r="AL146">
        <v>0</v>
      </c>
      <c r="AM146">
        <v>0.045056160069948503</v>
      </c>
      <c r="AN146">
        <v>0</v>
      </c>
      <c r="AO146">
        <v>0</v>
      </c>
      <c r="AP146">
        <v>0</v>
      </c>
      <c r="AQ146">
        <v>0</v>
      </c>
      <c r="AR146">
        <v>0.064031839366791202</v>
      </c>
      <c r="AS146">
        <v>0</v>
      </c>
      <c r="AT146">
        <v>0</v>
      </c>
      <c r="AU146">
        <v>0</v>
      </c>
      <c r="AV146"/>
      <c r="AW146"/>
      <c r="AX146"/>
      <c r="AY146"/>
      <c r="AZ146"/>
      <c r="BA146"/>
      <c r="BB146"/>
      <c r="BC146"/>
      <c r="BD146"/>
      <c r="BE146"/>
      <c r="BF146"/>
      <c r="BG146"/>
      <c r="BH146"/>
      <c r="BI146"/>
      <c r="BJ146"/>
      <c r="BK146"/>
      <c r="BL146"/>
      <c r="BM146"/>
      <c r="BN146"/>
      <c r="BO146"/>
      <c r="BP146"/>
      <c r="BQ146"/>
      <c r="BR146"/>
      <c r="BS146"/>
      <c r="BT146"/>
      <c r="BU146"/>
      <c r="BV146"/>
      <c r="BW146"/>
      <c r="BX146"/>
    </row>
    <row r="147">
      <c r="A147" t="s">
        <v>539</v>
      </c>
      <c r="B147">
        <v>2011</v>
      </c>
      <c r="C147" t="s">
        <v>544</v>
      </c>
      <c r="D147">
        <v>74</v>
      </c>
      <c r="E147" t="s">
        <v>339</v>
      </c>
      <c r="F147" t="s">
        <v>274</v>
      </c>
      <c r="G147" t="s">
        <v>172</v>
      </c>
      <c r="H147">
        <v>1.120062743199737</v>
      </c>
      <c r="I147">
        <v>1.05522667015856</v>
      </c>
      <c r="J147">
        <v>1.5057802409751539</v>
      </c>
      <c r="K147">
        <v>0.47468490891326659</v>
      </c>
      <c r="L147">
        <v>0.082188422236100997</v>
      </c>
      <c r="M147">
        <v>0.45264656959262922</v>
      </c>
      <c r="N147">
        <v>0.7306952057738032</v>
      </c>
      <c r="O147">
        <v>0.30597508804975992</v>
      </c>
      <c r="P147">
        <v>0.099917189559936406</v>
      </c>
      <c r="Q147">
        <v>0.0079178470148124</v>
      </c>
      <c r="R147">
        <v>1.2268065149314911</v>
      </c>
      <c r="S147">
        <v>1.2005172665988251</v>
      </c>
      <c r="T147">
        <v>1.1052629245775889</v>
      </c>
      <c r="U147">
        <v>2.1594482702096061</v>
      </c>
      <c r="V147">
        <v>0.4918299291665153</v>
      </c>
      <c r="W147" t="s">
        <v>246</v>
      </c>
      <c r="X147" t="s">
        <v>247</v>
      </c>
      <c r="Y147" t="s">
        <v>248</v>
      </c>
      <c r="Z147" t="s">
        <v>335</v>
      </c>
      <c r="AA147" t="s">
        <v>249</v>
      </c>
      <c r="AB147" t="s">
        <v>250</v>
      </c>
      <c r="AC147" t="s">
        <v>336</v>
      </c>
      <c r="AD147" t="s">
        <v>337</v>
      </c>
      <c r="AE147" t="s">
        <v>255</v>
      </c>
      <c r="AF147" t="s">
        <v>256</v>
      </c>
      <c r="AG147" t="s">
        <v>338</v>
      </c>
      <c r="AH147" t="s">
        <v>258</v>
      </c>
      <c r="AI147" t="s">
        <v>172</v>
      </c>
      <c r="AJ147">
        <v>0.88070198928771259</v>
      </c>
      <c r="AK147">
        <v>0.1114417921164875</v>
      </c>
      <c r="AL147">
        <v>1.282511214297112</v>
      </c>
      <c r="AM147">
        <v>0.64813642544811578</v>
      </c>
      <c r="AN147">
        <v>0.078984235190568006</v>
      </c>
      <c r="AO147">
        <v>1.005184784321999</v>
      </c>
      <c r="AP147">
        <v>0</v>
      </c>
      <c r="AQ147">
        <v>2.1671389444765028</v>
      </c>
      <c r="AR147">
        <v>0.35118944183497047</v>
      </c>
      <c r="AS147">
        <v>0.75080850589868309</v>
      </c>
      <c r="AT147">
        <v>0.041426166726111602</v>
      </c>
      <c r="AU147">
        <v>3.3180359763781011</v>
      </c>
      <c r="AV147"/>
      <c r="AW147"/>
      <c r="AX147"/>
      <c r="AY147"/>
      <c r="AZ147"/>
      <c r="BA147"/>
      <c r="BB147"/>
      <c r="BC147"/>
      <c r="BD147"/>
      <c r="BE147"/>
      <c r="BF147"/>
      <c r="BG147"/>
      <c r="BH147"/>
      <c r="BI147"/>
      <c r="BJ147"/>
      <c r="BK147"/>
      <c r="BL147"/>
      <c r="BM147"/>
      <c r="BN147"/>
      <c r="BO147"/>
      <c r="BP147"/>
      <c r="BQ147"/>
      <c r="BR147"/>
      <c r="BS147"/>
      <c r="BT147"/>
      <c r="BU147"/>
      <c r="BV147"/>
      <c r="BW147"/>
      <c r="BX147"/>
    </row>
    <row r="148">
      <c r="A148" t="s">
        <v>539</v>
      </c>
      <c r="B148">
        <v>2011</v>
      </c>
      <c r="C148" t="s">
        <v>544</v>
      </c>
      <c r="D148">
        <v>75</v>
      </c>
      <c r="E148" t="s">
        <v>339</v>
      </c>
      <c r="F148" t="s">
        <v>275</v>
      </c>
      <c r="G148" t="s">
        <v>172</v>
      </c>
      <c r="H148">
        <v>0</v>
      </c>
      <c r="I148">
        <v>0.11951324455762689</v>
      </c>
      <c r="J148">
        <v>0</v>
      </c>
      <c r="K148">
        <v>0.037101985669837197</v>
      </c>
      <c r="L148">
        <v>0</v>
      </c>
      <c r="M148">
        <v>0.011751751116800499</v>
      </c>
      <c r="N148">
        <v>0.087295387544107303</v>
      </c>
      <c r="O148">
        <v>0</v>
      </c>
      <c r="P148">
        <v>0</v>
      </c>
      <c r="Q148">
        <v>0</v>
      </c>
      <c r="R148">
        <v>0</v>
      </c>
      <c r="S148">
        <v>0</v>
      </c>
      <c r="T148">
        <v>0.19919331065854551</v>
      </c>
      <c r="U148">
        <v>0</v>
      </c>
      <c r="V148">
        <v>0</v>
      </c>
      <c r="W148" t="s">
        <v>246</v>
      </c>
      <c r="X148" t="s">
        <v>247</v>
      </c>
      <c r="Y148" t="s">
        <v>248</v>
      </c>
      <c r="Z148" t="s">
        <v>335</v>
      </c>
      <c r="AA148" t="s">
        <v>249</v>
      </c>
      <c r="AB148" t="s">
        <v>250</v>
      </c>
      <c r="AC148" t="s">
        <v>336</v>
      </c>
      <c r="AD148" t="s">
        <v>337</v>
      </c>
      <c r="AE148" t="s">
        <v>255</v>
      </c>
      <c r="AF148" t="s">
        <v>256</v>
      </c>
      <c r="AG148" t="s">
        <v>338</v>
      </c>
      <c r="AH148" t="s">
        <v>258</v>
      </c>
      <c r="AI148" t="s">
        <v>172</v>
      </c>
      <c r="AJ148">
        <v>0.042378870393946597</v>
      </c>
      <c r="AK148">
        <v>0</v>
      </c>
      <c r="AL148">
        <v>0</v>
      </c>
      <c r="AM148">
        <v>0</v>
      </c>
      <c r="AN148">
        <v>0.1196294098700499</v>
      </c>
      <c r="AO148">
        <v>0</v>
      </c>
      <c r="AP148">
        <v>0.1135034759217485</v>
      </c>
      <c r="AQ148">
        <v>0</v>
      </c>
      <c r="AR148">
        <v>0.028591936240917801</v>
      </c>
      <c r="AS148">
        <v>0</v>
      </c>
      <c r="AT148">
        <v>0</v>
      </c>
      <c r="AU148">
        <v>0</v>
      </c>
      <c r="AV148"/>
      <c r="AW148"/>
      <c r="AX148"/>
      <c r="AY148"/>
      <c r="AZ148"/>
      <c r="BA148"/>
      <c r="BB148"/>
      <c r="BC148"/>
      <c r="BD148"/>
      <c r="BE148"/>
      <c r="BF148"/>
      <c r="BG148"/>
      <c r="BH148"/>
      <c r="BI148"/>
      <c r="BJ148"/>
      <c r="BK148"/>
      <c r="BL148"/>
      <c r="BM148"/>
      <c r="BN148"/>
      <c r="BO148"/>
      <c r="BP148"/>
      <c r="BQ148"/>
      <c r="BR148"/>
      <c r="BS148"/>
      <c r="BT148"/>
      <c r="BU148"/>
      <c r="BV148"/>
      <c r="BW148"/>
      <c r="BX148"/>
    </row>
    <row r="149">
      <c r="A149" t="s">
        <v>539</v>
      </c>
      <c r="B149">
        <v>2011</v>
      </c>
      <c r="C149" t="s">
        <v>544</v>
      </c>
      <c r="D149">
        <v>122</v>
      </c>
      <c r="E149" t="s">
        <v>18</v>
      </c>
      <c r="F149" t="s">
        <v>14</v>
      </c>
      <c r="G149" t="s">
        <v>558</v>
      </c>
      <c r="H149">
        <v>6.1472500919806956</v>
      </c>
      <c r="I149">
        <v>14.454400125933841</v>
      </c>
      <c r="J149">
        <v>39.13659032936431</v>
      </c>
      <c r="K149">
        <v>71.819339760485718</v>
      </c>
      <c r="L149">
        <v>90.283043864705164</v>
      </c>
      <c r="M149">
        <v>34.080704386996317</v>
      </c>
      <c r="N149">
        <v>68.507462736175029</v>
      </c>
      <c r="O149">
        <v>82.030122743917488</v>
      </c>
      <c r="P149">
        <v>90.244162165519882</v>
      </c>
      <c r="Q149">
        <v>93.504706509192246</v>
      </c>
      <c r="R149">
        <v>4.6606916093010629</v>
      </c>
      <c r="S149">
        <v>8.1833021238565653</v>
      </c>
      <c r="T149">
        <v>12.109403646381949</v>
      </c>
      <c r="U149">
        <v>27.63454277652659</v>
      </c>
      <c r="V149">
        <v>61.236961887903661</v>
      </c>
      <c r="W149" t="s">
        <v>246</v>
      </c>
      <c r="X149" t="s">
        <v>247</v>
      </c>
      <c r="Y149" t="s">
        <v>248</v>
      </c>
      <c r="Z149" t="s">
        <v>335</v>
      </c>
      <c r="AA149" t="s">
        <v>249</v>
      </c>
      <c r="AB149" t="s">
        <v>250</v>
      </c>
      <c r="AC149" t="s">
        <v>336</v>
      </c>
      <c r="AD149" t="s">
        <v>337</v>
      </c>
      <c r="AE149" t="s">
        <v>255</v>
      </c>
      <c r="AF149" t="s">
        <v>256</v>
      </c>
      <c r="AG149" t="s">
        <v>338</v>
      </c>
      <c r="AH149" t="s">
        <v>258</v>
      </c>
      <c r="AI149" t="s">
        <v>172</v>
      </c>
      <c r="AJ149">
        <v>48.133745575056317</v>
      </c>
      <c r="AK149">
        <v>27.891953849924949</v>
      </c>
      <c r="AL149">
        <v>38.468033868574537</v>
      </c>
      <c r="AM149">
        <v>84.726047674378592</v>
      </c>
      <c r="AN149">
        <v>16.023887805300578</v>
      </c>
      <c r="AO149">
        <v>19.4749160657978</v>
      </c>
      <c r="AP149">
        <v>13.31627367554691</v>
      </c>
      <c r="AQ149">
        <v>7.8552495956518271</v>
      </c>
      <c r="AR149">
        <v>80.251292957292293</v>
      </c>
      <c r="AS149">
        <v>33.260220285281797</v>
      </c>
      <c r="AT149">
        <v>85.695084455899533</v>
      </c>
      <c r="AU149">
        <v>62.515213168880827</v>
      </c>
      <c r="AV149"/>
      <c r="AW149">
        <v>742.51668007460944</v>
      </c>
      <c r="AX149">
        <v>1746.2409874303059</v>
      </c>
      <c r="AY149">
        <v>4730.2011421052221</v>
      </c>
      <c r="AZ149">
        <v>8673.5657341558108</v>
      </c>
      <c r="BA149">
        <v>10909.41738539104</v>
      </c>
      <c r="BB149">
        <v>1746.6776171254739</v>
      </c>
      <c r="BC149">
        <v>3516.414037194204</v>
      </c>
      <c r="BD149">
        <v>4200.1094891323728</v>
      </c>
      <c r="BE149">
        <v>4630.9612596490797</v>
      </c>
      <c r="BF149">
        <v>4792.2114752123216</v>
      </c>
      <c r="BG149">
        <v>324.01536805172668</v>
      </c>
      <c r="BH149">
        <v>569.68071530668522</v>
      </c>
      <c r="BI149">
        <v>841.12992160132785</v>
      </c>
      <c r="BJ149">
        <v>1923.3001510194581</v>
      </c>
      <c r="BK149">
        <v>4257.4418948643251</v>
      </c>
      <c r="BL149">
        <v>684.08026167577509</v>
      </c>
      <c r="BM149">
        <v>1795.6296962399981</v>
      </c>
      <c r="BN149">
        <v>2193.789096004396</v>
      </c>
      <c r="BO149">
        <v>1667.6043567744271</v>
      </c>
      <c r="BP149">
        <v>858.49926505202632</v>
      </c>
      <c r="BQ149">
        <v>837.51492958769506</v>
      </c>
      <c r="BR149">
        <v>871.32140332734707</v>
      </c>
      <c r="BS149">
        <v>369.07504490638672</v>
      </c>
      <c r="BT149">
        <v>12576.560685578441</v>
      </c>
      <c r="BU149">
        <v>535.8069164983425</v>
      </c>
      <c r="BV149">
        <v>839.44214966388472</v>
      </c>
      <c r="BW149">
        <v>3572.6181238482568</v>
      </c>
      <c r="BX149"/>
    </row>
    <row r="150">
      <c r="A150" t="s">
        <v>539</v>
      </c>
      <c r="B150">
        <v>2011</v>
      </c>
      <c r="C150" t="s">
        <v>544</v>
      </c>
      <c r="D150">
        <v>123</v>
      </c>
      <c r="E150" t="s">
        <v>18</v>
      </c>
      <c r="F150" t="s">
        <v>51</v>
      </c>
      <c r="G150" t="s">
        <v>172</v>
      </c>
      <c r="H150">
        <v>93.852749908019405</v>
      </c>
      <c r="I150">
        <v>85.545599874066085</v>
      </c>
      <c r="J150">
        <v>60.863409670635768</v>
      </c>
      <c r="K150">
        <v>28.18066023951425</v>
      </c>
      <c r="L150">
        <v>9.7169561352947262</v>
      </c>
      <c r="M150">
        <v>65.919295613003513</v>
      </c>
      <c r="N150">
        <v>31.492537263824921</v>
      </c>
      <c r="O150">
        <v>17.969877256082569</v>
      </c>
      <c r="P150">
        <v>9.7558378344801682</v>
      </c>
      <c r="Q150">
        <v>6.4952934908078346</v>
      </c>
      <c r="R150">
        <v>95.339308390698932</v>
      </c>
      <c r="S150">
        <v>91.816697876143465</v>
      </c>
      <c r="T150">
        <v>87.890596353617994</v>
      </c>
      <c r="U150">
        <v>72.365457223473314</v>
      </c>
      <c r="V150">
        <v>38.763038112096353</v>
      </c>
      <c r="W150" t="s">
        <v>246</v>
      </c>
      <c r="X150" t="s">
        <v>247</v>
      </c>
      <c r="Y150" t="s">
        <v>248</v>
      </c>
      <c r="Z150" t="s">
        <v>335</v>
      </c>
      <c r="AA150" t="s">
        <v>249</v>
      </c>
      <c r="AB150" t="s">
        <v>250</v>
      </c>
      <c r="AC150" t="s">
        <v>336</v>
      </c>
      <c r="AD150" t="s">
        <v>337</v>
      </c>
      <c r="AE150" t="s">
        <v>255</v>
      </c>
      <c r="AF150" t="s">
        <v>256</v>
      </c>
      <c r="AG150" t="s">
        <v>338</v>
      </c>
      <c r="AH150" t="s">
        <v>258</v>
      </c>
      <c r="AI150" t="s">
        <v>172</v>
      </c>
      <c r="AJ150">
        <v>51.866254424943747</v>
      </c>
      <c r="AK150">
        <v>72.108046150075111</v>
      </c>
      <c r="AL150">
        <v>61.531966131425641</v>
      </c>
      <c r="AM150">
        <v>15.27395232562144</v>
      </c>
      <c r="AN150">
        <v>83.976112194699382</v>
      </c>
      <c r="AO150">
        <v>80.525083934202186</v>
      </c>
      <c r="AP150">
        <v>86.683726324453104</v>
      </c>
      <c r="AQ150">
        <v>92.144750404348144</v>
      </c>
      <c r="AR150">
        <v>19.748707042707618</v>
      </c>
      <c r="AS150">
        <v>66.739779714718168</v>
      </c>
      <c r="AT150">
        <v>14.304915544100499</v>
      </c>
      <c r="AU150">
        <v>37.484786831119202</v>
      </c>
      <c r="AV150"/>
      <c r="AW150">
        <v>11336.32620030941</v>
      </c>
      <c r="AX150">
        <v>10334.792969124061</v>
      </c>
      <c r="AY150">
        <v>7356.1893745365423</v>
      </c>
      <c r="AZ150">
        <v>3403.3563916695748</v>
      </c>
      <c r="BA150">
        <v>1174.1554743582151</v>
      </c>
      <c r="BB150">
        <v>3378.4442033963041</v>
      </c>
      <c r="BC150">
        <v>1616.4779088059749</v>
      </c>
      <c r="BD150">
        <v>920.09434409157802</v>
      </c>
      <c r="BE150">
        <v>500.62969152544468</v>
      </c>
      <c r="BF150">
        <v>332.89040908824398</v>
      </c>
      <c r="BG150">
        <v>6628.0723308019942</v>
      </c>
      <c r="BH150">
        <v>6391.8209704970222</v>
      </c>
      <c r="BI150">
        <v>6104.9588055065524</v>
      </c>
      <c r="BJ150">
        <v>5036.4681598684338</v>
      </c>
      <c r="BK150">
        <v>2694.9635864162728</v>
      </c>
      <c r="BL150">
        <v>737.12694649602543</v>
      </c>
      <c r="BM150">
        <v>4642.1756504257073</v>
      </c>
      <c r="BN150">
        <v>3509.0994464655619</v>
      </c>
      <c r="BO150">
        <v>300.62666845102558</v>
      </c>
      <c r="BP150">
        <v>4499.1222777550875</v>
      </c>
      <c r="BQ150">
        <v>3462.9653741942238</v>
      </c>
      <c r="BR150">
        <v>5671.9610836298107</v>
      </c>
      <c r="BS150">
        <v>4329.3758497753479</v>
      </c>
      <c r="BT150">
        <v>3094.913532626812</v>
      </c>
      <c r="BU150">
        <v>1075.147286157513</v>
      </c>
      <c r="BV150">
        <v>140.1264626943647</v>
      </c>
      <c r="BW150">
        <v>2142.1798313263662</v>
      </c>
      <c r="BX150"/>
    </row>
    <row r="151">
      <c r="A151" t="s">
        <v>539</v>
      </c>
      <c r="B151">
        <v>2011</v>
      </c>
      <c r="C151" t="s">
        <v>544</v>
      </c>
      <c r="D151">
        <v>124</v>
      </c>
      <c r="E151" t="s">
        <v>50</v>
      </c>
      <c r="F151" t="s">
        <v>15</v>
      </c>
      <c r="G151" t="s">
        <v>559</v>
      </c>
      <c r="H151">
        <v>4.6618604513457509</v>
      </c>
      <c r="I151">
        <v>9.575762902088254</v>
      </c>
      <c r="J151">
        <v>26.727218268198349</v>
      </c>
      <c r="K151">
        <v>48.902737467518691</v>
      </c>
      <c r="L151">
        <v>69.207982176515742</v>
      </c>
      <c r="M151">
        <v>21.228937479534402</v>
      </c>
      <c r="N151">
        <v>45.829978482477721</v>
      </c>
      <c r="O151">
        <v>56.013086033954359</v>
      </c>
      <c r="P151">
        <v>62.322236879579663</v>
      </c>
      <c r="Q151">
        <v>80.162317938189105</v>
      </c>
      <c r="R151">
        <v>3.116631514511639</v>
      </c>
      <c r="S151">
        <v>6.503780515584233</v>
      </c>
      <c r="T151">
        <v>8.4456255908470919</v>
      </c>
      <c r="U151">
        <v>18.055003225529461</v>
      </c>
      <c r="V151">
        <v>44.479754668112221</v>
      </c>
      <c r="W151" t="s">
        <v>246</v>
      </c>
      <c r="X151" t="s">
        <v>247</v>
      </c>
      <c r="Y151" t="s">
        <v>248</v>
      </c>
      <c r="Z151" t="s">
        <v>335</v>
      </c>
      <c r="AA151" t="s">
        <v>249</v>
      </c>
      <c r="AB151" t="s">
        <v>250</v>
      </c>
      <c r="AC151" t="s">
        <v>336</v>
      </c>
      <c r="AD151" t="s">
        <v>337</v>
      </c>
      <c r="AE151" t="s">
        <v>255</v>
      </c>
      <c r="AF151" t="s">
        <v>256</v>
      </c>
      <c r="AG151" t="s">
        <v>338</v>
      </c>
      <c r="AH151" t="s">
        <v>258</v>
      </c>
      <c r="AI151" t="s">
        <v>172</v>
      </c>
      <c r="AJ151">
        <v>41.112876399810382</v>
      </c>
      <c r="AK151">
        <v>22.125756027559351</v>
      </c>
      <c r="AL151">
        <v>25.509999834951781</v>
      </c>
      <c r="AM151">
        <v>72.380538903309812</v>
      </c>
      <c r="AN151">
        <v>13.6885764158379</v>
      </c>
      <c r="AO151">
        <v>10.798653635264619</v>
      </c>
      <c r="AP151">
        <v>9.4137928902639292</v>
      </c>
      <c r="AQ151">
        <v>6.1846272430155294</v>
      </c>
      <c r="AR151">
        <v>54.678120748927931</v>
      </c>
      <c r="AS151">
        <v>25.96916677885385</v>
      </c>
      <c r="AT151">
        <v>73.443251156812963</v>
      </c>
      <c r="AU151">
        <v>44.222785337704117</v>
      </c>
      <c r="AV151"/>
      <c r="AW151">
        <v>563.09879922081382</v>
      </c>
      <c r="AX151">
        <v>1150.752375915479</v>
      </c>
      <c r="AY151">
        <v>3215.4194789692401</v>
      </c>
      <c r="AZ151">
        <v>5888.6611356391641</v>
      </c>
      <c r="BA151">
        <v>8361.2580230465519</v>
      </c>
      <c r="BB151">
        <v>1088.0089070285451</v>
      </c>
      <c r="BC151">
        <v>2339.469557052581</v>
      </c>
      <c r="BD151">
        <v>2867.0116479213862</v>
      </c>
      <c r="BE151">
        <v>3198.1222682820612</v>
      </c>
      <c r="BF151">
        <v>4106.6793711046439</v>
      </c>
      <c r="BG151">
        <v>216.67095613896211</v>
      </c>
      <c r="BH151">
        <v>450.81599933387469</v>
      </c>
      <c r="BI151">
        <v>581.92663949790142</v>
      </c>
      <c r="BJ151">
        <v>1250.035809954682</v>
      </c>
      <c r="BK151">
        <v>3080.4486564765898</v>
      </c>
      <c r="BL151">
        <v>573.85453342914195</v>
      </c>
      <c r="BM151">
        <v>1398.2119003523419</v>
      </c>
      <c r="BN151">
        <v>1454.806857771568</v>
      </c>
      <c r="BO151">
        <v>1424.6162229203219</v>
      </c>
      <c r="BP151">
        <v>731.3295888086808</v>
      </c>
      <c r="BQ151">
        <v>464.39397265818519</v>
      </c>
      <c r="BR151">
        <v>613.71110994130697</v>
      </c>
      <c r="BS151">
        <v>290.58167403219352</v>
      </c>
      <c r="BT151">
        <v>8568.8675961673853</v>
      </c>
      <c r="BU151">
        <v>415.08765341063639</v>
      </c>
      <c r="BV151">
        <v>716.48587109909181</v>
      </c>
      <c r="BW151">
        <v>2527.242832200378</v>
      </c>
      <c r="BX151"/>
    </row>
    <row r="152">
      <c r="A152" t="s">
        <v>539</v>
      </c>
      <c r="B152">
        <v>2011</v>
      </c>
      <c r="C152" t="s">
        <v>544</v>
      </c>
      <c r="D152">
        <v>125</v>
      </c>
      <c r="E152" t="s">
        <v>50</v>
      </c>
      <c r="F152" t="s">
        <v>16</v>
      </c>
      <c r="G152" t="s">
        <v>560</v>
      </c>
      <c r="H152">
        <v>1.4853896406349421</v>
      </c>
      <c r="I152">
        <v>4.8786372238455993</v>
      </c>
      <c r="J152">
        <v>12.409372061165911</v>
      </c>
      <c r="K152">
        <v>22.916602292967049</v>
      </c>
      <c r="L152">
        <v>21.07506168818934</v>
      </c>
      <c r="M152">
        <v>12.85176690746189</v>
      </c>
      <c r="N152">
        <v>22.677484253697319</v>
      </c>
      <c r="O152">
        <v>26.017036709963111</v>
      </c>
      <c r="P152">
        <v>27.921925285940208</v>
      </c>
      <c r="Q152">
        <v>13.34238857100307</v>
      </c>
      <c r="R152">
        <v>1.544060094789423</v>
      </c>
      <c r="S152">
        <v>1.679521608272331</v>
      </c>
      <c r="T152">
        <v>3.6637780555348538</v>
      </c>
      <c r="U152">
        <v>9.5795395509971399</v>
      </c>
      <c r="V152">
        <v>16.757207219791319</v>
      </c>
      <c r="W152" t="s">
        <v>246</v>
      </c>
      <c r="X152" t="s">
        <v>247</v>
      </c>
      <c r="Y152" t="s">
        <v>248</v>
      </c>
      <c r="Z152" t="s">
        <v>335</v>
      </c>
      <c r="AA152" t="s">
        <v>249</v>
      </c>
      <c r="AB152" t="s">
        <v>250</v>
      </c>
      <c r="AC152" t="s">
        <v>336</v>
      </c>
      <c r="AD152" t="s">
        <v>337</v>
      </c>
      <c r="AE152" t="s">
        <v>255</v>
      </c>
      <c r="AF152" t="s">
        <v>256</v>
      </c>
      <c r="AG152" t="s">
        <v>338</v>
      </c>
      <c r="AH152" t="s">
        <v>258</v>
      </c>
      <c r="AI152" t="s">
        <v>172</v>
      </c>
      <c r="AJ152">
        <v>7.0208691752459131</v>
      </c>
      <c r="AK152">
        <v>5.7661978223655854</v>
      </c>
      <c r="AL152">
        <v>12.95803403362277</v>
      </c>
      <c r="AM152">
        <v>12.34550877106885</v>
      </c>
      <c r="AN152">
        <v>2.3353113894626758</v>
      </c>
      <c r="AO152">
        <v>8.6762624305331819</v>
      </c>
      <c r="AP152">
        <v>3.9024807852829868</v>
      </c>
      <c r="AQ152">
        <v>1.6706223526363</v>
      </c>
      <c r="AR152">
        <v>25.573172208364241</v>
      </c>
      <c r="AS152">
        <v>7.2910535064279456</v>
      </c>
      <c r="AT152">
        <v>12.25183329908652</v>
      </c>
      <c r="AU152">
        <v>18.29242783117672</v>
      </c>
      <c r="AV152"/>
      <c r="AW152">
        <v>179.41788085379531</v>
      </c>
      <c r="AX152">
        <v>586.28262144478481</v>
      </c>
      <c r="AY152">
        <v>1492.910195399068</v>
      </c>
      <c r="AZ152">
        <v>2759.5204741478378</v>
      </c>
      <c r="BA152">
        <v>2546.1518033734642</v>
      </c>
      <c r="BB152">
        <v>658.66871009692727</v>
      </c>
      <c r="BC152">
        <v>1157.6109306345879</v>
      </c>
      <c r="BD152">
        <v>1331.673588679731</v>
      </c>
      <c r="BE152">
        <v>1432.8389913670189</v>
      </c>
      <c r="BF152">
        <v>683.52454513665566</v>
      </c>
      <c r="BG152">
        <v>107.3444119127646</v>
      </c>
      <c r="BH152">
        <v>116.41770665874211</v>
      </c>
      <c r="BI152">
        <v>252.44430134745181</v>
      </c>
      <c r="BJ152">
        <v>663.23818013455207</v>
      </c>
      <c r="BK152">
        <v>1160.5216092505209</v>
      </c>
      <c r="BL152">
        <v>97.997463511124465</v>
      </c>
      <c r="BM152">
        <v>364.38829050519303</v>
      </c>
      <c r="BN152">
        <v>738.98223823282945</v>
      </c>
      <c r="BO152">
        <v>242.98813385410651</v>
      </c>
      <c r="BP152">
        <v>124.7669784141995</v>
      </c>
      <c r="BQ152">
        <v>373.12095692950999</v>
      </c>
      <c r="BR152">
        <v>254.41348053637691</v>
      </c>
      <c r="BS152">
        <v>78.493370874193317</v>
      </c>
      <c r="BT152">
        <v>4007.693089411036</v>
      </c>
      <c r="BU152">
        <v>116.53921423997799</v>
      </c>
      <c r="BV152">
        <v>119.5244670625199</v>
      </c>
      <c r="BW152">
        <v>1045.37529164788</v>
      </c>
      <c r="BX152"/>
    </row>
    <row r="153">
      <c r="A153" t="s">
        <v>539</v>
      </c>
      <c r="B153">
        <v>2011</v>
      </c>
      <c r="C153" t="s">
        <v>544</v>
      </c>
      <c r="D153">
        <v>126</v>
      </c>
      <c r="E153" t="s">
        <v>50</v>
      </c>
      <c r="F153" t="s">
        <v>22</v>
      </c>
      <c r="G153" t="s">
        <v>561</v>
      </c>
      <c r="H153">
        <v>8.0310694754302716</v>
      </c>
      <c r="I153">
        <v>12.57261987461705</v>
      </c>
      <c r="J153">
        <v>24.670708661474119</v>
      </c>
      <c r="K153">
        <v>18.996993711206891</v>
      </c>
      <c r="L153">
        <v>8.8009350989836985</v>
      </c>
      <c r="M153">
        <v>23.954928851516492</v>
      </c>
      <c r="N153">
        <v>19.241258932462561</v>
      </c>
      <c r="O153">
        <v>15.381097626468829</v>
      </c>
      <c r="P153">
        <v>8.7239267860451424</v>
      </c>
      <c r="Q153">
        <v>6.3731752502092256</v>
      </c>
      <c r="R153">
        <v>6.6463454427953934</v>
      </c>
      <c r="S153">
        <v>8.0053350359132764</v>
      </c>
      <c r="T153">
        <v>12.562181114797641</v>
      </c>
      <c r="U153">
        <v>23.34751550885079</v>
      </c>
      <c r="V153">
        <v>22.066901671659771</v>
      </c>
      <c r="W153" t="s">
        <v>246</v>
      </c>
      <c r="X153" t="s">
        <v>247</v>
      </c>
      <c r="Y153" t="s">
        <v>248</v>
      </c>
      <c r="Z153" t="s">
        <v>335</v>
      </c>
      <c r="AA153" t="s">
        <v>249</v>
      </c>
      <c r="AB153" t="s">
        <v>250</v>
      </c>
      <c r="AC153" t="s">
        <v>336</v>
      </c>
      <c r="AD153" t="s">
        <v>337</v>
      </c>
      <c r="AE153" t="s">
        <v>255</v>
      </c>
      <c r="AF153" t="s">
        <v>256</v>
      </c>
      <c r="AG153" t="s">
        <v>338</v>
      </c>
      <c r="AH153" t="s">
        <v>258</v>
      </c>
      <c r="AI153" t="s">
        <v>172</v>
      </c>
      <c r="AJ153">
        <v>20.148994783732409</v>
      </c>
      <c r="AK153">
        <v>4.1295566548518821</v>
      </c>
      <c r="AL153">
        <v>21.215106496076661</v>
      </c>
      <c r="AM153">
        <v>9.8211100442821078</v>
      </c>
      <c r="AN153">
        <v>31.805983557287121</v>
      </c>
      <c r="AO153">
        <v>34.889123491304723</v>
      </c>
      <c r="AP153">
        <v>14.911595138007749</v>
      </c>
      <c r="AQ153">
        <v>4.2838562247943628</v>
      </c>
      <c r="AR153">
        <v>11.226563312589571</v>
      </c>
      <c r="AS153">
        <v>2.7644604153930392</v>
      </c>
      <c r="AT153">
        <v>8.674969013361558</v>
      </c>
      <c r="AU153">
        <v>10.2719824759047</v>
      </c>
      <c r="AV153"/>
      <c r="AW153">
        <v>970.06026355170764</v>
      </c>
      <c r="AX153">
        <v>1525.6203615735569</v>
      </c>
      <c r="AY153">
        <v>2989.7140669730611</v>
      </c>
      <c r="AZ153">
        <v>2296.583330083562</v>
      </c>
      <c r="BA153">
        <v>1063.4857946874099</v>
      </c>
      <c r="BB153">
        <v>1227.719285659535</v>
      </c>
      <c r="BC153">
        <v>990.00163701484803</v>
      </c>
      <c r="BD153">
        <v>787.58042102178001</v>
      </c>
      <c r="BE153">
        <v>447.67623753978489</v>
      </c>
      <c r="BF153">
        <v>326.63417643394479</v>
      </c>
      <c r="BG153">
        <v>462.05976395190748</v>
      </c>
      <c r="BH153">
        <v>559.34240533429363</v>
      </c>
      <c r="BI153">
        <v>877.67167938360024</v>
      </c>
      <c r="BJ153">
        <v>1629.847603485626</v>
      </c>
      <c r="BK153">
        <v>1536.9306070439759</v>
      </c>
      <c r="BL153">
        <v>290.23743671634128</v>
      </c>
      <c r="BM153">
        <v>288.30577796638568</v>
      </c>
      <c r="BN153">
        <v>1209.873877637564</v>
      </c>
      <c r="BO153">
        <v>193.30213491309539</v>
      </c>
      <c r="BP153">
        <v>1705.2977175151379</v>
      </c>
      <c r="BQ153">
        <v>1500.3998839057051</v>
      </c>
      <c r="BR153">
        <v>978.0022139034636</v>
      </c>
      <c r="BS153">
        <v>201.27488112073101</v>
      </c>
      <c r="BT153">
        <v>1759.3679751229331</v>
      </c>
      <c r="BU153">
        <v>47.208390839732793</v>
      </c>
      <c r="BV153">
        <v>85.170482739307332</v>
      </c>
      <c r="BW153">
        <v>587.02304448890152</v>
      </c>
      <c r="BX153"/>
    </row>
    <row r="154">
      <c r="A154" t="s">
        <v>539</v>
      </c>
      <c r="B154">
        <v>2011</v>
      </c>
      <c r="C154" t="s">
        <v>544</v>
      </c>
      <c r="D154">
        <v>127</v>
      </c>
      <c r="E154" t="s">
        <v>50</v>
      </c>
      <c r="F154" t="s">
        <v>19</v>
      </c>
      <c r="G154" t="s">
        <v>562</v>
      </c>
      <c r="H154">
        <v>85.821680432589048</v>
      </c>
      <c r="I154">
        <v>72.972979999449095</v>
      </c>
      <c r="J154">
        <v>36.192701009161617</v>
      </c>
      <c r="K154">
        <v>9.1836665283073682</v>
      </c>
      <c r="L154">
        <v>0.91602103631121956</v>
      </c>
      <c r="M154">
        <v>41.964366761487213</v>
      </c>
      <c r="N154">
        <v>12.2512783313624</v>
      </c>
      <c r="O154">
        <v>2.5887796296137</v>
      </c>
      <c r="P154">
        <v>1.0319110484349829</v>
      </c>
      <c r="Q154">
        <v>0.12211824059860039</v>
      </c>
      <c r="R154">
        <v>88.692962947903538</v>
      </c>
      <c r="S154">
        <v>83.811362840230146</v>
      </c>
      <c r="T154">
        <v>75.328415238820426</v>
      </c>
      <c r="U154">
        <v>49.017941714622609</v>
      </c>
      <c r="V154">
        <v>16.6961364404367</v>
      </c>
      <c r="W154" t="s">
        <v>246</v>
      </c>
      <c r="X154" t="s">
        <v>247</v>
      </c>
      <c r="Y154" t="s">
        <v>248</v>
      </c>
      <c r="Z154" t="s">
        <v>335</v>
      </c>
      <c r="AA154" t="s">
        <v>249</v>
      </c>
      <c r="AB154" t="s">
        <v>250</v>
      </c>
      <c r="AC154" t="s">
        <v>336</v>
      </c>
      <c r="AD154" t="s">
        <v>337</v>
      </c>
      <c r="AE154" t="s">
        <v>255</v>
      </c>
      <c r="AF154" t="s">
        <v>256</v>
      </c>
      <c r="AG154" t="s">
        <v>338</v>
      </c>
      <c r="AH154" t="s">
        <v>258</v>
      </c>
      <c r="AI154" t="s">
        <v>172</v>
      </c>
      <c r="AJ154">
        <v>31.717259641211289</v>
      </c>
      <c r="AK154">
        <v>67.978489495223187</v>
      </c>
      <c r="AL154">
        <v>40.316859635348791</v>
      </c>
      <c r="AM154">
        <v>5.4528422813392252</v>
      </c>
      <c r="AN154">
        <v>52.170128637412297</v>
      </c>
      <c r="AO154">
        <v>45.635960442897478</v>
      </c>
      <c r="AP154">
        <v>71.772131186445321</v>
      </c>
      <c r="AQ154">
        <v>87.86089417955381</v>
      </c>
      <c r="AR154">
        <v>8.5221437301182537</v>
      </c>
      <c r="AS154">
        <v>63.975319299325172</v>
      </c>
      <c r="AT154">
        <v>5.629946530738958</v>
      </c>
      <c r="AU154">
        <v>27.212804355214448</v>
      </c>
      <c r="AV154"/>
      <c r="AW154">
        <v>10366.265936757691</v>
      </c>
      <c r="AX154">
        <v>8809.1726075505139</v>
      </c>
      <c r="AY154">
        <v>4366.4753075634799</v>
      </c>
      <c r="AZ154">
        <v>1106.77306158601</v>
      </c>
      <c r="BA154">
        <v>110.66967967080571</v>
      </c>
      <c r="BB154">
        <v>2150.724917736773</v>
      </c>
      <c r="BC154">
        <v>626.47627179112715</v>
      </c>
      <c r="BD154">
        <v>132.51392306979801</v>
      </c>
      <c r="BE154">
        <v>52.953453985659728</v>
      </c>
      <c r="BF154">
        <v>6.2562326542991737</v>
      </c>
      <c r="BG154">
        <v>6166.0125668500896</v>
      </c>
      <c r="BH154">
        <v>5832.4785651627344</v>
      </c>
      <c r="BI154">
        <v>5227.2871261229502</v>
      </c>
      <c r="BJ154">
        <v>3406.620556382813</v>
      </c>
      <c r="BK154">
        <v>1158.0329793722981</v>
      </c>
      <c r="BL154">
        <v>446.8895097796842</v>
      </c>
      <c r="BM154">
        <v>4353.8698724593196</v>
      </c>
      <c r="BN154">
        <v>2299.225568827997</v>
      </c>
      <c r="BO154">
        <v>107.3245335379299</v>
      </c>
      <c r="BP154">
        <v>2793.824560239952</v>
      </c>
      <c r="BQ154">
        <v>1962.5654902885151</v>
      </c>
      <c r="BR154">
        <v>4693.9588697263471</v>
      </c>
      <c r="BS154">
        <v>4128.1009686546186</v>
      </c>
      <c r="BT154">
        <v>1335.5455575038791</v>
      </c>
      <c r="BU154">
        <v>1027.93889531778</v>
      </c>
      <c r="BV154">
        <v>54.955979955057323</v>
      </c>
      <c r="BW154">
        <v>1555.156786837465</v>
      </c>
      <c r="BX154"/>
    </row>
    <row r="155">
      <c r="A155" t="s">
        <v>539</v>
      </c>
      <c r="B155">
        <v>2011</v>
      </c>
      <c r="C155" t="s">
        <v>544</v>
      </c>
      <c r="D155">
        <v>128</v>
      </c>
      <c r="E155" t="s">
        <v>158</v>
      </c>
      <c r="F155" t="s">
        <v>49</v>
      </c>
      <c r="G155" t="s">
        <v>563</v>
      </c>
      <c r="H155">
        <v>24.163481530915512</v>
      </c>
      <c r="I155">
        <v>33.751917626055118</v>
      </c>
      <c r="J155">
        <v>31.707851799892531</v>
      </c>
      <c r="K155">
        <v>31.908678594641621</v>
      </c>
      <c r="L155">
        <v>23.3433220525569</v>
      </c>
      <c r="M155">
        <v>37.709804238569539</v>
      </c>
      <c r="N155">
        <v>33.102210106699197</v>
      </c>
      <c r="O155">
        <v>31.716442496597711</v>
      </c>
      <c r="P155">
        <v>30.940422755244441</v>
      </c>
      <c r="Q155">
        <v>14.269216031057651</v>
      </c>
      <c r="R155">
        <v>33.129419927892997</v>
      </c>
      <c r="S155">
        <v>20.523763914032529</v>
      </c>
      <c r="T155">
        <v>30.255643981522731</v>
      </c>
      <c r="U155">
        <v>34.665091543089403</v>
      </c>
      <c r="V155">
        <v>27.364530674245319</v>
      </c>
      <c r="W155" t="s">
        <v>246</v>
      </c>
      <c r="X155" t="s">
        <v>247</v>
      </c>
      <c r="Y155" t="s">
        <v>248</v>
      </c>
      <c r="Z155" t="s">
        <v>335</v>
      </c>
      <c r="AA155" t="s">
        <v>249</v>
      </c>
      <c r="AB155" t="s">
        <v>250</v>
      </c>
      <c r="AC155" t="s">
        <v>336</v>
      </c>
      <c r="AD155" t="s">
        <v>337</v>
      </c>
      <c r="AE155" t="s">
        <v>255</v>
      </c>
      <c r="AF155" t="s">
        <v>256</v>
      </c>
      <c r="AG155" t="s">
        <v>338</v>
      </c>
      <c r="AH155" t="s">
        <v>258</v>
      </c>
      <c r="AI155" t="s">
        <v>172</v>
      </c>
      <c r="AJ155">
        <v>14.586168375984929</v>
      </c>
      <c r="AK155">
        <v>20.673337742458301</v>
      </c>
      <c r="AL155">
        <v>33.685199711255578</v>
      </c>
      <c r="AM155">
        <v>14.57109013100132</v>
      </c>
      <c r="AN155">
        <v>14.57393747284085</v>
      </c>
      <c r="AO155">
        <v>44.550961869204627</v>
      </c>
      <c r="AP155">
        <v>29.306102295338331</v>
      </c>
      <c r="AQ155">
        <v>21.267590956766689</v>
      </c>
      <c r="AR155">
        <v>31.866367837803729</v>
      </c>
      <c r="AS155">
        <v>21.921242384718539</v>
      </c>
      <c r="AT155">
        <v>14.297008255346981</v>
      </c>
      <c r="AU155">
        <v>29.26076214722471</v>
      </c>
      <c r="AV155"/>
      <c r="AW155"/>
      <c r="AX155"/>
      <c r="AY155"/>
      <c r="AZ155"/>
      <c r="BA155"/>
      <c r="BB155"/>
      <c r="BC155"/>
      <c r="BD155"/>
      <c r="BE155"/>
      <c r="BF155"/>
      <c r="BG155"/>
      <c r="BH155"/>
      <c r="BI155"/>
      <c r="BJ155"/>
      <c r="BK155"/>
      <c r="BL155"/>
      <c r="BM155"/>
      <c r="BN155"/>
      <c r="BO155"/>
      <c r="BP155"/>
      <c r="BQ155"/>
      <c r="BR155"/>
      <c r="BS155"/>
      <c r="BT155"/>
      <c r="BU155"/>
      <c r="BV155"/>
      <c r="BW155"/>
      <c r="BX155"/>
    </row>
    <row r="156">
      <c r="A156" t="s">
        <v>539</v>
      </c>
      <c r="B156">
        <v>2011</v>
      </c>
      <c r="C156" t="s">
        <v>544</v>
      </c>
      <c r="D156">
        <v>129</v>
      </c>
      <c r="E156" t="s">
        <v>158</v>
      </c>
      <c r="F156" t="s">
        <v>48</v>
      </c>
      <c r="G156" t="s">
        <v>172</v>
      </c>
      <c r="H156">
        <v>75.836518469084439</v>
      </c>
      <c r="I156">
        <v>66.248082373944939</v>
      </c>
      <c r="J156">
        <v>68.292148200107334</v>
      </c>
      <c r="K156">
        <v>68.0913214053584</v>
      </c>
      <c r="L156">
        <v>76.656677947443015</v>
      </c>
      <c r="M156">
        <v>62.29019576143039</v>
      </c>
      <c r="N156">
        <v>66.897789893300811</v>
      </c>
      <c r="O156">
        <v>68.283557503402264</v>
      </c>
      <c r="P156">
        <v>69.059577244755545</v>
      </c>
      <c r="Q156">
        <v>85.730783968942262</v>
      </c>
      <c r="R156">
        <v>66.870580072106989</v>
      </c>
      <c r="S156">
        <v>79.476236085967457</v>
      </c>
      <c r="T156">
        <v>69.744356018477234</v>
      </c>
      <c r="U156">
        <v>65.33490845691064</v>
      </c>
      <c r="V156">
        <v>72.635469325754471</v>
      </c>
      <c r="W156" t="s">
        <v>246</v>
      </c>
      <c r="X156" t="s">
        <v>247</v>
      </c>
      <c r="Y156" t="s">
        <v>248</v>
      </c>
      <c r="Z156" t="s">
        <v>335</v>
      </c>
      <c r="AA156" t="s">
        <v>249</v>
      </c>
      <c r="AB156" t="s">
        <v>250</v>
      </c>
      <c r="AC156" t="s">
        <v>336</v>
      </c>
      <c r="AD156" t="s">
        <v>337</v>
      </c>
      <c r="AE156" t="s">
        <v>255</v>
      </c>
      <c r="AF156" t="s">
        <v>256</v>
      </c>
      <c r="AG156" t="s">
        <v>338</v>
      </c>
      <c r="AH156" t="s">
        <v>258</v>
      </c>
      <c r="AI156" t="s">
        <v>172</v>
      </c>
      <c r="AJ156">
        <v>85.413831624015003</v>
      </c>
      <c r="AK156">
        <v>79.32666225754167</v>
      </c>
      <c r="AL156">
        <v>66.314800288744465</v>
      </c>
      <c r="AM156">
        <v>85.428909868998772</v>
      </c>
      <c r="AN156">
        <v>85.426062527159132</v>
      </c>
      <c r="AO156">
        <v>55.449038130795387</v>
      </c>
      <c r="AP156">
        <v>70.693897704661708</v>
      </c>
      <c r="AQ156">
        <v>78.732409043233346</v>
      </c>
      <c r="AR156">
        <v>68.133632162196122</v>
      </c>
      <c r="AS156">
        <v>78.078757615281447</v>
      </c>
      <c r="AT156">
        <v>85.702991744652962</v>
      </c>
      <c r="AU156">
        <v>70.739237852775304</v>
      </c>
      <c r="AV156"/>
      <c r="AW156"/>
      <c r="AX156"/>
      <c r="AY156"/>
      <c r="AZ156"/>
      <c r="BA156"/>
      <c r="BB156"/>
      <c r="BC156"/>
      <c r="BD156"/>
      <c r="BE156"/>
      <c r="BF156"/>
      <c r="BG156"/>
      <c r="BH156"/>
      <c r="BI156"/>
      <c r="BJ156"/>
      <c r="BK156"/>
      <c r="BL156"/>
      <c r="BM156"/>
      <c r="BN156"/>
      <c r="BO156"/>
      <c r="BP156"/>
      <c r="BQ156"/>
      <c r="BR156"/>
      <c r="BS156"/>
      <c r="BT156"/>
      <c r="BU156"/>
      <c r="BV156"/>
      <c r="BW156"/>
      <c r="BX156"/>
    </row>
    <row r="157">
      <c r="A157" t="s">
        <v>539</v>
      </c>
      <c r="B157">
        <v>2011</v>
      </c>
      <c r="C157" t="s">
        <v>544</v>
      </c>
      <c r="D157">
        <v>130</v>
      </c>
      <c r="E157" t="s">
        <v>47</v>
      </c>
      <c r="F157" t="s">
        <v>42</v>
      </c>
      <c r="G157" t="s">
        <v>172</v>
      </c>
      <c r="H157">
        <v>19.558417719596701</v>
      </c>
      <c r="I157">
        <v>33.007387684756168</v>
      </c>
      <c r="J157">
        <v>44.382602335256287</v>
      </c>
      <c r="K157">
        <v>67.14454261900606</v>
      </c>
      <c r="L157">
        <v>85.690090616816875</v>
      </c>
      <c r="M157">
        <v>38.798813687361069</v>
      </c>
      <c r="N157">
        <v>64.610780568075469</v>
      </c>
      <c r="O157">
        <v>72.337466948412967</v>
      </c>
      <c r="P157">
        <v>85.855866036183215</v>
      </c>
      <c r="Q157">
        <v>89.218033661703672</v>
      </c>
      <c r="R157">
        <v>19.433433089056329</v>
      </c>
      <c r="S157">
        <v>22.96976766424066</v>
      </c>
      <c r="T157">
        <v>31.995766005775561</v>
      </c>
      <c r="U157">
        <v>33.67654875558415</v>
      </c>
      <c r="V157">
        <v>66.141753393907337</v>
      </c>
      <c r="W157" t="s">
        <v>246</v>
      </c>
      <c r="X157" t="s">
        <v>247</v>
      </c>
      <c r="Y157" t="s">
        <v>248</v>
      </c>
      <c r="Z157" t="s">
        <v>335</v>
      </c>
      <c r="AA157" t="s">
        <v>249</v>
      </c>
      <c r="AB157" t="s">
        <v>250</v>
      </c>
      <c r="AC157" t="s">
        <v>336</v>
      </c>
      <c r="AD157" t="s">
        <v>337</v>
      </c>
      <c r="AE157" t="s">
        <v>255</v>
      </c>
      <c r="AF157" t="s">
        <v>256</v>
      </c>
      <c r="AG157" t="s">
        <v>338</v>
      </c>
      <c r="AH157" t="s">
        <v>258</v>
      </c>
      <c r="AI157" t="s">
        <v>172</v>
      </c>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row>
    <row r="158">
      <c r="A158" t="s">
        <v>539</v>
      </c>
      <c r="B158">
        <v>2011</v>
      </c>
      <c r="C158" t="s">
        <v>544</v>
      </c>
      <c r="D158">
        <v>135</v>
      </c>
      <c r="E158" t="s">
        <v>45</v>
      </c>
      <c r="F158" t="s">
        <v>44</v>
      </c>
      <c r="G158" t="s">
        <v>564</v>
      </c>
      <c r="H158">
        <v>0</v>
      </c>
      <c r="I158">
        <v>0.50434331965959345</v>
      </c>
      <c r="J158">
        <v>0.68412278000200999</v>
      </c>
      <c r="K158">
        <v>1.035005014343918</v>
      </c>
      <c r="L158">
        <v>7.7711174261668692</v>
      </c>
      <c r="M158">
        <v>0.86371298081165848</v>
      </c>
      <c r="N158">
        <v>0.72787331589331561</v>
      </c>
      <c r="O158">
        <v>2.1254579922117611</v>
      </c>
      <c r="P158">
        <v>5.344354505930168</v>
      </c>
      <c r="Q158">
        <v>12.55753067339689</v>
      </c>
      <c r="R158">
        <v>0</v>
      </c>
      <c r="S158">
        <v>0</v>
      </c>
      <c r="T158">
        <v>0.66295427897410009</v>
      </c>
      <c r="U158">
        <v>0.49372507801245469</v>
      </c>
      <c r="V158">
        <v>0.27239179525207291</v>
      </c>
      <c r="W158" t="s">
        <v>246</v>
      </c>
      <c r="X158" t="s">
        <v>247</v>
      </c>
      <c r="Y158" t="s">
        <v>248</v>
      </c>
      <c r="Z158" t="s">
        <v>335</v>
      </c>
      <c r="AA158" t="s">
        <v>249</v>
      </c>
      <c r="AB158" t="s">
        <v>250</v>
      </c>
      <c r="AC158" t="s">
        <v>336</v>
      </c>
      <c r="AD158" t="s">
        <v>337</v>
      </c>
      <c r="AE158" t="s">
        <v>255</v>
      </c>
      <c r="AF158" t="s">
        <v>256</v>
      </c>
      <c r="AG158" t="s">
        <v>338</v>
      </c>
      <c r="AH158" t="s">
        <v>258</v>
      </c>
      <c r="AI158" t="s">
        <v>172</v>
      </c>
      <c r="AJ158">
        <v>0</v>
      </c>
      <c r="AK158">
        <v>0</v>
      </c>
      <c r="AL158">
        <v>0.55067589058693667</v>
      </c>
      <c r="AM158">
        <v>21.828948302819661</v>
      </c>
      <c r="AN158">
        <v>0.57317685945670349</v>
      </c>
      <c r="AO158">
        <v>0.29887947930779241</v>
      </c>
      <c r="AP158">
        <v>0</v>
      </c>
      <c r="AQ158">
        <v>0</v>
      </c>
      <c r="AR158">
        <v>3.1828154257648231</v>
      </c>
      <c r="AS158">
        <v>0</v>
      </c>
      <c r="AT158">
        <v>17.220679167076639</v>
      </c>
      <c r="AU158">
        <v>0.62203585275386353</v>
      </c>
      <c r="AV158"/>
      <c r="AW158"/>
      <c r="AX158"/>
      <c r="AY158"/>
      <c r="AZ158"/>
      <c r="BA158"/>
      <c r="BB158"/>
      <c r="BC158"/>
      <c r="BD158"/>
      <c r="BE158"/>
      <c r="BF158"/>
      <c r="BG158"/>
      <c r="BH158"/>
      <c r="BI158"/>
      <c r="BJ158"/>
      <c r="BK158"/>
      <c r="BL158"/>
      <c r="BM158"/>
      <c r="BN158"/>
      <c r="BO158"/>
      <c r="BP158"/>
      <c r="BQ158"/>
      <c r="BR158"/>
      <c r="BS158"/>
      <c r="BT158"/>
      <c r="BU158"/>
      <c r="BV158"/>
      <c r="BW158"/>
      <c r="BX158"/>
    </row>
    <row r="159">
      <c r="A159" t="s">
        <v>539</v>
      </c>
      <c r="B159">
        <v>2011</v>
      </c>
      <c r="C159" t="s">
        <v>544</v>
      </c>
      <c r="D159">
        <v>136</v>
      </c>
      <c r="E159" t="s">
        <v>45</v>
      </c>
      <c r="F159" t="s">
        <v>43</v>
      </c>
      <c r="G159" t="s">
        <v>565</v>
      </c>
      <c r="H159">
        <v>1.0095605451120151</v>
      </c>
      <c r="I159">
        <v>1.634650807630988</v>
      </c>
      <c r="J159">
        <v>5.1392663093560671</v>
      </c>
      <c r="K159">
        <v>13.85318064442165</v>
      </c>
      <c r="L159">
        <v>18.197004038458221</v>
      </c>
      <c r="M159">
        <v>6.013068812489772</v>
      </c>
      <c r="N159">
        <v>13.85015601403599</v>
      </c>
      <c r="O159">
        <v>18.880107403739281</v>
      </c>
      <c r="P159">
        <v>18.95106800245944</v>
      </c>
      <c r="Q159">
        <v>20.544918070525409</v>
      </c>
      <c r="R159">
        <v>0.17532912325604399</v>
      </c>
      <c r="S159">
        <v>2.0195882362636959</v>
      </c>
      <c r="T159">
        <v>0.99697498600903112</v>
      </c>
      <c r="U159">
        <v>3.6015767335250932</v>
      </c>
      <c r="V159">
        <v>4.7255451288215777</v>
      </c>
      <c r="W159" t="s">
        <v>246</v>
      </c>
      <c r="X159" t="s">
        <v>247</v>
      </c>
      <c r="Y159" t="s">
        <v>248</v>
      </c>
      <c r="Z159" t="s">
        <v>335</v>
      </c>
      <c r="AA159" t="s">
        <v>249</v>
      </c>
      <c r="AB159" t="s">
        <v>250</v>
      </c>
      <c r="AC159" t="s">
        <v>336</v>
      </c>
      <c r="AD159" t="s">
        <v>337</v>
      </c>
      <c r="AE159" t="s">
        <v>255</v>
      </c>
      <c r="AF159" t="s">
        <v>256</v>
      </c>
      <c r="AG159" t="s">
        <v>338</v>
      </c>
      <c r="AH159" t="s">
        <v>258</v>
      </c>
      <c r="AI159" t="s">
        <v>172</v>
      </c>
      <c r="AJ159">
        <v>7.7698528773364961</v>
      </c>
      <c r="AK159">
        <v>5.5119053581325872</v>
      </c>
      <c r="AL159">
        <v>3.1013568957866511</v>
      </c>
      <c r="AM159">
        <v>20.882112459885541</v>
      </c>
      <c r="AN159">
        <v>1.6820454109148479</v>
      </c>
      <c r="AO159">
        <v>0</v>
      </c>
      <c r="AP159">
        <v>4.2429008983220076</v>
      </c>
      <c r="AQ159">
        <v>1.2012131636651719</v>
      </c>
      <c r="AR159">
        <v>18.663189217471601</v>
      </c>
      <c r="AS159">
        <v>9.6919004483756392</v>
      </c>
      <c r="AT159">
        <v>9.2023673380058213</v>
      </c>
      <c r="AU159">
        <v>2.870858116530568</v>
      </c>
      <c r="AV159"/>
      <c r="AW159"/>
      <c r="AX159"/>
      <c r="AY159"/>
      <c r="AZ159"/>
      <c r="BA159"/>
      <c r="BB159"/>
      <c r="BC159"/>
      <c r="BD159"/>
      <c r="BE159"/>
      <c r="BF159"/>
      <c r="BG159"/>
      <c r="BH159"/>
      <c r="BI159"/>
      <c r="BJ159"/>
      <c r="BK159"/>
      <c r="BL159"/>
      <c r="BM159"/>
      <c r="BN159"/>
      <c r="BO159"/>
      <c r="BP159"/>
      <c r="BQ159"/>
      <c r="BR159"/>
      <c r="BS159"/>
      <c r="BT159"/>
      <c r="BU159"/>
      <c r="BV159"/>
      <c r="BW159"/>
      <c r="BX159"/>
    </row>
    <row r="160">
      <c r="A160" t="s">
        <v>539</v>
      </c>
      <c r="B160">
        <v>2011</v>
      </c>
      <c r="C160" t="s">
        <v>544</v>
      </c>
      <c r="D160">
        <v>137</v>
      </c>
      <c r="E160" t="s">
        <v>45</v>
      </c>
      <c r="F160" t="s">
        <v>42</v>
      </c>
      <c r="G160" t="s">
        <v>566</v>
      </c>
      <c r="H160">
        <v>5.1376895468686774</v>
      </c>
      <c r="I160">
        <v>12.31540599864327</v>
      </c>
      <c r="J160">
        <v>33.313201240006187</v>
      </c>
      <c r="K160">
        <v>56.931154101720203</v>
      </c>
      <c r="L160">
        <v>64.314922400079951</v>
      </c>
      <c r="M160">
        <v>27.20392259369487</v>
      </c>
      <c r="N160">
        <v>53.929433406245728</v>
      </c>
      <c r="O160">
        <v>61.024557347966422</v>
      </c>
      <c r="P160">
        <v>65.948739657130247</v>
      </c>
      <c r="Q160">
        <v>60.402257765269887</v>
      </c>
      <c r="R160">
        <v>4.4853624860450196</v>
      </c>
      <c r="S160">
        <v>6.1637138875928672</v>
      </c>
      <c r="T160">
        <v>10.44947438139882</v>
      </c>
      <c r="U160">
        <v>23.539240964989041</v>
      </c>
      <c r="V160">
        <v>56.239024963829863</v>
      </c>
      <c r="W160" t="s">
        <v>246</v>
      </c>
      <c r="X160" t="s">
        <v>247</v>
      </c>
      <c r="Y160" t="s">
        <v>248</v>
      </c>
      <c r="Z160" t="s">
        <v>335</v>
      </c>
      <c r="AA160" t="s">
        <v>249</v>
      </c>
      <c r="AB160" t="s">
        <v>250</v>
      </c>
      <c r="AC160" t="s">
        <v>336</v>
      </c>
      <c r="AD160" t="s">
        <v>337</v>
      </c>
      <c r="AE160" t="s">
        <v>255</v>
      </c>
      <c r="AF160" t="s">
        <v>256</v>
      </c>
      <c r="AG160" t="s">
        <v>338</v>
      </c>
      <c r="AH160" t="s">
        <v>258</v>
      </c>
      <c r="AI160" t="s">
        <v>172</v>
      </c>
      <c r="AJ160">
        <v>40.363892697719812</v>
      </c>
      <c r="AK160">
        <v>22.380048491792351</v>
      </c>
      <c r="AL160">
        <v>34.816001082200962</v>
      </c>
      <c r="AM160">
        <v>42.014986911673432</v>
      </c>
      <c r="AN160">
        <v>13.768665534929029</v>
      </c>
      <c r="AO160">
        <v>19.17603658649001</v>
      </c>
      <c r="AP160">
        <v>9.0733727772249075</v>
      </c>
      <c r="AQ160">
        <v>6.6540364319866594</v>
      </c>
      <c r="AR160">
        <v>58.405288314055682</v>
      </c>
      <c r="AS160">
        <v>23.568319836906149</v>
      </c>
      <c r="AT160">
        <v>59.272037950816973</v>
      </c>
      <c r="AU160">
        <v>59.022319199596403</v>
      </c>
      <c r="AV160"/>
      <c r="AW160"/>
      <c r="AX160"/>
      <c r="AY160"/>
      <c r="AZ160"/>
      <c r="BA160"/>
      <c r="BB160"/>
      <c r="BC160"/>
      <c r="BD160"/>
      <c r="BE160"/>
      <c r="BF160"/>
      <c r="BG160"/>
      <c r="BH160"/>
      <c r="BI160"/>
      <c r="BJ160"/>
      <c r="BK160"/>
      <c r="BL160"/>
      <c r="BM160"/>
      <c r="BN160"/>
      <c r="BO160"/>
      <c r="BP160"/>
      <c r="BQ160"/>
      <c r="BR160"/>
      <c r="BS160"/>
      <c r="BT160"/>
      <c r="BU160"/>
      <c r="BV160"/>
      <c r="BW160"/>
      <c r="BX160"/>
    </row>
    <row r="161">
      <c r="A161" t="s">
        <v>539</v>
      </c>
      <c r="B161">
        <v>2011</v>
      </c>
      <c r="C161" t="s">
        <v>544</v>
      </c>
      <c r="D161">
        <v>138</v>
      </c>
      <c r="E161" t="s">
        <v>45</v>
      </c>
      <c r="F161" t="s">
        <v>41</v>
      </c>
      <c r="G161" t="s">
        <v>172</v>
      </c>
      <c r="H161">
        <v>8.031069475430316</v>
      </c>
      <c r="I161">
        <v>12.62822674830622</v>
      </c>
      <c r="J161">
        <v>24.736202779949259</v>
      </c>
      <c r="K161">
        <v>19.016296587460221</v>
      </c>
      <c r="L161">
        <v>8.8010872862769851</v>
      </c>
      <c r="M161">
        <v>23.954928851516371</v>
      </c>
      <c r="N161">
        <v>19.28740459433028</v>
      </c>
      <c r="O161">
        <v>15.3818177298203</v>
      </c>
      <c r="P161">
        <v>8.7239267860451832</v>
      </c>
      <c r="Q161">
        <v>6.3732230852718281</v>
      </c>
      <c r="R161">
        <v>6.646345442795452</v>
      </c>
      <c r="S161">
        <v>8.0347952292382097</v>
      </c>
      <c r="T161">
        <v>12.635480395728161</v>
      </c>
      <c r="U161">
        <v>23.418130183096519</v>
      </c>
      <c r="V161">
        <v>22.106458134269829</v>
      </c>
      <c r="W161" t="s">
        <v>246</v>
      </c>
      <c r="X161" t="s">
        <v>247</v>
      </c>
      <c r="Y161" t="s">
        <v>248</v>
      </c>
      <c r="Z161" t="s">
        <v>335</v>
      </c>
      <c r="AA161" t="s">
        <v>249</v>
      </c>
      <c r="AB161" t="s">
        <v>250</v>
      </c>
      <c r="AC161" t="s">
        <v>336</v>
      </c>
      <c r="AD161" t="s">
        <v>337</v>
      </c>
      <c r="AE161" t="s">
        <v>255</v>
      </c>
      <c r="AF161" t="s">
        <v>256</v>
      </c>
      <c r="AG161" t="s">
        <v>338</v>
      </c>
      <c r="AH161" t="s">
        <v>258</v>
      </c>
      <c r="AI161" t="s">
        <v>172</v>
      </c>
      <c r="AJ161">
        <v>20.421894502610531</v>
      </c>
      <c r="AK161">
        <v>4.4783239386960716</v>
      </c>
      <c r="AL161">
        <v>21.215106496076839</v>
      </c>
      <c r="AM161">
        <v>9.8211100442822055</v>
      </c>
      <c r="AN161">
        <v>31.829379956943558</v>
      </c>
      <c r="AO161">
        <v>34.889123491304588</v>
      </c>
      <c r="AP161">
        <v>14.946660423922291</v>
      </c>
      <c r="AQ161">
        <v>4.2838562247943832</v>
      </c>
      <c r="AR161">
        <v>11.226563312589359</v>
      </c>
      <c r="AS161">
        <v>2.9304613850538992</v>
      </c>
      <c r="AT161">
        <v>8.694692915309405</v>
      </c>
      <c r="AU161">
        <v>10.27198247590478</v>
      </c>
      <c r="AV161"/>
      <c r="AW161"/>
      <c r="AX161"/>
      <c r="AY161"/>
      <c r="AZ161"/>
      <c r="BA161"/>
      <c r="BB161"/>
      <c r="BC161"/>
      <c r="BD161"/>
      <c r="BE161"/>
      <c r="BF161"/>
      <c r="BG161"/>
      <c r="BH161"/>
      <c r="BI161"/>
      <c r="BJ161"/>
      <c r="BK161"/>
      <c r="BL161"/>
      <c r="BM161"/>
      <c r="BN161"/>
      <c r="BO161"/>
      <c r="BP161"/>
      <c r="BQ161"/>
      <c r="BR161"/>
      <c r="BS161"/>
      <c r="BT161"/>
      <c r="BU161"/>
      <c r="BV161"/>
      <c r="BW161"/>
      <c r="BX161"/>
    </row>
    <row r="162">
      <c r="A162" t="s">
        <v>539</v>
      </c>
      <c r="B162">
        <v>2011</v>
      </c>
      <c r="C162" t="s">
        <v>544</v>
      </c>
      <c r="D162">
        <v>139</v>
      </c>
      <c r="E162" t="s">
        <v>45</v>
      </c>
      <c r="F162" t="s">
        <v>19</v>
      </c>
      <c r="G162" t="s">
        <v>172</v>
      </c>
      <c r="H162">
        <v>85.821680432589048</v>
      </c>
      <c r="I162">
        <v>72.917373125759951</v>
      </c>
      <c r="J162">
        <v>36.127206890686502</v>
      </c>
      <c r="K162">
        <v>9.1643636520540106</v>
      </c>
      <c r="L162">
        <v>0.91586884901773991</v>
      </c>
      <c r="M162">
        <v>41.964366761487213</v>
      </c>
      <c r="N162">
        <v>12.20513266949464</v>
      </c>
      <c r="O162">
        <v>2.5880595262622652</v>
      </c>
      <c r="P162">
        <v>1.0319110484349829</v>
      </c>
      <c r="Q162">
        <v>0.1220704055360059</v>
      </c>
      <c r="R162">
        <v>88.692962947903538</v>
      </c>
      <c r="S162">
        <v>83.781902646905337</v>
      </c>
      <c r="T162">
        <v>75.255115957889814</v>
      </c>
      <c r="U162">
        <v>48.947327040376862</v>
      </c>
      <c r="V162">
        <v>16.656579977826521</v>
      </c>
      <c r="W162" t="s">
        <v>246</v>
      </c>
      <c r="X162" t="s">
        <v>247</v>
      </c>
      <c r="Y162" t="s">
        <v>248</v>
      </c>
      <c r="Z162" t="s">
        <v>335</v>
      </c>
      <c r="AA162" t="s">
        <v>249</v>
      </c>
      <c r="AB162" t="s">
        <v>250</v>
      </c>
      <c r="AC162" t="s">
        <v>336</v>
      </c>
      <c r="AD162" t="s">
        <v>337</v>
      </c>
      <c r="AE162" t="s">
        <v>255</v>
      </c>
      <c r="AF162" t="s">
        <v>256</v>
      </c>
      <c r="AG162" t="s">
        <v>338</v>
      </c>
      <c r="AH162" t="s">
        <v>258</v>
      </c>
      <c r="AI162" t="s">
        <v>172</v>
      </c>
      <c r="AJ162">
        <v>31.44435992233322</v>
      </c>
      <c r="AK162">
        <v>67.629722211379004</v>
      </c>
      <c r="AL162">
        <v>40.316859635348791</v>
      </c>
      <c r="AM162">
        <v>5.4528422813392252</v>
      </c>
      <c r="AN162">
        <v>52.146732237755877</v>
      </c>
      <c r="AO162">
        <v>45.635960442897478</v>
      </c>
      <c r="AP162">
        <v>71.737065900530823</v>
      </c>
      <c r="AQ162">
        <v>87.86089417955381</v>
      </c>
      <c r="AR162">
        <v>8.5221437301182537</v>
      </c>
      <c r="AS162">
        <v>63.809318329664279</v>
      </c>
      <c r="AT162">
        <v>5.6102226287910844</v>
      </c>
      <c r="AU162">
        <v>27.212804355214448</v>
      </c>
      <c r="AV162"/>
      <c r="AW162"/>
      <c r="AX162"/>
      <c r="AY162"/>
      <c r="AZ162"/>
      <c r="BA162"/>
      <c r="BB162"/>
      <c r="BC162"/>
      <c r="BD162"/>
      <c r="BE162"/>
      <c r="BF162"/>
      <c r="BG162"/>
      <c r="BH162"/>
      <c r="BI162"/>
      <c r="BJ162"/>
      <c r="BK162"/>
      <c r="BL162"/>
      <c r="BM162"/>
      <c r="BN162"/>
      <c r="BO162"/>
      <c r="BP162"/>
      <c r="BQ162"/>
      <c r="BR162"/>
      <c r="BS162"/>
      <c r="BT162"/>
      <c r="BU162"/>
      <c r="BV162"/>
      <c r="BW162"/>
      <c r="BX162"/>
    </row>
    <row r="163">
      <c r="A163" t="s">
        <v>539</v>
      </c>
      <c r="B163">
        <v>2011</v>
      </c>
      <c r="C163" t="s">
        <v>544</v>
      </c>
      <c r="D163">
        <v>148</v>
      </c>
      <c r="E163" t="s">
        <v>107</v>
      </c>
      <c r="F163" t="s">
        <v>49</v>
      </c>
      <c r="G163" t="s">
        <v>172</v>
      </c>
      <c r="H163">
        <v>1.4853896406349421</v>
      </c>
      <c r="I163">
        <v>4.8529175859712437</v>
      </c>
      <c r="J163">
        <v>12.351993701870541</v>
      </c>
      <c r="K163">
        <v>22.849534387961789</v>
      </c>
      <c r="L163">
        <v>21.071183439914272</v>
      </c>
      <c r="M163">
        <v>12.85176690746189</v>
      </c>
      <c r="N163">
        <v>22.55280147747234</v>
      </c>
      <c r="O163">
        <v>26.008214361287251</v>
      </c>
      <c r="P163">
        <v>27.921925285940208</v>
      </c>
      <c r="Q163">
        <v>13.336799161602199</v>
      </c>
      <c r="R163">
        <v>1.544060094789423</v>
      </c>
      <c r="S163">
        <v>1.672307382991054</v>
      </c>
      <c r="T163">
        <v>3.634337412971127</v>
      </c>
      <c r="U163">
        <v>9.5296014250500072</v>
      </c>
      <c r="V163">
        <v>16.692375212798421</v>
      </c>
      <c r="W163" t="s">
        <v>246</v>
      </c>
      <c r="X163" t="s">
        <v>247</v>
      </c>
      <c r="Y163" t="s">
        <v>248</v>
      </c>
      <c r="Z163" t="s">
        <v>335</v>
      </c>
      <c r="AA163" t="s">
        <v>249</v>
      </c>
      <c r="AB163" t="s">
        <v>250</v>
      </c>
      <c r="AC163" t="s">
        <v>336</v>
      </c>
      <c r="AD163" t="s">
        <v>337</v>
      </c>
      <c r="AE163" t="s">
        <v>255</v>
      </c>
      <c r="AF163" t="s">
        <v>256</v>
      </c>
      <c r="AG163" t="s">
        <v>338</v>
      </c>
      <c r="AH163" t="s">
        <v>258</v>
      </c>
      <c r="AI163" t="s">
        <v>172</v>
      </c>
      <c r="AJ163">
        <v>6.8953677512785498</v>
      </c>
      <c r="AK163">
        <v>5.6601321550350798</v>
      </c>
      <c r="AL163">
        <v>12.95803403362277</v>
      </c>
      <c r="AM163">
        <v>12.34550877106885</v>
      </c>
      <c r="AN163">
        <v>2.3287755101273562</v>
      </c>
      <c r="AO163">
        <v>8.6762624305331819</v>
      </c>
      <c r="AP163">
        <v>3.888162876102383</v>
      </c>
      <c r="AQ163">
        <v>1.6706223526363</v>
      </c>
      <c r="AR163">
        <v>25.573172208364241</v>
      </c>
      <c r="AS163">
        <v>7.2341730167033189</v>
      </c>
      <c r="AT163">
        <v>12.201745294265031</v>
      </c>
      <c r="AU163">
        <v>18.29242783117672</v>
      </c>
      <c r="AV163"/>
      <c r="AW163"/>
      <c r="AX163"/>
      <c r="AY163"/>
      <c r="AZ163"/>
      <c r="BA163"/>
      <c r="BB163"/>
      <c r="BC163"/>
      <c r="BD163"/>
      <c r="BE163"/>
      <c r="BF163"/>
      <c r="BG163"/>
      <c r="BH163"/>
      <c r="BI163"/>
      <c r="BJ163"/>
      <c r="BK163"/>
      <c r="BL163"/>
      <c r="BM163"/>
      <c r="BN163"/>
      <c r="BO163"/>
      <c r="BP163"/>
      <c r="BQ163"/>
      <c r="BR163"/>
      <c r="BS163"/>
      <c r="BT163"/>
      <c r="BU163"/>
      <c r="BV163"/>
      <c r="BW163"/>
      <c r="BX163"/>
    </row>
    <row r="164">
      <c r="A164" t="s">
        <v>539</v>
      </c>
      <c r="B164">
        <v>2011</v>
      </c>
      <c r="C164" t="s">
        <v>544</v>
      </c>
      <c r="D164">
        <v>149</v>
      </c>
      <c r="E164" t="s">
        <v>107</v>
      </c>
      <c r="F164" t="s">
        <v>48</v>
      </c>
      <c r="G164" t="s">
        <v>172</v>
      </c>
      <c r="H164">
        <v>4.6618604513457518</v>
      </c>
      <c r="I164">
        <v>9.5252805352074752</v>
      </c>
      <c r="J164">
        <v>26.603637161499361</v>
      </c>
      <c r="K164">
        <v>48.759618338904438</v>
      </c>
      <c r="L164">
        <v>69.195246472987662</v>
      </c>
      <c r="M164">
        <v>21.228937479534391</v>
      </c>
      <c r="N164">
        <v>45.5780012839666</v>
      </c>
      <c r="O164">
        <v>55.994092057779767</v>
      </c>
      <c r="P164">
        <v>62.322236879579663</v>
      </c>
      <c r="Q164">
        <v>80.128736243944843</v>
      </c>
      <c r="R164">
        <v>3.116631514511639</v>
      </c>
      <c r="S164">
        <v>6.4758441451390381</v>
      </c>
      <c r="T164">
        <v>8.3777599503857179</v>
      </c>
      <c r="U164">
        <v>17.96088251959651</v>
      </c>
      <c r="V164">
        <v>44.307666817919653</v>
      </c>
      <c r="W164" t="s">
        <v>246</v>
      </c>
      <c r="X164" t="s">
        <v>247</v>
      </c>
      <c r="Y164" t="s">
        <v>248</v>
      </c>
      <c r="Z164" t="s">
        <v>335</v>
      </c>
      <c r="AA164" t="s">
        <v>249</v>
      </c>
      <c r="AB164" t="s">
        <v>250</v>
      </c>
      <c r="AC164" t="s">
        <v>336</v>
      </c>
      <c r="AD164" t="s">
        <v>337</v>
      </c>
      <c r="AE164" t="s">
        <v>255</v>
      </c>
      <c r="AF164" t="s">
        <v>256</v>
      </c>
      <c r="AG164" t="s">
        <v>338</v>
      </c>
      <c r="AH164" t="s">
        <v>258</v>
      </c>
      <c r="AI164" t="s">
        <v>172</v>
      </c>
      <c r="AJ164">
        <v>40.377963897842321</v>
      </c>
      <c r="AK164">
        <v>21.718766335122432</v>
      </c>
      <c r="AL164">
        <v>25.509999834951781</v>
      </c>
      <c r="AM164">
        <v>72.380538903309827</v>
      </c>
      <c r="AN164">
        <v>13.65026594292627</v>
      </c>
      <c r="AO164">
        <v>10.798653635264619</v>
      </c>
      <c r="AP164">
        <v>9.3792543905085619</v>
      </c>
      <c r="AQ164">
        <v>6.1846272430155294</v>
      </c>
      <c r="AR164">
        <v>54.678120748927917</v>
      </c>
      <c r="AS164">
        <v>25.766570689986931</v>
      </c>
      <c r="AT164">
        <v>73.14300009819604</v>
      </c>
      <c r="AU164">
        <v>44.222785337704117</v>
      </c>
      <c r="AV164"/>
      <c r="AW164"/>
      <c r="AX164"/>
      <c r="AY164"/>
      <c r="AZ164"/>
      <c r="BA164"/>
      <c r="BB164"/>
      <c r="BC164"/>
      <c r="BD164"/>
      <c r="BE164"/>
      <c r="BF164"/>
      <c r="BG164"/>
      <c r="BH164"/>
      <c r="BI164"/>
      <c r="BJ164"/>
      <c r="BK164"/>
      <c r="BL164"/>
      <c r="BM164"/>
      <c r="BN164"/>
      <c r="BO164"/>
      <c r="BP164"/>
      <c r="BQ164"/>
      <c r="BR164"/>
      <c r="BS164"/>
      <c r="BT164"/>
      <c r="BU164"/>
      <c r="BV164"/>
      <c r="BW164"/>
      <c r="BX164"/>
    </row>
    <row r="165">
      <c r="A165" t="s">
        <v>539</v>
      </c>
      <c r="B165">
        <v>2011</v>
      </c>
      <c r="C165" t="s">
        <v>544</v>
      </c>
      <c r="D165">
        <v>150</v>
      </c>
      <c r="E165" t="s">
        <v>107</v>
      </c>
      <c r="F165" t="s">
        <v>109</v>
      </c>
      <c r="G165" t="s">
        <v>172</v>
      </c>
      <c r="H165">
        <v>93.852749908019405</v>
      </c>
      <c r="I165">
        <v>85.621801878821202</v>
      </c>
      <c r="J165">
        <v>61.044369136630138</v>
      </c>
      <c r="K165">
        <v>28.390847273133769</v>
      </c>
      <c r="L165">
        <v>9.7335700870978776</v>
      </c>
      <c r="M165">
        <v>65.919295613003513</v>
      </c>
      <c r="N165">
        <v>31.869197238561021</v>
      </c>
      <c r="O165">
        <v>17.997693580933021</v>
      </c>
      <c r="P165">
        <v>9.7558378344801682</v>
      </c>
      <c r="Q165">
        <v>6.5344645944529569</v>
      </c>
      <c r="R165">
        <v>95.339308390698932</v>
      </c>
      <c r="S165">
        <v>91.851848471869928</v>
      </c>
      <c r="T165">
        <v>87.987902636643099</v>
      </c>
      <c r="U165">
        <v>72.509516055353416</v>
      </c>
      <c r="V165">
        <v>38.999957969281787</v>
      </c>
      <c r="W165" t="s">
        <v>246</v>
      </c>
      <c r="X165" t="s">
        <v>247</v>
      </c>
      <c r="Y165" t="s">
        <v>248</v>
      </c>
      <c r="Z165" t="s">
        <v>335</v>
      </c>
      <c r="AA165" t="s">
        <v>249</v>
      </c>
      <c r="AB165" t="s">
        <v>250</v>
      </c>
      <c r="AC165" t="s">
        <v>336</v>
      </c>
      <c r="AD165" t="s">
        <v>337</v>
      </c>
      <c r="AE165" t="s">
        <v>255</v>
      </c>
      <c r="AF165" t="s">
        <v>256</v>
      </c>
      <c r="AG165" t="s">
        <v>338</v>
      </c>
      <c r="AH165" t="s">
        <v>258</v>
      </c>
      <c r="AI165" t="s">
        <v>172</v>
      </c>
      <c r="AJ165">
        <v>52.726668350879159</v>
      </c>
      <c r="AK165">
        <v>72.621101509842561</v>
      </c>
      <c r="AL165">
        <v>61.531966131425641</v>
      </c>
      <c r="AM165">
        <v>15.27395232562144</v>
      </c>
      <c r="AN165">
        <v>84.020958546946332</v>
      </c>
      <c r="AO165">
        <v>80.525083934202186</v>
      </c>
      <c r="AP165">
        <v>86.732582733389066</v>
      </c>
      <c r="AQ165">
        <v>92.144750404348144</v>
      </c>
      <c r="AR165">
        <v>19.748707042707618</v>
      </c>
      <c r="AS165">
        <v>66.999256293309728</v>
      </c>
      <c r="AT165">
        <v>14.65525460753889</v>
      </c>
      <c r="AU165">
        <v>37.484786831119202</v>
      </c>
      <c r="AV165"/>
      <c r="AW165"/>
      <c r="AX165"/>
      <c r="AY165"/>
      <c r="AZ165"/>
      <c r="BA165"/>
      <c r="BB165"/>
      <c r="BC165"/>
      <c r="BD165"/>
      <c r="BE165"/>
      <c r="BF165"/>
      <c r="BG165"/>
      <c r="BH165"/>
      <c r="BI165"/>
      <c r="BJ165"/>
      <c r="BK165"/>
      <c r="BL165"/>
      <c r="BM165"/>
      <c r="BN165"/>
      <c r="BO165"/>
      <c r="BP165"/>
      <c r="BQ165"/>
      <c r="BR165"/>
      <c r="BS165"/>
      <c r="BT165"/>
      <c r="BU165"/>
      <c r="BV165"/>
      <c r="BW165"/>
      <c r="BX165"/>
    </row>
    <row r="166">
      <c r="A166" t="s">
        <v>539</v>
      </c>
      <c r="B166">
        <v>2011</v>
      </c>
      <c r="C166" t="s">
        <v>544</v>
      </c>
      <c r="D166">
        <v>151</v>
      </c>
      <c r="E166" t="s">
        <v>108</v>
      </c>
      <c r="F166" t="s">
        <v>49</v>
      </c>
      <c r="G166" t="s">
        <v>172</v>
      </c>
      <c r="H166">
        <v>31.36029171276757</v>
      </c>
      <c r="I166">
        <v>35.832809314335712</v>
      </c>
      <c r="J166">
        <v>35.113498012907883</v>
      </c>
      <c r="K166">
        <v>32.773593337280538</v>
      </c>
      <c r="L166">
        <v>23.54662305793142</v>
      </c>
      <c r="M166">
        <v>39.480533119209582</v>
      </c>
      <c r="N166">
        <v>35.558408443331913</v>
      </c>
      <c r="O166">
        <v>33.276966095977087</v>
      </c>
      <c r="P166">
        <v>30.953139638654971</v>
      </c>
      <c r="Q166">
        <v>14.1741694929233</v>
      </c>
      <c r="R166">
        <v>32.002842438658398</v>
      </c>
      <c r="S166">
        <v>26.37590315979412</v>
      </c>
      <c r="T166">
        <v>35.024525459070503</v>
      </c>
      <c r="U166">
        <v>37.047474948428253</v>
      </c>
      <c r="V166">
        <v>28.182459093624882</v>
      </c>
      <c r="W166" t="s">
        <v>246</v>
      </c>
      <c r="X166" t="s">
        <v>247</v>
      </c>
      <c r="Y166" t="s">
        <v>248</v>
      </c>
      <c r="Z166" t="s">
        <v>335</v>
      </c>
      <c r="AA166" t="s">
        <v>249</v>
      </c>
      <c r="AB166" t="s">
        <v>250</v>
      </c>
      <c r="AC166" t="s">
        <v>336</v>
      </c>
      <c r="AD166" t="s">
        <v>337</v>
      </c>
      <c r="AE166" t="s">
        <v>255</v>
      </c>
      <c r="AF166" t="s">
        <v>256</v>
      </c>
      <c r="AG166" t="s">
        <v>338</v>
      </c>
      <c r="AH166" t="s">
        <v>258</v>
      </c>
      <c r="AI166" t="s">
        <v>172</v>
      </c>
      <c r="AJ166">
        <v>15.53971366703847</v>
      </c>
      <c r="AK166">
        <v>20.031558440780561</v>
      </c>
      <c r="AL166">
        <v>36.63455996836629</v>
      </c>
      <c r="AM166">
        <v>15.014107719824301</v>
      </c>
      <c r="AN166">
        <v>27.52575714805057</v>
      </c>
      <c r="AO166">
        <v>35.589775670407633</v>
      </c>
      <c r="AP166">
        <v>34.794665271359797</v>
      </c>
      <c r="AQ166">
        <v>25.764505538787692</v>
      </c>
      <c r="AR166">
        <v>33.815436004210198</v>
      </c>
      <c r="AS166">
        <v>21.31996390253385</v>
      </c>
      <c r="AT166">
        <v>14.71039709630557</v>
      </c>
      <c r="AU166">
        <v>31.332382351598</v>
      </c>
      <c r="AV166"/>
      <c r="AW166"/>
      <c r="AX166"/>
      <c r="AY166"/>
      <c r="AZ166"/>
      <c r="BA166"/>
      <c r="BB166"/>
      <c r="BC166"/>
      <c r="BD166"/>
      <c r="BE166"/>
      <c r="BF166"/>
      <c r="BG166"/>
      <c r="BH166"/>
      <c r="BI166"/>
      <c r="BJ166"/>
      <c r="BK166"/>
      <c r="BL166"/>
      <c r="BM166"/>
      <c r="BN166"/>
      <c r="BO166"/>
      <c r="BP166"/>
      <c r="BQ166"/>
      <c r="BR166"/>
      <c r="BS166"/>
      <c r="BT166"/>
      <c r="BU166"/>
      <c r="BV166"/>
      <c r="BW166"/>
      <c r="BX166"/>
    </row>
    <row r="167">
      <c r="A167" t="s">
        <v>539</v>
      </c>
      <c r="B167">
        <v>2011</v>
      </c>
      <c r="C167" t="s">
        <v>544</v>
      </c>
      <c r="D167">
        <v>152</v>
      </c>
      <c r="E167" t="s">
        <v>108</v>
      </c>
      <c r="F167" t="s">
        <v>48</v>
      </c>
      <c r="G167" t="s">
        <v>172</v>
      </c>
      <c r="H167">
        <v>67.979286033648549</v>
      </c>
      <c r="I167">
        <v>63.092427820778518</v>
      </c>
      <c r="J167">
        <v>64.401309689032843</v>
      </c>
      <c r="K167">
        <v>66.862513269028497</v>
      </c>
      <c r="L167">
        <v>76.436609421770029</v>
      </c>
      <c r="M167">
        <v>60.429322806083398</v>
      </c>
      <c r="N167">
        <v>64.012568783254579</v>
      </c>
      <c r="O167">
        <v>66.684431332095556</v>
      </c>
      <c r="P167">
        <v>69.046860361345097</v>
      </c>
      <c r="Q167">
        <v>85.786611528665659</v>
      </c>
      <c r="R167">
        <v>66.66315440890925</v>
      </c>
      <c r="S167">
        <v>72.698926489090738</v>
      </c>
      <c r="T167">
        <v>63.645356322221268</v>
      </c>
      <c r="U167">
        <v>62.403978391346492</v>
      </c>
      <c r="V167">
        <v>71.185436527694051</v>
      </c>
      <c r="W167" t="s">
        <v>246</v>
      </c>
      <c r="X167" t="s">
        <v>247</v>
      </c>
      <c r="Y167" t="s">
        <v>248</v>
      </c>
      <c r="Z167" t="s">
        <v>335</v>
      </c>
      <c r="AA167" t="s">
        <v>249</v>
      </c>
      <c r="AB167" t="s">
        <v>250</v>
      </c>
      <c r="AC167" t="s">
        <v>336</v>
      </c>
      <c r="AD167" t="s">
        <v>337</v>
      </c>
      <c r="AE167" t="s">
        <v>255</v>
      </c>
      <c r="AF167" t="s">
        <v>256</v>
      </c>
      <c r="AG167" t="s">
        <v>338</v>
      </c>
      <c r="AH167" t="s">
        <v>258</v>
      </c>
      <c r="AI167" t="s">
        <v>172</v>
      </c>
      <c r="AJ167">
        <v>83.205227048327018</v>
      </c>
      <c r="AK167">
        <v>77.585046101034692</v>
      </c>
      <c r="AL167">
        <v>63.12710900411949</v>
      </c>
      <c r="AM167">
        <v>84.958963250906223</v>
      </c>
      <c r="AN167">
        <v>72.348387721643675</v>
      </c>
      <c r="AO167">
        <v>64.147269658276102</v>
      </c>
      <c r="AP167">
        <v>64.365754728854697</v>
      </c>
      <c r="AQ167">
        <v>71.304724927719903</v>
      </c>
      <c r="AR167">
        <v>66.184563995789517</v>
      </c>
      <c r="AS167">
        <v>77.963065411599729</v>
      </c>
      <c r="AT167">
        <v>84.918440821109371</v>
      </c>
      <c r="AU167">
        <v>68.520478661730365</v>
      </c>
      <c r="AV167"/>
      <c r="AW167"/>
      <c r="AX167"/>
      <c r="AY167"/>
      <c r="AZ167"/>
      <c r="BA167"/>
      <c r="BB167"/>
      <c r="BC167"/>
      <c r="BD167"/>
      <c r="BE167"/>
      <c r="BF167"/>
      <c r="BG167"/>
      <c r="BH167"/>
      <c r="BI167"/>
      <c r="BJ167"/>
      <c r="BK167"/>
      <c r="BL167"/>
      <c r="BM167"/>
      <c r="BN167"/>
      <c r="BO167"/>
      <c r="BP167"/>
      <c r="BQ167"/>
      <c r="BR167"/>
      <c r="BS167"/>
      <c r="BT167"/>
      <c r="BU167"/>
      <c r="BV167"/>
      <c r="BW167"/>
      <c r="BX167"/>
    </row>
    <row r="168">
      <c r="A168" t="s">
        <v>539</v>
      </c>
      <c r="B168">
        <v>2011</v>
      </c>
      <c r="C168" t="s">
        <v>544</v>
      </c>
      <c r="D168">
        <v>153</v>
      </c>
      <c r="E168" t="s">
        <v>276</v>
      </c>
      <c r="F168" t="s">
        <v>353</v>
      </c>
      <c r="G168" t="s">
        <v>172</v>
      </c>
      <c r="H168">
        <v>0</v>
      </c>
      <c r="I168">
        <v>0.50434331965959345</v>
      </c>
      <c r="J168">
        <v>0.68412278000200999</v>
      </c>
      <c r="K168">
        <v>1.035005014343918</v>
      </c>
      <c r="L168">
        <v>7.7711174261668692</v>
      </c>
      <c r="M168">
        <v>0.86371298081165848</v>
      </c>
      <c r="N168">
        <v>0.72787331589331561</v>
      </c>
      <c r="O168">
        <v>2.1254579922117611</v>
      </c>
      <c r="P168">
        <v>5.344354505930168</v>
      </c>
      <c r="Q168">
        <v>12.55753067339689</v>
      </c>
      <c r="R168">
        <v>0</v>
      </c>
      <c r="S168">
        <v>0</v>
      </c>
      <c r="T168">
        <v>0.66295427897410009</v>
      </c>
      <c r="U168">
        <v>0.49372507801245469</v>
      </c>
      <c r="V168">
        <v>0.27239179525207291</v>
      </c>
      <c r="W168" t="s">
        <v>246</v>
      </c>
      <c r="X168" t="s">
        <v>247</v>
      </c>
      <c r="Y168" t="s">
        <v>248</v>
      </c>
      <c r="Z168" t="s">
        <v>335</v>
      </c>
      <c r="AA168" t="s">
        <v>249</v>
      </c>
      <c r="AB168" t="s">
        <v>250</v>
      </c>
      <c r="AC168" t="s">
        <v>336</v>
      </c>
      <c r="AD168" t="s">
        <v>337</v>
      </c>
      <c r="AE168" t="s">
        <v>255</v>
      </c>
      <c r="AF168" t="s">
        <v>256</v>
      </c>
      <c r="AG168" t="s">
        <v>338</v>
      </c>
      <c r="AH168" t="s">
        <v>258</v>
      </c>
      <c r="AI168" t="s">
        <v>172</v>
      </c>
      <c r="AJ168">
        <v>0</v>
      </c>
      <c r="AK168">
        <v>0</v>
      </c>
      <c r="AL168">
        <v>0.55067589058693667</v>
      </c>
      <c r="AM168">
        <v>21.828948302819661</v>
      </c>
      <c r="AN168">
        <v>0.57317685945670349</v>
      </c>
      <c r="AO168">
        <v>0.29887947930779241</v>
      </c>
      <c r="AP168">
        <v>0</v>
      </c>
      <c r="AQ168">
        <v>0</v>
      </c>
      <c r="AR168">
        <v>3.1828154257648231</v>
      </c>
      <c r="AS168">
        <v>0</v>
      </c>
      <c r="AT168">
        <v>17.220679167076639</v>
      </c>
      <c r="AU168">
        <v>0.62203585275386353</v>
      </c>
      <c r="AV168"/>
      <c r="AW168">
        <v>0</v>
      </c>
      <c r="AX168">
        <v>60.929887705689062</v>
      </c>
      <c r="AY168">
        <v>82.685750804348856</v>
      </c>
      <c r="AZ168">
        <v>124.9967495807029</v>
      </c>
      <c r="BA168">
        <v>939.02863620754601</v>
      </c>
      <c r="BB168">
        <v>44.266342446257461</v>
      </c>
      <c r="BC168">
        <v>37.360950808572447</v>
      </c>
      <c r="BD168">
        <v>108.8277815907913</v>
      </c>
      <c r="BE168">
        <v>274.25041222500028</v>
      </c>
      <c r="BF168">
        <v>643.58624116388489</v>
      </c>
      <c r="BG168">
        <v>0</v>
      </c>
      <c r="BH168">
        <v>0</v>
      </c>
      <c r="BI168">
        <v>46.049392437699318</v>
      </c>
      <c r="BJ168">
        <v>34.362121522417382</v>
      </c>
      <c r="BK168">
        <v>18.937782103663739</v>
      </c>
      <c r="BL168">
        <v>0</v>
      </c>
      <c r="BM168">
        <v>0</v>
      </c>
      <c r="BN168">
        <v>31.40443227042676</v>
      </c>
      <c r="BO168">
        <v>429.64413297652118</v>
      </c>
      <c r="BP168">
        <v>30.708646900637611</v>
      </c>
      <c r="BQ168">
        <v>12.85325313967757</v>
      </c>
      <c r="BR168">
        <v>0</v>
      </c>
      <c r="BS168">
        <v>0</v>
      </c>
      <c r="BT168">
        <v>498.79409886179451</v>
      </c>
      <c r="BU168">
        <v>0</v>
      </c>
      <c r="BV168">
        <v>168.68836795559869</v>
      </c>
      <c r="BW168">
        <v>35.548092193630808</v>
      </c>
      <c r="BX168"/>
    </row>
    <row r="169">
      <c r="A169" t="s">
        <v>539</v>
      </c>
      <c r="B169">
        <v>2011</v>
      </c>
      <c r="C169" t="s">
        <v>544</v>
      </c>
      <c r="D169">
        <v>154</v>
      </c>
      <c r="E169" t="s">
        <v>276</v>
      </c>
      <c r="F169" t="s">
        <v>354</v>
      </c>
      <c r="G169" t="s">
        <v>172</v>
      </c>
      <c r="H169">
        <v>1.0095605451120151</v>
      </c>
      <c r="I169">
        <v>1.634650807630988</v>
      </c>
      <c r="J169">
        <v>5.1392663093560671</v>
      </c>
      <c r="K169">
        <v>13.85318064442165</v>
      </c>
      <c r="L169">
        <v>18.197004038458221</v>
      </c>
      <c r="M169">
        <v>6.013068812489772</v>
      </c>
      <c r="N169">
        <v>13.85015601403599</v>
      </c>
      <c r="O169">
        <v>18.880107403739281</v>
      </c>
      <c r="P169">
        <v>18.95106800245944</v>
      </c>
      <c r="Q169">
        <v>20.544918070525409</v>
      </c>
      <c r="R169">
        <v>0.17532912325604399</v>
      </c>
      <c r="S169">
        <v>2.0195882362636959</v>
      </c>
      <c r="T169">
        <v>0.99697498600903112</v>
      </c>
      <c r="U169">
        <v>3.6015767335250932</v>
      </c>
      <c r="V169">
        <v>4.7255451288215777</v>
      </c>
      <c r="W169" t="s">
        <v>246</v>
      </c>
      <c r="X169" t="s">
        <v>247</v>
      </c>
      <c r="Y169" t="s">
        <v>248</v>
      </c>
      <c r="Z169" t="s">
        <v>335</v>
      </c>
      <c r="AA169" t="s">
        <v>249</v>
      </c>
      <c r="AB169" t="s">
        <v>250</v>
      </c>
      <c r="AC169" t="s">
        <v>336</v>
      </c>
      <c r="AD169" t="s">
        <v>337</v>
      </c>
      <c r="AE169" t="s">
        <v>255</v>
      </c>
      <c r="AF169" t="s">
        <v>256</v>
      </c>
      <c r="AG169" t="s">
        <v>338</v>
      </c>
      <c r="AH169" t="s">
        <v>258</v>
      </c>
      <c r="AI169" t="s">
        <v>172</v>
      </c>
      <c r="AJ169">
        <v>7.7698528773364961</v>
      </c>
      <c r="AK169">
        <v>5.5119053581325872</v>
      </c>
      <c r="AL169">
        <v>3.1013568957866511</v>
      </c>
      <c r="AM169">
        <v>20.882112459885541</v>
      </c>
      <c r="AN169">
        <v>1.6820454109148479</v>
      </c>
      <c r="AO169">
        <v>0</v>
      </c>
      <c r="AP169">
        <v>4.2429008983220076</v>
      </c>
      <c r="AQ169">
        <v>1.2012131636651719</v>
      </c>
      <c r="AR169">
        <v>18.663189217471601</v>
      </c>
      <c r="AS169">
        <v>9.6919004483756392</v>
      </c>
      <c r="AT169">
        <v>9.2023673380058213</v>
      </c>
      <c r="AU169">
        <v>2.870858116530568</v>
      </c>
      <c r="AV169"/>
      <c r="AW169">
        <v>121.9432320264286</v>
      </c>
      <c r="AX169">
        <v>197.48271914099001</v>
      </c>
      <c r="AY169">
        <v>621.15179583897634</v>
      </c>
      <c r="AZ169">
        <v>1673.037838376719</v>
      </c>
      <c r="BA169">
        <v>2198.848241278617</v>
      </c>
      <c r="BB169">
        <v>308.17710179190362</v>
      </c>
      <c r="BC169">
        <v>710.91354255291321</v>
      </c>
      <c r="BD169">
        <v>966.69998300305713</v>
      </c>
      <c r="BE169">
        <v>972.49129076513873</v>
      </c>
      <c r="BF169">
        <v>1052.947983160504</v>
      </c>
      <c r="BG169">
        <v>12.18903441039151</v>
      </c>
      <c r="BH169">
        <v>140.5936691137905</v>
      </c>
      <c r="BI169">
        <v>69.250767115258725</v>
      </c>
      <c r="BJ169">
        <v>250.66139619219089</v>
      </c>
      <c r="BK169">
        <v>328.53905855657968</v>
      </c>
      <c r="BL169">
        <v>110.42570915705021</v>
      </c>
      <c r="BM169">
        <v>354.84573784901301</v>
      </c>
      <c r="BN169">
        <v>176.86692707091859</v>
      </c>
      <c r="BO169">
        <v>411.00821615793689</v>
      </c>
      <c r="BP169">
        <v>90.117627294972365</v>
      </c>
      <c r="BQ169">
        <v>0</v>
      </c>
      <c r="BR169">
        <v>277.62499141885178</v>
      </c>
      <c r="BS169">
        <v>56.438410635261029</v>
      </c>
      <c r="BT169">
        <v>2924.7968865109269</v>
      </c>
      <c r="BU169">
        <v>156.13207759032909</v>
      </c>
      <c r="BV169">
        <v>90.143502037012368</v>
      </c>
      <c r="BW169">
        <v>164.06374093945351</v>
      </c>
      <c r="BX169"/>
    </row>
    <row r="170">
      <c r="A170" t="s">
        <v>539</v>
      </c>
      <c r="B170">
        <v>2011</v>
      </c>
      <c r="C170" t="s">
        <v>544</v>
      </c>
      <c r="D170">
        <v>155</v>
      </c>
      <c r="E170" t="s">
        <v>276</v>
      </c>
      <c r="F170" t="s">
        <v>355</v>
      </c>
      <c r="G170" t="s">
        <v>172</v>
      </c>
      <c r="H170">
        <v>3.2496634741145489</v>
      </c>
      <c r="I170">
        <v>6.3350010891767461</v>
      </c>
      <c r="J170">
        <v>15.92875197367856</v>
      </c>
      <c r="K170">
        <v>23.13519105429528</v>
      </c>
      <c r="L170">
        <v>23.141238486685982</v>
      </c>
      <c r="M170">
        <v>15.31032534337122</v>
      </c>
      <c r="N170">
        <v>25.13906264207559</v>
      </c>
      <c r="O170">
        <v>25.511262074964289</v>
      </c>
      <c r="P170">
        <v>24.51154664940255</v>
      </c>
      <c r="Q170">
        <v>23.103352661307859</v>
      </c>
      <c r="R170">
        <v>3.0620781160147632</v>
      </c>
      <c r="S170">
        <v>3.5868093783637578</v>
      </c>
      <c r="T170">
        <v>4.6365955636708334</v>
      </c>
      <c r="U170">
        <v>11.5583859874314</v>
      </c>
      <c r="V170">
        <v>18.139561245077509</v>
      </c>
      <c r="W170" t="s">
        <v>246</v>
      </c>
      <c r="X170" t="s">
        <v>247</v>
      </c>
      <c r="Y170" t="s">
        <v>248</v>
      </c>
      <c r="Z170" t="s">
        <v>335</v>
      </c>
      <c r="AA170" t="s">
        <v>249</v>
      </c>
      <c r="AB170" t="s">
        <v>250</v>
      </c>
      <c r="AC170" t="s">
        <v>336</v>
      </c>
      <c r="AD170" t="s">
        <v>337</v>
      </c>
      <c r="AE170" t="s">
        <v>255</v>
      </c>
      <c r="AF170" t="s">
        <v>256</v>
      </c>
      <c r="AG170" t="s">
        <v>338</v>
      </c>
      <c r="AH170" t="s">
        <v>258</v>
      </c>
      <c r="AI170" t="s">
        <v>172</v>
      </c>
      <c r="AJ170">
        <v>29.191492761635029</v>
      </c>
      <c r="AK170">
        <v>12.110950030162689</v>
      </c>
      <c r="AL170">
        <v>15.09743866377546</v>
      </c>
      <c r="AM170">
        <v>20.679733792165479</v>
      </c>
      <c r="AN170">
        <v>6.0569771681667746</v>
      </c>
      <c r="AO170">
        <v>1.1211338153634309</v>
      </c>
      <c r="AP170">
        <v>7.4953128974018766</v>
      </c>
      <c r="AQ170">
        <v>3.8780639477169929</v>
      </c>
      <c r="AR170">
        <v>24.467964345757949</v>
      </c>
      <c r="AS170">
        <v>14.56059076848079</v>
      </c>
      <c r="AT170">
        <v>26.754716219237238</v>
      </c>
      <c r="AU170">
        <v>14.59893235800708</v>
      </c>
      <c r="AV170"/>
      <c r="AW170">
        <v>392.52174517952483</v>
      </c>
      <c r="AX170">
        <v>765.33363273153225</v>
      </c>
      <c r="AY170">
        <v>1925.211167966072</v>
      </c>
      <c r="AZ170">
        <v>2794.0190072881619</v>
      </c>
      <c r="BA170">
        <v>2796.2884131870401</v>
      </c>
      <c r="BB170">
        <v>784.67282496599535</v>
      </c>
      <c r="BC170">
        <v>1290.360921655039</v>
      </c>
      <c r="BD170">
        <v>1306.228618666129</v>
      </c>
      <c r="BE170">
        <v>1257.832309853663</v>
      </c>
      <c r="BF170">
        <v>1184.070362581293</v>
      </c>
      <c r="BG170">
        <v>212.87835603275411</v>
      </c>
      <c r="BH170">
        <v>249.69579534135841</v>
      </c>
      <c r="BI170">
        <v>322.06204176972398</v>
      </c>
      <c r="BJ170">
        <v>804.43688520335809</v>
      </c>
      <c r="BK170">
        <v>1261.135850283019</v>
      </c>
      <c r="BL170">
        <v>414.87159930130611</v>
      </c>
      <c r="BM170">
        <v>779.67938857382512</v>
      </c>
      <c r="BN170">
        <v>860.99009976287891</v>
      </c>
      <c r="BO170">
        <v>407.02493643143282</v>
      </c>
      <c r="BP170">
        <v>324.50991360461148</v>
      </c>
      <c r="BQ170">
        <v>48.214138908743116</v>
      </c>
      <c r="BR170">
        <v>490.43949615833799</v>
      </c>
      <c r="BS170">
        <v>182.20893024783891</v>
      </c>
      <c r="BT170">
        <v>3834.490724165114</v>
      </c>
      <c r="BU170">
        <v>234.5644489163619</v>
      </c>
      <c r="BV170">
        <v>262.08080240916968</v>
      </c>
      <c r="BW170">
        <v>834.29948787271485</v>
      </c>
      <c r="BX170"/>
    </row>
    <row r="171">
      <c r="A171" t="s">
        <v>539</v>
      </c>
      <c r="B171">
        <v>2011</v>
      </c>
      <c r="C171" t="s">
        <v>544</v>
      </c>
      <c r="D171">
        <v>156</v>
      </c>
      <c r="E171" t="s">
        <v>276</v>
      </c>
      <c r="F171" t="s">
        <v>356</v>
      </c>
      <c r="G171" t="s">
        <v>172</v>
      </c>
      <c r="H171">
        <v>0.33497573176502371</v>
      </c>
      <c r="I171">
        <v>0.30546586547982962</v>
      </c>
      <c r="J171">
        <v>0.55796496040765331</v>
      </c>
      <c r="K171">
        <v>0.51149406653552576</v>
      </c>
      <c r="L171">
        <v>0.38242000201208382</v>
      </c>
      <c r="M171">
        <v>0.46706379793886971</v>
      </c>
      <c r="N171">
        <v>0.55536179285422205</v>
      </c>
      <c r="O171">
        <v>0</v>
      </c>
      <c r="P171">
        <v>0.35061342343889318</v>
      </c>
      <c r="Q171">
        <v>0.24297647111500531</v>
      </c>
      <c r="R171">
        <v>0.13905026847296101</v>
      </c>
      <c r="S171">
        <v>0.29162223543278698</v>
      </c>
      <c r="T171">
        <v>0.44885245481329189</v>
      </c>
      <c r="U171">
        <v>0.4322419748935315</v>
      </c>
      <c r="V171">
        <v>1.1315181518815689</v>
      </c>
      <c r="W171" t="s">
        <v>246</v>
      </c>
      <c r="X171" t="s">
        <v>247</v>
      </c>
      <c r="Y171" t="s">
        <v>248</v>
      </c>
      <c r="Z171" t="s">
        <v>335</v>
      </c>
      <c r="AA171" t="s">
        <v>249</v>
      </c>
      <c r="AB171" t="s">
        <v>250</v>
      </c>
      <c r="AC171" t="s">
        <v>336</v>
      </c>
      <c r="AD171" t="s">
        <v>337</v>
      </c>
      <c r="AE171" t="s">
        <v>255</v>
      </c>
      <c r="AF171" t="s">
        <v>256</v>
      </c>
      <c r="AG171" t="s">
        <v>338</v>
      </c>
      <c r="AH171" t="s">
        <v>258</v>
      </c>
      <c r="AI171" t="s">
        <v>172</v>
      </c>
      <c r="AJ171">
        <v>0</v>
      </c>
      <c r="AK171">
        <v>0</v>
      </c>
      <c r="AL171">
        <v>0.071054953624120898</v>
      </c>
      <c r="AM171">
        <v>0.1564035464261225</v>
      </c>
      <c r="AN171">
        <v>2.228109700722237</v>
      </c>
      <c r="AO171">
        <v>0.91372836266612278</v>
      </c>
      <c r="AP171">
        <v>0.22899654094289601</v>
      </c>
      <c r="AQ171">
        <v>0</v>
      </c>
      <c r="AR171">
        <v>0.42925490313714132</v>
      </c>
      <c r="AS171">
        <v>0</v>
      </c>
      <c r="AT171">
        <v>0</v>
      </c>
      <c r="AU171">
        <v>0.082798507799468707</v>
      </c>
      <c r="AV171"/>
      <c r="AW171">
        <v>40.461192327313768</v>
      </c>
      <c r="AX171">
        <v>36.903434934300918</v>
      </c>
      <c r="AY171">
        <v>67.437824060894513</v>
      </c>
      <c r="AZ171">
        <v>61.772740093712947</v>
      </c>
      <c r="BA171">
        <v>46.209999573384778</v>
      </c>
      <c r="BB171">
        <v>23.9375886239228</v>
      </c>
      <c r="BC171">
        <v>28.50612073657658</v>
      </c>
      <c r="BD171">
        <v>0</v>
      </c>
      <c r="BE171">
        <v>17.992046710793449</v>
      </c>
      <c r="BF171">
        <v>12.452791699522139</v>
      </c>
      <c r="BG171">
        <v>9.6668966097317934</v>
      </c>
      <c r="BH171">
        <v>20.30128683583192</v>
      </c>
      <c r="BI171">
        <v>31.177689765133081</v>
      </c>
      <c r="BJ171">
        <v>30.083039994996039</v>
      </c>
      <c r="BK171">
        <v>78.667730013099145</v>
      </c>
      <c r="BL171">
        <v>0</v>
      </c>
      <c r="BM171">
        <v>0</v>
      </c>
      <c r="BN171">
        <v>4.0521848090873247</v>
      </c>
      <c r="BO171">
        <v>3.0783831253118361</v>
      </c>
      <c r="BP171">
        <v>119.3736853232697</v>
      </c>
      <c r="BQ171">
        <v>39.294708266525639</v>
      </c>
      <c r="BR171">
        <v>14.98389055925419</v>
      </c>
      <c r="BS171">
        <v>0</v>
      </c>
      <c r="BT171">
        <v>67.270571475519091</v>
      </c>
      <c r="BU171">
        <v>0</v>
      </c>
      <c r="BV171">
        <v>0</v>
      </c>
      <c r="BW171">
        <v>4.7317674306391382</v>
      </c>
      <c r="BX171"/>
    </row>
    <row r="172">
      <c r="A172" t="s">
        <v>539</v>
      </c>
      <c r="B172">
        <v>2011</v>
      </c>
      <c r="C172" t="s">
        <v>544</v>
      </c>
      <c r="D172">
        <v>157</v>
      </c>
      <c r="E172" t="s">
        <v>276</v>
      </c>
      <c r="F172" t="s">
        <v>357</v>
      </c>
      <c r="G172" t="s">
        <v>172</v>
      </c>
      <c r="H172">
        <v>0.28393563384651999</v>
      </c>
      <c r="I172">
        <v>1.773827513304256</v>
      </c>
      <c r="J172">
        <v>8.4029963328550465</v>
      </c>
      <c r="K172">
        <v>17.969768039134561</v>
      </c>
      <c r="L172">
        <v>19.793848102023439</v>
      </c>
      <c r="M172">
        <v>4.5211651396165777</v>
      </c>
      <c r="N172">
        <v>15.4880330134636</v>
      </c>
      <c r="O172">
        <v>16.083862183141761</v>
      </c>
      <c r="P172">
        <v>16.94077692242767</v>
      </c>
      <c r="Q172">
        <v>20.638218937034601</v>
      </c>
      <c r="R172">
        <v>0.25597451170262508</v>
      </c>
      <c r="S172">
        <v>0.4180204978234715</v>
      </c>
      <c r="T172">
        <v>2.1349707482749292</v>
      </c>
      <c r="U172">
        <v>4.7880437415788411</v>
      </c>
      <c r="V172">
        <v>21.870043212301919</v>
      </c>
      <c r="W172" t="s">
        <v>246</v>
      </c>
      <c r="X172" t="s">
        <v>247</v>
      </c>
      <c r="Y172" t="s">
        <v>248</v>
      </c>
      <c r="Z172" t="s">
        <v>335</v>
      </c>
      <c r="AA172" t="s">
        <v>249</v>
      </c>
      <c r="AB172" t="s">
        <v>250</v>
      </c>
      <c r="AC172" t="s">
        <v>336</v>
      </c>
      <c r="AD172" t="s">
        <v>337</v>
      </c>
      <c r="AE172" t="s">
        <v>255</v>
      </c>
      <c r="AF172" t="s">
        <v>256</v>
      </c>
      <c r="AG172" t="s">
        <v>338</v>
      </c>
      <c r="AH172" t="s">
        <v>258</v>
      </c>
      <c r="AI172" t="s">
        <v>172</v>
      </c>
      <c r="AJ172">
        <v>6.236335587672678</v>
      </c>
      <c r="AK172">
        <v>5.9319227567226172</v>
      </c>
      <c r="AL172">
        <v>13.147098496782061</v>
      </c>
      <c r="AM172">
        <v>7.0082856483239171</v>
      </c>
      <c r="AN172">
        <v>1.7508302452172291</v>
      </c>
      <c r="AO172">
        <v>2.7740520651137861</v>
      </c>
      <c r="AP172">
        <v>0.64683327788149936</v>
      </c>
      <c r="AQ172">
        <v>0.095978758573624798</v>
      </c>
      <c r="AR172">
        <v>15.999288759623161</v>
      </c>
      <c r="AS172">
        <v>6.9867548350236781</v>
      </c>
      <c r="AT172">
        <v>1.0959695052220739</v>
      </c>
      <c r="AU172">
        <v>27.60277035025036</v>
      </c>
      <c r="AV172"/>
      <c r="AW172">
        <v>34.296139093743577</v>
      </c>
      <c r="AX172">
        <v>214.29670421299119</v>
      </c>
      <c r="AY172">
        <v>1015.618951887947</v>
      </c>
      <c r="AZ172">
        <v>2170.194892277741</v>
      </c>
      <c r="BA172">
        <v>2391.8040571561</v>
      </c>
      <c r="BB172">
        <v>231.71522111231349</v>
      </c>
      <c r="BC172">
        <v>794.98399914192237</v>
      </c>
      <c r="BD172">
        <v>823.52652803168144</v>
      </c>
      <c r="BE172">
        <v>869.33137560996033</v>
      </c>
      <c r="BF172">
        <v>1057.729747628036</v>
      </c>
      <c r="BG172">
        <v>17.795572540279078</v>
      </c>
      <c r="BH172">
        <v>29.10050400298601</v>
      </c>
      <c r="BI172">
        <v>148.29696247297571</v>
      </c>
      <c r="BJ172">
        <v>333.23675103785553</v>
      </c>
      <c r="BK172">
        <v>1520.4940830505141</v>
      </c>
      <c r="BL172">
        <v>88.631250897787254</v>
      </c>
      <c r="BM172">
        <v>381.88564039236809</v>
      </c>
      <c r="BN172">
        <v>749.76437384022267</v>
      </c>
      <c r="BO172">
        <v>137.93925246673399</v>
      </c>
      <c r="BP172">
        <v>93.802858395740927</v>
      </c>
      <c r="BQ172">
        <v>119.29756267687399</v>
      </c>
      <c r="BR172">
        <v>42.324128591431069</v>
      </c>
      <c r="BS172">
        <v>4.5095148409068946</v>
      </c>
      <c r="BT172">
        <v>2507.3244130605558</v>
      </c>
      <c r="BU172">
        <v>112.5534206440751</v>
      </c>
      <c r="BV172">
        <v>10.73577327417344</v>
      </c>
      <c r="BW172">
        <v>1577.4425555476539</v>
      </c>
      <c r="BX172"/>
    </row>
    <row r="173">
      <c r="A173" t="s">
        <v>539</v>
      </c>
      <c r="B173">
        <v>2011</v>
      </c>
      <c r="C173" t="s">
        <v>544</v>
      </c>
      <c r="D173">
        <v>158</v>
      </c>
      <c r="E173" t="s">
        <v>276</v>
      </c>
      <c r="F173" t="s">
        <v>358</v>
      </c>
      <c r="G173" t="s">
        <v>172</v>
      </c>
      <c r="H173">
        <v>1.286082085434451</v>
      </c>
      <c r="I173">
        <v>3.3778580117096522</v>
      </c>
      <c r="J173">
        <v>8.2343445281328886</v>
      </c>
      <c r="K173">
        <v>15.579507315640591</v>
      </c>
      <c r="L173">
        <v>21.168933473931322</v>
      </c>
      <c r="M173">
        <v>7.3724321107070709</v>
      </c>
      <c r="N173">
        <v>13.206602590470609</v>
      </c>
      <c r="O173">
        <v>19.42943308986036</v>
      </c>
      <c r="P173">
        <v>24.366298055549979</v>
      </c>
      <c r="Q173">
        <v>16.533423854321931</v>
      </c>
      <c r="R173">
        <v>0.98706175579221256</v>
      </c>
      <c r="S173">
        <v>1.6328798931730051</v>
      </c>
      <c r="T173">
        <v>2.8178473960113029</v>
      </c>
      <c r="U173">
        <v>5.6471799398581668</v>
      </c>
      <c r="V173">
        <v>15.51700952261184</v>
      </c>
      <c r="W173" t="s">
        <v>246</v>
      </c>
      <c r="X173" t="s">
        <v>247</v>
      </c>
      <c r="Y173" t="s">
        <v>248</v>
      </c>
      <c r="Z173" t="s">
        <v>335</v>
      </c>
      <c r="AA173" t="s">
        <v>249</v>
      </c>
      <c r="AB173" t="s">
        <v>250</v>
      </c>
      <c r="AC173" t="s">
        <v>336</v>
      </c>
      <c r="AD173" t="s">
        <v>337</v>
      </c>
      <c r="AE173" t="s">
        <v>255</v>
      </c>
      <c r="AF173" t="s">
        <v>256</v>
      </c>
      <c r="AG173" t="s">
        <v>338</v>
      </c>
      <c r="AH173" t="s">
        <v>258</v>
      </c>
      <c r="AI173" t="s">
        <v>172</v>
      </c>
      <c r="AJ173">
        <v>4.4285357589055243</v>
      </c>
      <c r="AK173">
        <v>4.3371757049070334</v>
      </c>
      <c r="AL173">
        <v>6.5714639216434581</v>
      </c>
      <c r="AM173">
        <v>14.32696747118402</v>
      </c>
      <c r="AN173">
        <v>2.2302589944483531</v>
      </c>
      <c r="AO173">
        <v>13.989357741460591</v>
      </c>
      <c r="AP173">
        <v>0.93122660194153162</v>
      </c>
      <c r="AQ173">
        <v>2.679993725696042</v>
      </c>
      <c r="AR173">
        <v>17.895428336165239</v>
      </c>
      <c r="AS173">
        <v>2.020974233401672</v>
      </c>
      <c r="AT173">
        <v>31.421352226357659</v>
      </c>
      <c r="AU173">
        <v>16.561588677913551</v>
      </c>
      <c r="AV173"/>
      <c r="AW173">
        <v>155.34383441239331</v>
      </c>
      <c r="AX173">
        <v>408.08017339883543</v>
      </c>
      <c r="AY173">
        <v>995.23503615586253</v>
      </c>
      <c r="AZ173">
        <v>1881.524966097184</v>
      </c>
      <c r="BA173">
        <v>2557.9634999543441</v>
      </c>
      <c r="BB173">
        <v>377.84612680900301</v>
      </c>
      <c r="BC173">
        <v>677.88064070651717</v>
      </c>
      <c r="BD173">
        <v>994.82657784071239</v>
      </c>
      <c r="BE173">
        <v>1250.378746154817</v>
      </c>
      <c r="BF173">
        <v>847.35481749725193</v>
      </c>
      <c r="BG173">
        <v>68.621398904519964</v>
      </c>
      <c r="BH173">
        <v>113.6729612903885</v>
      </c>
      <c r="BI173">
        <v>195.73018032144421</v>
      </c>
      <c r="BJ173">
        <v>393.03063991306698</v>
      </c>
      <c r="BK173">
        <v>1078.805420580898</v>
      </c>
      <c r="BL173">
        <v>62.938669422031012</v>
      </c>
      <c r="BM173">
        <v>279.21892942479082</v>
      </c>
      <c r="BN173">
        <v>374.7632630599511</v>
      </c>
      <c r="BO173">
        <v>281.98781874180207</v>
      </c>
      <c r="BP173">
        <v>119.48883634695829</v>
      </c>
      <c r="BQ173">
        <v>601.60957429710413</v>
      </c>
      <c r="BR173">
        <v>60.932787158726477</v>
      </c>
      <c r="BS173">
        <v>125.91818918238</v>
      </c>
      <c r="BT173">
        <v>2804.4774379395358</v>
      </c>
      <c r="BU173">
        <v>32.556969347576207</v>
      </c>
      <c r="BV173">
        <v>307.79370398792952</v>
      </c>
      <c r="BW173">
        <v>946.46133110983499</v>
      </c>
      <c r="BX173"/>
    </row>
    <row r="174">
      <c r="A174" t="s">
        <v>539</v>
      </c>
      <c r="B174">
        <v>2011</v>
      </c>
      <c r="C174" t="s">
        <v>544</v>
      </c>
      <c r="D174">
        <v>159</v>
      </c>
      <c r="E174" t="s">
        <v>276</v>
      </c>
      <c r="F174" t="s">
        <v>359</v>
      </c>
      <c r="G174" t="s">
        <v>172</v>
      </c>
      <c r="H174">
        <v>6.45730709701989</v>
      </c>
      <c r="I174">
        <v>10.45598865452474</v>
      </c>
      <c r="J174">
        <v>20.848836121860359</v>
      </c>
      <c r="K174">
        <v>16.416476210682131</v>
      </c>
      <c r="L174">
        <v>6.8406240233336639</v>
      </c>
      <c r="M174">
        <v>18.760941174901589</v>
      </c>
      <c r="N174">
        <v>15.716893480907689</v>
      </c>
      <c r="O174">
        <v>13.58062074472106</v>
      </c>
      <c r="P174">
        <v>6.8050423240237521</v>
      </c>
      <c r="Q174">
        <v>4.4921792698914347</v>
      </c>
      <c r="R174">
        <v>5.1533439387119397</v>
      </c>
      <c r="S174">
        <v>6.8777941477354876</v>
      </c>
      <c r="T174">
        <v>10.52678669903022</v>
      </c>
      <c r="U174">
        <v>20.551394802461729</v>
      </c>
      <c r="V174">
        <v>19.13859228730859</v>
      </c>
      <c r="W174" t="s">
        <v>246</v>
      </c>
      <c r="X174" t="s">
        <v>247</v>
      </c>
      <c r="Y174" t="s">
        <v>248</v>
      </c>
      <c r="Z174" t="s">
        <v>335</v>
      </c>
      <c r="AA174" t="s">
        <v>249</v>
      </c>
      <c r="AB174" t="s">
        <v>250</v>
      </c>
      <c r="AC174" t="s">
        <v>336</v>
      </c>
      <c r="AD174" t="s">
        <v>337</v>
      </c>
      <c r="AE174" t="s">
        <v>255</v>
      </c>
      <c r="AF174" t="s">
        <v>256</v>
      </c>
      <c r="AG174" t="s">
        <v>338</v>
      </c>
      <c r="AH174" t="s">
        <v>258</v>
      </c>
      <c r="AI174" t="s">
        <v>172</v>
      </c>
      <c r="AJ174">
        <v>13.593014888417381</v>
      </c>
      <c r="AK174">
        <v>3.6144522508632848</v>
      </c>
      <c r="AL174">
        <v>18.47740908180457</v>
      </c>
      <c r="AM174">
        <v>6.6872854405960078</v>
      </c>
      <c r="AN174">
        <v>27.020398786130571</v>
      </c>
      <c r="AO174">
        <v>32.732729596158208</v>
      </c>
      <c r="AP174">
        <v>13.21247793882403</v>
      </c>
      <c r="AQ174">
        <v>3.5362843925572229</v>
      </c>
      <c r="AR174">
        <v>8.5109957313357221</v>
      </c>
      <c r="AS174">
        <v>0.41369631420117292</v>
      </c>
      <c r="AT174">
        <v>6.6766840261592648</v>
      </c>
      <c r="AU174">
        <v>8.2089206390324652</v>
      </c>
      <c r="AV174"/>
      <c r="AW174">
        <v>779.967978552918</v>
      </c>
      <c r="AX174">
        <v>1263.191539846606</v>
      </c>
      <c r="AY174">
        <v>2519.8717518627109</v>
      </c>
      <c r="AZ174">
        <v>1982.605047768732</v>
      </c>
      <c r="BA174">
        <v>826.59178792103535</v>
      </c>
      <c r="BB174">
        <v>961.521089890138</v>
      </c>
      <c r="BC174">
        <v>806.73115964293822</v>
      </c>
      <c r="BD174">
        <v>695.35546394681433</v>
      </c>
      <c r="BE174">
        <v>349.20693612319928</v>
      </c>
      <c r="BF174">
        <v>230.22876440736511</v>
      </c>
      <c r="BG174">
        <v>358.26499004281658</v>
      </c>
      <c r="BH174">
        <v>478.79775554071449</v>
      </c>
      <c r="BI174">
        <v>731.19994422803018</v>
      </c>
      <c r="BJ174">
        <v>1430.3294629071941</v>
      </c>
      <c r="BK174">
        <v>1330.592539222788</v>
      </c>
      <c r="BL174">
        <v>193.18490740205371</v>
      </c>
      <c r="BM174">
        <v>232.69140025875541</v>
      </c>
      <c r="BN174">
        <v>1053.7460454715349</v>
      </c>
      <c r="BO174">
        <v>131.62122678719521</v>
      </c>
      <c r="BP174">
        <v>1447.6507063181241</v>
      </c>
      <c r="BQ174">
        <v>1407.664589172979</v>
      </c>
      <c r="BR174">
        <v>864.52975506415078</v>
      </c>
      <c r="BS174">
        <v>166.1505856805955</v>
      </c>
      <c r="BT174">
        <v>1333.798501748829</v>
      </c>
      <c r="BU174">
        <v>6.664458159856169</v>
      </c>
      <c r="BV174">
        <v>65.402701066593195</v>
      </c>
      <c r="BW174">
        <v>469.12322882133469</v>
      </c>
      <c r="BX174"/>
    </row>
    <row r="175">
      <c r="A175" t="s">
        <v>539</v>
      </c>
      <c r="B175">
        <v>2011</v>
      </c>
      <c r="C175" t="s">
        <v>544</v>
      </c>
      <c r="D175">
        <v>160</v>
      </c>
      <c r="E175" t="s">
        <v>276</v>
      </c>
      <c r="F175" t="s">
        <v>360</v>
      </c>
      <c r="G175" t="s">
        <v>172</v>
      </c>
      <c r="H175">
        <v>0.31800835347315598</v>
      </c>
      <c r="I175">
        <v>0.8287193844526145</v>
      </c>
      <c r="J175">
        <v>0.74710840533967748</v>
      </c>
      <c r="K175">
        <v>0.246687692649674</v>
      </c>
      <c r="L175">
        <v>0.21090233743918199</v>
      </c>
      <c r="M175">
        <v>0</v>
      </c>
      <c r="N175">
        <v>0.095735160235937103</v>
      </c>
      <c r="O175">
        <v>0</v>
      </c>
      <c r="P175">
        <v>0.13011802975004469</v>
      </c>
      <c r="Q175">
        <v>0.1272623126055181</v>
      </c>
      <c r="R175">
        <v>0.18024810253541809</v>
      </c>
      <c r="S175">
        <v>0.52600411823263027</v>
      </c>
      <c r="T175">
        <v>0.86006067344175474</v>
      </c>
      <c r="U175">
        <v>1.5456312961206591</v>
      </c>
      <c r="V175">
        <v>0.71241098383858226</v>
      </c>
      <c r="W175" t="s">
        <v>246</v>
      </c>
      <c r="X175" t="s">
        <v>247</v>
      </c>
      <c r="Y175" t="s">
        <v>248</v>
      </c>
      <c r="Z175" t="s">
        <v>335</v>
      </c>
      <c r="AA175" t="s">
        <v>249</v>
      </c>
      <c r="AB175" t="s">
        <v>250</v>
      </c>
      <c r="AC175" t="s">
        <v>336</v>
      </c>
      <c r="AD175" t="s">
        <v>337</v>
      </c>
      <c r="AE175" t="s">
        <v>255</v>
      </c>
      <c r="AF175" t="s">
        <v>256</v>
      </c>
      <c r="AG175" t="s">
        <v>338</v>
      </c>
      <c r="AH175" t="s">
        <v>258</v>
      </c>
      <c r="AI175" t="s">
        <v>172</v>
      </c>
      <c r="AJ175">
        <v>0.50752858950658264</v>
      </c>
      <c r="AK175">
        <v>0</v>
      </c>
      <c r="AL175">
        <v>0</v>
      </c>
      <c r="AM175">
        <v>0</v>
      </c>
      <c r="AN175">
        <v>3.7305991270966712</v>
      </c>
      <c r="AO175">
        <v>1.291492964552192</v>
      </c>
      <c r="AP175">
        <v>0</v>
      </c>
      <c r="AQ175">
        <v>0</v>
      </c>
      <c r="AR175">
        <v>0.042606872509436101</v>
      </c>
      <c r="AS175">
        <v>0</v>
      </c>
      <c r="AT175">
        <v>0</v>
      </c>
      <c r="AU175">
        <v>0.25902781342540138</v>
      </c>
      <c r="AV175"/>
      <c r="AW175">
        <v>38.411729362518699</v>
      </c>
      <c r="AX175">
        <v>100.1178702402688</v>
      </c>
      <c r="AY175">
        <v>90.298439452008211</v>
      </c>
      <c r="AZ175">
        <v>29.792280535296619</v>
      </c>
      <c r="BA175">
        <v>25.484537607377831</v>
      </c>
      <c r="BB175">
        <v>0</v>
      </c>
      <c r="BC175">
        <v>4.9139823292407829</v>
      </c>
      <c r="BD175">
        <v>0</v>
      </c>
      <c r="BE175">
        <v>6.6771250404998694</v>
      </c>
      <c r="BF175">
        <v>6.522323181349881</v>
      </c>
      <c r="BG175">
        <v>12.53100616378204</v>
      </c>
      <c r="BH175">
        <v>36.617785558161472</v>
      </c>
      <c r="BI175">
        <v>59.740577484225888</v>
      </c>
      <c r="BJ175">
        <v>107.57235715057151</v>
      </c>
      <c r="BK175">
        <v>49.529700289638633</v>
      </c>
      <c r="BL175">
        <v>7.2130328976002147</v>
      </c>
      <c r="BM175">
        <v>0</v>
      </c>
      <c r="BN175">
        <v>0</v>
      </c>
      <c r="BO175">
        <v>0</v>
      </c>
      <c r="BP175">
        <v>199.87138250910539</v>
      </c>
      <c r="BQ175">
        <v>55.540400565296252</v>
      </c>
      <c r="BR175">
        <v>0</v>
      </c>
      <c r="BS175">
        <v>0</v>
      </c>
      <c r="BT175">
        <v>6.6771250404998694</v>
      </c>
      <c r="BU175">
        <v>0</v>
      </c>
      <c r="BV175">
        <v>0</v>
      </c>
      <c r="BW175">
        <v>14.802916184968369</v>
      </c>
      <c r="BX175"/>
    </row>
    <row r="176">
      <c r="A176" t="s">
        <v>539</v>
      </c>
      <c r="B176">
        <v>2011</v>
      </c>
      <c r="C176" t="s">
        <v>544</v>
      </c>
      <c r="D176">
        <v>161</v>
      </c>
      <c r="E176" t="s">
        <v>276</v>
      </c>
      <c r="F176" t="s">
        <v>361</v>
      </c>
      <c r="G176" t="s">
        <v>172</v>
      </c>
      <c r="H176">
        <v>0.069669548657807806</v>
      </c>
      <c r="I176">
        <v>0.40407312482956148</v>
      </c>
      <c r="J176">
        <v>0.6912126329380488</v>
      </c>
      <c r="K176">
        <v>0.50363590467351826</v>
      </c>
      <c r="L176">
        <v>0.23698349135850691</v>
      </c>
      <c r="M176">
        <v>0.89932423988550725</v>
      </c>
      <c r="N176">
        <v>0.44151005927519849</v>
      </c>
      <c r="O176">
        <v>0.46190271134456262</v>
      </c>
      <c r="P176">
        <v>0.1806735737250163</v>
      </c>
      <c r="Q176">
        <v>0.33449399479597719</v>
      </c>
      <c r="R176">
        <v>0</v>
      </c>
      <c r="S176">
        <v>0.39494241464524932</v>
      </c>
      <c r="T176">
        <v>0.38554273538622352</v>
      </c>
      <c r="U176">
        <v>0</v>
      </c>
      <c r="V176">
        <v>0.82189144853589358</v>
      </c>
      <c r="W176" t="s">
        <v>246</v>
      </c>
      <c r="X176" t="s">
        <v>247</v>
      </c>
      <c r="Y176" t="s">
        <v>248</v>
      </c>
      <c r="Z176" t="s">
        <v>335</v>
      </c>
      <c r="AA176" t="s">
        <v>249</v>
      </c>
      <c r="AB176" t="s">
        <v>250</v>
      </c>
      <c r="AC176" t="s">
        <v>336</v>
      </c>
      <c r="AD176" t="s">
        <v>337</v>
      </c>
      <c r="AE176" t="s">
        <v>255</v>
      </c>
      <c r="AF176" t="s">
        <v>256</v>
      </c>
      <c r="AG176" t="s">
        <v>338</v>
      </c>
      <c r="AH176" t="s">
        <v>258</v>
      </c>
      <c r="AI176" t="s">
        <v>172</v>
      </c>
      <c r="AJ176">
        <v>0.75977878913473618</v>
      </c>
      <c r="AK176">
        <v>0</v>
      </c>
      <c r="AL176">
        <v>0.13663465240834891</v>
      </c>
      <c r="AM176">
        <v>0</v>
      </c>
      <c r="AN176">
        <v>1.341733302385743</v>
      </c>
      <c r="AO176">
        <v>0.095018569179191797</v>
      </c>
      <c r="AP176">
        <v>0.2174975733803324</v>
      </c>
      <c r="AQ176">
        <v>0</v>
      </c>
      <c r="AR176">
        <v>0.56328218025313925</v>
      </c>
      <c r="AS176">
        <v>0.71026686736114431</v>
      </c>
      <c r="AT176">
        <v>0.77510212014011792</v>
      </c>
      <c r="AU176">
        <v>0.24728258701538411</v>
      </c>
      <c r="AV176"/>
      <c r="AW176">
        <v>8.4152753178492876</v>
      </c>
      <c r="AX176">
        <v>48.816211419969669</v>
      </c>
      <c r="AY176">
        <v>83.542658117254106</v>
      </c>
      <c r="AZ176">
        <v>60.823716005116992</v>
      </c>
      <c r="BA176">
        <v>28.6360728438828</v>
      </c>
      <c r="BB176">
        <v>46.091462855613827</v>
      </c>
      <c r="BC176">
        <v>22.662234273317289</v>
      </c>
      <c r="BD176">
        <v>23.650360332029638</v>
      </c>
      <c r="BE176">
        <v>9.2714287604365673</v>
      </c>
      <c r="BF176">
        <v>17.143158030160851</v>
      </c>
      <c r="BG176">
        <v>0</v>
      </c>
      <c r="BH176">
        <v>27.493922853482889</v>
      </c>
      <c r="BI176">
        <v>26.780140480845851</v>
      </c>
      <c r="BJ176">
        <v>0</v>
      </c>
      <c r="BK176">
        <v>57.141226118185969</v>
      </c>
      <c r="BL176">
        <v>10.79803091734329</v>
      </c>
      <c r="BM176">
        <v>0</v>
      </c>
      <c r="BN176">
        <v>7.7921219372393651</v>
      </c>
      <c r="BO176">
        <v>0</v>
      </c>
      <c r="BP176">
        <v>71.884992455635881</v>
      </c>
      <c r="BQ176">
        <v>4.086254852486543</v>
      </c>
      <c r="BR176">
        <v>14.231480628552079</v>
      </c>
      <c r="BS176">
        <v>0</v>
      </c>
      <c r="BT176">
        <v>88.274621654115236</v>
      </c>
      <c r="BU176">
        <v>11.442073949826449</v>
      </c>
      <c r="BV176">
        <v>7.5926570826159221</v>
      </c>
      <c r="BW176">
        <v>14.131700226258079</v>
      </c>
      <c r="BX176"/>
    </row>
    <row r="177">
      <c r="A177" t="s">
        <v>539</v>
      </c>
      <c r="B177">
        <v>2011</v>
      </c>
      <c r="C177" t="s">
        <v>544</v>
      </c>
      <c r="D177">
        <v>162</v>
      </c>
      <c r="E177" t="s">
        <v>276</v>
      </c>
      <c r="F177" t="s">
        <v>362</v>
      </c>
      <c r="G177" t="s">
        <v>172</v>
      </c>
      <c r="H177">
        <v>0.0591931929176506</v>
      </c>
      <c r="I177">
        <v>0.26336077190648938</v>
      </c>
      <c r="J177">
        <v>0.68642673492809003</v>
      </c>
      <c r="K177">
        <v>0.26064835581471169</v>
      </c>
      <c r="L177">
        <v>0.16875815031198291</v>
      </c>
      <c r="M177">
        <v>0.66547438657727209</v>
      </c>
      <c r="N177">
        <v>0.50860176828609782</v>
      </c>
      <c r="O177">
        <v>0.28300569488759719</v>
      </c>
      <c r="P177">
        <v>0.063839621097313795</v>
      </c>
      <c r="Q177">
        <v>0</v>
      </c>
      <c r="R177">
        <v>0.1028446860586137</v>
      </c>
      <c r="S177">
        <v>0</v>
      </c>
      <c r="T177">
        <v>0.067327246772319202</v>
      </c>
      <c r="U177">
        <v>0.91038034885059338</v>
      </c>
      <c r="V177">
        <v>0.29681023286105401</v>
      </c>
      <c r="W177" t="s">
        <v>246</v>
      </c>
      <c r="X177" t="s">
        <v>247</v>
      </c>
      <c r="Y177" t="s">
        <v>248</v>
      </c>
      <c r="Z177" t="s">
        <v>335</v>
      </c>
      <c r="AA177" t="s">
        <v>249</v>
      </c>
      <c r="AB177" t="s">
        <v>250</v>
      </c>
      <c r="AC177" t="s">
        <v>336</v>
      </c>
      <c r="AD177" t="s">
        <v>337</v>
      </c>
      <c r="AE177" t="s">
        <v>255</v>
      </c>
      <c r="AF177" t="s">
        <v>256</v>
      </c>
      <c r="AG177" t="s">
        <v>338</v>
      </c>
      <c r="AH177" t="s">
        <v>258</v>
      </c>
      <c r="AI177" t="s">
        <v>172</v>
      </c>
      <c r="AJ177">
        <v>5.2112740297433398</v>
      </c>
      <c r="AK177">
        <v>0</v>
      </c>
      <c r="AL177">
        <v>0</v>
      </c>
      <c r="AM177">
        <v>0.073017633696975698</v>
      </c>
      <c r="AN177">
        <v>0.35926499230104297</v>
      </c>
      <c r="AO177">
        <v>0.23465455345122149</v>
      </c>
      <c r="AP177">
        <v>0.79575470479566912</v>
      </c>
      <c r="AQ177">
        <v>0.057066523120698501</v>
      </c>
      <c r="AR177">
        <v>0</v>
      </c>
      <c r="AS177">
        <v>0.72107484072997319</v>
      </c>
      <c r="AT177">
        <v>0.26498299511486229</v>
      </c>
      <c r="AU177">
        <v>0</v>
      </c>
      <c r="AV177"/>
      <c r="AW177">
        <v>7.1498527684056103</v>
      </c>
      <c r="AX177">
        <v>31.816704282266709</v>
      </c>
      <c r="AY177">
        <v>82.964215794042303</v>
      </c>
      <c r="AZ177">
        <v>31.478298953987011</v>
      </c>
      <c r="BA177">
        <v>20.392014049713641</v>
      </c>
      <c r="BB177">
        <v>34.106372996455278</v>
      </c>
      <c r="BC177">
        <v>26.105979201571621</v>
      </c>
      <c r="BD177">
        <v>14.49046843787683</v>
      </c>
      <c r="BE177">
        <v>3.275988219493855</v>
      </c>
      <c r="BF177">
        <v>0</v>
      </c>
      <c r="BG177">
        <v>7.1498527684056103</v>
      </c>
      <c r="BH177">
        <v>0</v>
      </c>
      <c r="BI177">
        <v>4.6766102983241717</v>
      </c>
      <c r="BJ177">
        <v>63.360363027854312</v>
      </c>
      <c r="BK177">
        <v>20.635450898433621</v>
      </c>
      <c r="BL177">
        <v>74.063002148297358</v>
      </c>
      <c r="BM177">
        <v>0</v>
      </c>
      <c r="BN177">
        <v>0</v>
      </c>
      <c r="BO177">
        <v>1.4371557203093499</v>
      </c>
      <c r="BP177">
        <v>19.248058623285011</v>
      </c>
      <c r="BQ177">
        <v>10.0912728530972</v>
      </c>
      <c r="BR177">
        <v>52.06847823803264</v>
      </c>
      <c r="BS177">
        <v>2.6812425661282169</v>
      </c>
      <c r="BT177">
        <v>0</v>
      </c>
      <c r="BU177">
        <v>11.61618545103352</v>
      </c>
      <c r="BV177">
        <v>2.5956902482319841</v>
      </c>
      <c r="BW177">
        <v>0</v>
      </c>
      <c r="BX177"/>
    </row>
    <row r="178">
      <c r="A178" t="s">
        <v>539</v>
      </c>
      <c r="B178">
        <v>2011</v>
      </c>
      <c r="C178" t="s">
        <v>544</v>
      </c>
      <c r="D178">
        <v>163</v>
      </c>
      <c r="E178" t="s">
        <v>276</v>
      </c>
      <c r="F178" t="s">
        <v>363</v>
      </c>
      <c r="G178" t="s">
        <v>172</v>
      </c>
      <c r="H178">
        <v>85.821680432589048</v>
      </c>
      <c r="I178">
        <v>72.917373125759951</v>
      </c>
      <c r="J178">
        <v>36.127206890686502</v>
      </c>
      <c r="K178">
        <v>9.1643636520540106</v>
      </c>
      <c r="L178">
        <v>0.91586884901773991</v>
      </c>
      <c r="M178">
        <v>41.964366761487213</v>
      </c>
      <c r="N178">
        <v>12.20513266949464</v>
      </c>
      <c r="O178">
        <v>2.5880595262622652</v>
      </c>
      <c r="P178">
        <v>1.0319110484349829</v>
      </c>
      <c r="Q178">
        <v>0.1220704055360059</v>
      </c>
      <c r="R178">
        <v>88.692962947903538</v>
      </c>
      <c r="S178">
        <v>83.781902646905337</v>
      </c>
      <c r="T178">
        <v>75.255115957889814</v>
      </c>
      <c r="U178">
        <v>48.947327040376862</v>
      </c>
      <c r="V178">
        <v>16.656579977826521</v>
      </c>
      <c r="W178" t="s">
        <v>246</v>
      </c>
      <c r="X178" t="s">
        <v>247</v>
      </c>
      <c r="Y178" t="s">
        <v>248</v>
      </c>
      <c r="Z178" t="s">
        <v>335</v>
      </c>
      <c r="AA178" t="s">
        <v>249</v>
      </c>
      <c r="AB178" t="s">
        <v>250</v>
      </c>
      <c r="AC178" t="s">
        <v>336</v>
      </c>
      <c r="AD178" t="s">
        <v>337</v>
      </c>
      <c r="AE178" t="s">
        <v>255</v>
      </c>
      <c r="AF178" t="s">
        <v>256</v>
      </c>
      <c r="AG178" t="s">
        <v>338</v>
      </c>
      <c r="AH178" t="s">
        <v>258</v>
      </c>
      <c r="AI178" t="s">
        <v>172</v>
      </c>
      <c r="AJ178">
        <v>31.44435992233322</v>
      </c>
      <c r="AK178">
        <v>67.629722211379004</v>
      </c>
      <c r="AL178">
        <v>40.316859635348791</v>
      </c>
      <c r="AM178">
        <v>5.4528422813392252</v>
      </c>
      <c r="AN178">
        <v>52.146732237755877</v>
      </c>
      <c r="AO178">
        <v>45.635960442897478</v>
      </c>
      <c r="AP178">
        <v>71.737065900530823</v>
      </c>
      <c r="AQ178">
        <v>87.86089417955381</v>
      </c>
      <c r="AR178">
        <v>8.5221437301182537</v>
      </c>
      <c r="AS178">
        <v>63.809318329664279</v>
      </c>
      <c r="AT178">
        <v>5.6102226287910844</v>
      </c>
      <c r="AU178">
        <v>27.212804355214448</v>
      </c>
      <c r="AV178"/>
      <c r="AW178">
        <v>10366.265936757691</v>
      </c>
      <c r="AX178">
        <v>8809.1726075505139</v>
      </c>
      <c r="AY178">
        <v>4366.4753075634799</v>
      </c>
      <c r="AZ178">
        <v>1106.77306158601</v>
      </c>
      <c r="BA178">
        <v>110.66967967080571</v>
      </c>
      <c r="BB178">
        <v>2150.724917736773</v>
      </c>
      <c r="BC178">
        <v>626.47627179112715</v>
      </c>
      <c r="BD178">
        <v>132.51392306979801</v>
      </c>
      <c r="BE178">
        <v>52.953453985659728</v>
      </c>
      <c r="BF178">
        <v>6.2562326542991737</v>
      </c>
      <c r="BG178">
        <v>6166.0125668500896</v>
      </c>
      <c r="BH178">
        <v>5832.4785651627344</v>
      </c>
      <c r="BI178">
        <v>5227.2871261229502</v>
      </c>
      <c r="BJ178">
        <v>3406.620556382813</v>
      </c>
      <c r="BK178">
        <v>1158.0329793722981</v>
      </c>
      <c r="BL178">
        <v>446.8895097796842</v>
      </c>
      <c r="BM178">
        <v>4353.8698724593196</v>
      </c>
      <c r="BN178">
        <v>2299.225568827997</v>
      </c>
      <c r="BO178">
        <v>107.3245335379299</v>
      </c>
      <c r="BP178">
        <v>2793.824560239952</v>
      </c>
      <c r="BQ178">
        <v>1962.5654902885151</v>
      </c>
      <c r="BR178">
        <v>4693.9588697263471</v>
      </c>
      <c r="BS178">
        <v>4128.1009686546186</v>
      </c>
      <c r="BT178">
        <v>1335.5455575038791</v>
      </c>
      <c r="BU178">
        <v>1027.93889531778</v>
      </c>
      <c r="BV178">
        <v>54.955979955057323</v>
      </c>
      <c r="BW178">
        <v>1555.156786837465</v>
      </c>
      <c r="BX178"/>
    </row>
    <row r="179">
      <c r="A179" t="s">
        <v>539</v>
      </c>
      <c r="B179">
        <v>2011</v>
      </c>
      <c r="C179" t="s">
        <v>544</v>
      </c>
      <c r="D179">
        <v>164</v>
      </c>
      <c r="E179" t="s">
        <v>276</v>
      </c>
      <c r="F179" t="s">
        <v>274</v>
      </c>
      <c r="G179" t="s">
        <v>172</v>
      </c>
      <c r="H179">
        <v>0.99113544956841715</v>
      </c>
      <c r="I179">
        <v>0.8586359941293219</v>
      </c>
      <c r="J179">
        <v>1.3309743006817949</v>
      </c>
      <c r="K179">
        <v>0.93099023318754781</v>
      </c>
      <c r="L179">
        <v>0.26417053763824982</v>
      </c>
      <c r="M179">
        <v>2.7706788302507381</v>
      </c>
      <c r="N179">
        <v>1.642929114757864</v>
      </c>
      <c r="O179">
        <v>0.62721355760249631</v>
      </c>
      <c r="P179">
        <v>0.35353271740272579</v>
      </c>
      <c r="Q179">
        <v>0.19782542133935299</v>
      </c>
      <c r="R179">
        <v>1.1182237235995669</v>
      </c>
      <c r="S179">
        <v>0.36133129007090142</v>
      </c>
      <c r="T179">
        <v>0.88560066138571647</v>
      </c>
      <c r="U179">
        <v>0.75326712441969013</v>
      </c>
      <c r="V179">
        <v>0.36121113323932957</v>
      </c>
      <c r="W179" t="s">
        <v>246</v>
      </c>
      <c r="X179" t="s">
        <v>247</v>
      </c>
      <c r="Y179" t="s">
        <v>248</v>
      </c>
      <c r="Z179" t="s">
        <v>335</v>
      </c>
      <c r="AA179" t="s">
        <v>249</v>
      </c>
      <c r="AB179" t="s">
        <v>250</v>
      </c>
      <c r="AC179" t="s">
        <v>336</v>
      </c>
      <c r="AD179" t="s">
        <v>337</v>
      </c>
      <c r="AE179" t="s">
        <v>255</v>
      </c>
      <c r="AF179" t="s">
        <v>256</v>
      </c>
      <c r="AG179" t="s">
        <v>338</v>
      </c>
      <c r="AH179" t="s">
        <v>258</v>
      </c>
      <c r="AI179" t="s">
        <v>172</v>
      </c>
      <c r="AJ179">
        <v>0.62731936468447658</v>
      </c>
      <c r="AK179">
        <v>0.68114342261808836</v>
      </c>
      <c r="AL179">
        <v>2.4826180087147258</v>
      </c>
      <c r="AM179">
        <v>1.290655744304722</v>
      </c>
      <c r="AN179">
        <v>0.44031222461371877</v>
      </c>
      <c r="AO179">
        <v>0.61411293054206506</v>
      </c>
      <c r="AP179">
        <v>0.41277025504860781</v>
      </c>
      <c r="AQ179">
        <v>0.2189673932273257</v>
      </c>
      <c r="AR179">
        <v>0.96373330024735504</v>
      </c>
      <c r="AS179">
        <v>0.25375122653975929</v>
      </c>
      <c r="AT179">
        <v>0.040988634092398002</v>
      </c>
      <c r="AU179">
        <v>1.156735990559618</v>
      </c>
      <c r="AV179"/>
      <c r="AW179">
        <v>119.7176936851567</v>
      </c>
      <c r="AX179">
        <v>103.7321060139616</v>
      </c>
      <c r="AY179">
        <v>160.86675165654341</v>
      </c>
      <c r="AZ179">
        <v>112.4349654611003</v>
      </c>
      <c r="BA179">
        <v>31.921239389509299</v>
      </c>
      <c r="BB179">
        <v>142.00066530575839</v>
      </c>
      <c r="BC179">
        <v>84.329776209898483</v>
      </c>
      <c r="BD179">
        <v>32.114612618863312</v>
      </c>
      <c r="BE179">
        <v>18.141852935679669</v>
      </c>
      <c r="BF179">
        <v>10.138754396688711</v>
      </c>
      <c r="BG179">
        <v>77.739893934029539</v>
      </c>
      <c r="BH179">
        <v>25.154083849622079</v>
      </c>
      <c r="BI179">
        <v>61.514607707706119</v>
      </c>
      <c r="BJ179">
        <v>52.425646621698121</v>
      </c>
      <c r="BK179">
        <v>25.112862626326908</v>
      </c>
      <c r="BL179">
        <v>8.9155080291533189</v>
      </c>
      <c r="BM179">
        <v>43.850687679769052</v>
      </c>
      <c r="BN179">
        <v>141.5809379722877</v>
      </c>
      <c r="BO179">
        <v>25.403086788260008</v>
      </c>
      <c r="BP179">
        <v>23.59026260151785</v>
      </c>
      <c r="BQ179">
        <v>26.409805620939451</v>
      </c>
      <c r="BR179">
        <v>27.008723809963939</v>
      </c>
      <c r="BS179">
        <v>10.288075446150559</v>
      </c>
      <c r="BT179">
        <v>151.03121568052299</v>
      </c>
      <c r="BU179">
        <v>4.0878160482330328</v>
      </c>
      <c r="BV179">
        <v>0.40151179420350352</v>
      </c>
      <c r="BW179">
        <v>66.105124735269925</v>
      </c>
      <c r="BX179"/>
    </row>
    <row r="180">
      <c r="A180" t="s">
        <v>539</v>
      </c>
      <c r="B180">
        <v>2011</v>
      </c>
      <c r="C180" t="s">
        <v>544</v>
      </c>
      <c r="D180">
        <v>165</v>
      </c>
      <c r="E180" t="s">
        <v>276</v>
      </c>
      <c r="F180" t="s">
        <v>275</v>
      </c>
      <c r="G180" t="s">
        <v>172</v>
      </c>
      <c r="H180">
        <v>0.1187884555015265</v>
      </c>
      <c r="I180">
        <v>0.34070233743628747</v>
      </c>
      <c r="J180">
        <v>0.62078802913331044</v>
      </c>
      <c r="K180">
        <v>0.39305181656680438</v>
      </c>
      <c r="L180">
        <v>0.90813108162250133</v>
      </c>
      <c r="M180">
        <v>0.39144642196238388</v>
      </c>
      <c r="N180">
        <v>0.42210837824921488</v>
      </c>
      <c r="O180">
        <v>0.42907502126459152</v>
      </c>
      <c r="P180">
        <v>0.9702251263574837</v>
      </c>
      <c r="Q180">
        <v>1.1057479281300591</v>
      </c>
      <c r="R180">
        <v>0.13288282595237161</v>
      </c>
      <c r="S180">
        <v>0.1091051413537841</v>
      </c>
      <c r="T180">
        <v>0.32137059834039089</v>
      </c>
      <c r="U180">
        <v>0.77084593247096911</v>
      </c>
      <c r="V180">
        <v>0.35643488044340332</v>
      </c>
      <c r="W180" t="s">
        <v>246</v>
      </c>
      <c r="X180" t="s">
        <v>247</v>
      </c>
      <c r="Y180" t="s">
        <v>248</v>
      </c>
      <c r="Z180" t="s">
        <v>335</v>
      </c>
      <c r="AA180" t="s">
        <v>249</v>
      </c>
      <c r="AB180" t="s">
        <v>250</v>
      </c>
      <c r="AC180" t="s">
        <v>336</v>
      </c>
      <c r="AD180" t="s">
        <v>337</v>
      </c>
      <c r="AE180" t="s">
        <v>255</v>
      </c>
      <c r="AF180" t="s">
        <v>256</v>
      </c>
      <c r="AG180" t="s">
        <v>338</v>
      </c>
      <c r="AH180" t="s">
        <v>258</v>
      </c>
      <c r="AI180" t="s">
        <v>172</v>
      </c>
      <c r="AJ180">
        <v>0.23050743063061099</v>
      </c>
      <c r="AK180">
        <v>0.18272826521469829</v>
      </c>
      <c r="AL180">
        <v>0.047389799525063399</v>
      </c>
      <c r="AM180">
        <v>1.613747679258376</v>
      </c>
      <c r="AN180">
        <v>0.43956095079024571</v>
      </c>
      <c r="AO180">
        <v>0.29887947930779241</v>
      </c>
      <c r="AP180">
        <v>0.0791634109307566</v>
      </c>
      <c r="AQ180">
        <v>0.47153791588913557</v>
      </c>
      <c r="AR180">
        <v>0.75929719761599901</v>
      </c>
      <c r="AS180">
        <v>0.83167213622184943</v>
      </c>
      <c r="AT180">
        <v>0.93693513980275966</v>
      </c>
      <c r="AU180">
        <v>0.57624475149784271</v>
      </c>
      <c r="AV180"/>
      <c r="AW180">
        <v>14.34827090006425</v>
      </c>
      <c r="AX180">
        <v>41.160365076452358</v>
      </c>
      <c r="AY180">
        <v>75.030865481615677</v>
      </c>
      <c r="AZ180">
        <v>47.468561800915033</v>
      </c>
      <c r="BA180">
        <v>109.7346809098841</v>
      </c>
      <c r="BB180">
        <v>20.062105987645921</v>
      </c>
      <c r="BC180">
        <v>21.666366950545939</v>
      </c>
      <c r="BD180">
        <v>21.969515686196079</v>
      </c>
      <c r="BE180">
        <v>49.787984790182207</v>
      </c>
      <c r="BF180">
        <v>56.670707900208043</v>
      </c>
      <c r="BG180">
        <v>9.2381305969240266</v>
      </c>
      <c r="BH180">
        <v>7.5953562546421942</v>
      </c>
      <c r="BI180">
        <v>22.322686903561049</v>
      </c>
      <c r="BJ180">
        <v>53.649090933882839</v>
      </c>
      <c r="BK180">
        <v>24.780798165143121</v>
      </c>
      <c r="BL180">
        <v>3.275988219493855</v>
      </c>
      <c r="BM180">
        <v>11.76369002786133</v>
      </c>
      <c r="BN180">
        <v>2.7025874474143201</v>
      </c>
      <c r="BO180">
        <v>31.762282492019061</v>
      </c>
      <c r="BP180">
        <v>23.550012193305989</v>
      </c>
      <c r="BQ180">
        <v>12.85325313967757</v>
      </c>
      <c r="BR180">
        <v>5.1798856035101259</v>
      </c>
      <c r="BS180">
        <v>22.1549774278567</v>
      </c>
      <c r="BT180">
        <v>118.9930645639464</v>
      </c>
      <c r="BU180">
        <v>13.397857230783609</v>
      </c>
      <c r="BV180">
        <v>9.1779225476627158</v>
      </c>
      <c r="BW180">
        <v>32.931223275399788</v>
      </c>
      <c r="BX180"/>
    </row>
    <row r="181">
      <c r="A181" t="s">
        <v>539</v>
      </c>
      <c r="B181">
        <v>2011</v>
      </c>
      <c r="C181" t="s">
        <v>544</v>
      </c>
      <c r="D181">
        <v>222</v>
      </c>
      <c r="E181" t="s">
        <v>36</v>
      </c>
      <c r="F181" t="s">
        <v>15</v>
      </c>
      <c r="G181" t="s">
        <v>568</v>
      </c>
      <c r="H181">
        <v>14.161882312727441</v>
      </c>
      <c r="I181">
        <v>23.02290973069886</v>
      </c>
      <c r="J181">
        <v>34.628750962902352</v>
      </c>
      <c r="K181">
        <v>37.856491082932521</v>
      </c>
      <c r="L181">
        <v>55.710409388896188</v>
      </c>
      <c r="M181">
        <v>34.619465278645812</v>
      </c>
      <c r="N181">
        <v>36.065899829022733</v>
      </c>
      <c r="O181">
        <v>41.333561673680279</v>
      </c>
      <c r="P181">
        <v>52.556980203784683</v>
      </c>
      <c r="Q181">
        <v>63.132108726571978</v>
      </c>
      <c r="R181">
        <v>12.80500784629608</v>
      </c>
      <c r="S181">
        <v>15.998694898136209</v>
      </c>
      <c r="T181">
        <v>22.645911780149881</v>
      </c>
      <c r="U181">
        <v>32.848452626935241</v>
      </c>
      <c r="V181">
        <v>35.212036498902783</v>
      </c>
      <c r="W181" t="s">
        <v>246</v>
      </c>
      <c r="X181" t="s">
        <v>247</v>
      </c>
      <c r="Y181" t="s">
        <v>248</v>
      </c>
      <c r="Z181" t="s">
        <v>335</v>
      </c>
      <c r="AA181" t="s">
        <v>249</v>
      </c>
      <c r="AB181" t="s">
        <v>250</v>
      </c>
      <c r="AC181" t="s">
        <v>336</v>
      </c>
      <c r="AD181" t="s">
        <v>337</v>
      </c>
      <c r="AE181" t="s">
        <v>255</v>
      </c>
      <c r="AF181" t="s">
        <v>256</v>
      </c>
      <c r="AG181" t="s">
        <v>338</v>
      </c>
      <c r="AH181" t="s">
        <v>258</v>
      </c>
      <c r="AI181" t="s">
        <v>172</v>
      </c>
      <c r="AJ181">
        <v>22.268422726429531</v>
      </c>
      <c r="AK181">
        <v>30.62968298867813</v>
      </c>
      <c r="AL181">
        <v>39.421708209047672</v>
      </c>
      <c r="AM181">
        <v>51.228999045937677</v>
      </c>
      <c r="AN181">
        <v>26.229145180359509</v>
      </c>
      <c r="AO181">
        <v>19.686978580923849</v>
      </c>
      <c r="AP181">
        <v>30.754602090127509</v>
      </c>
      <c r="AQ181">
        <v>13.03826930742906</v>
      </c>
      <c r="AR181">
        <v>48.200045229470653</v>
      </c>
      <c r="AS181">
        <v>8.2232708683827873</v>
      </c>
      <c r="AT181">
        <v>50.468535171326359</v>
      </c>
      <c r="AU181">
        <v>21.014890608503599</v>
      </c>
      <c r="AV181"/>
      <c r="AW181">
        <v>1662.203187028244</v>
      </c>
      <c r="AX181">
        <v>2654.7832523605489</v>
      </c>
      <c r="AY181">
        <v>3920.8973353274869</v>
      </c>
      <c r="AZ181">
        <v>4222.698683840269</v>
      </c>
      <c r="BA181">
        <v>6147.9683643246017</v>
      </c>
      <c r="BB181">
        <v>1695.901088132488</v>
      </c>
      <c r="BC181">
        <v>1668.222756820327</v>
      </c>
      <c r="BD181">
        <v>1926.1161391926521</v>
      </c>
      <c r="BE181">
        <v>2425.897805485029</v>
      </c>
      <c r="BF181">
        <v>2964.3314506979009</v>
      </c>
      <c r="BG181">
        <v>863.48021140151263</v>
      </c>
      <c r="BH181">
        <v>1076.5847459720169</v>
      </c>
      <c r="BI181">
        <v>1505.549321063452</v>
      </c>
      <c r="BJ181">
        <v>2128.7506952946019</v>
      </c>
      <c r="BK181">
        <v>2353.7166088211811</v>
      </c>
      <c r="BL181">
        <v>279.80498353645379</v>
      </c>
      <c r="BM181">
        <v>1943.4449499868349</v>
      </c>
      <c r="BN181">
        <v>2232.0470904921099</v>
      </c>
      <c r="BO181">
        <v>854.96249709763504</v>
      </c>
      <c r="BP181">
        <v>1327.750102563843</v>
      </c>
      <c r="BQ181">
        <v>821.92371118808649</v>
      </c>
      <c r="BR181">
        <v>1987.300948766258</v>
      </c>
      <c r="BS181">
        <v>609.2370713828127</v>
      </c>
      <c r="BT181">
        <v>6816.714283813656</v>
      </c>
      <c r="BU181">
        <v>60.225838498448631</v>
      </c>
      <c r="BV181">
        <v>492.99821071137961</v>
      </c>
      <c r="BW181">
        <v>1182.141134843637</v>
      </c>
      <c r="BX181"/>
    </row>
    <row r="182">
      <c r="A182" t="s">
        <v>539</v>
      </c>
      <c r="B182">
        <v>2011</v>
      </c>
      <c r="C182" t="s">
        <v>544</v>
      </c>
      <c r="D182">
        <v>223</v>
      </c>
      <c r="E182" t="s">
        <v>36</v>
      </c>
      <c r="F182" t="s">
        <v>16</v>
      </c>
      <c r="G182" t="s">
        <v>569</v>
      </c>
      <c r="H182">
        <v>20.273563027361892</v>
      </c>
      <c r="I182">
        <v>23.82333359076614</v>
      </c>
      <c r="J182">
        <v>28.349928894931491</v>
      </c>
      <c r="K182">
        <v>34.043396336436281</v>
      </c>
      <c r="L182">
        <v>25.107465240348461</v>
      </c>
      <c r="M182">
        <v>28.101900565232171</v>
      </c>
      <c r="N182">
        <v>35.724932375019129</v>
      </c>
      <c r="O182">
        <v>35.134267872553529</v>
      </c>
      <c r="P182">
        <v>28.308626581006621</v>
      </c>
      <c r="Q182">
        <v>19.73417055573216</v>
      </c>
      <c r="R182">
        <v>18.790709989136829</v>
      </c>
      <c r="S182">
        <v>21.479696288955651</v>
      </c>
      <c r="T182">
        <v>24.078003868246221</v>
      </c>
      <c r="U182">
        <v>25.291602521271869</v>
      </c>
      <c r="V182">
        <v>30.710685787811808</v>
      </c>
      <c r="W182" t="s">
        <v>246</v>
      </c>
      <c r="X182" t="s">
        <v>247</v>
      </c>
      <c r="Y182" t="s">
        <v>248</v>
      </c>
      <c r="Z182" t="s">
        <v>335</v>
      </c>
      <c r="AA182" t="s">
        <v>249</v>
      </c>
      <c r="AB182" t="s">
        <v>250</v>
      </c>
      <c r="AC182" t="s">
        <v>336</v>
      </c>
      <c r="AD182" t="s">
        <v>337</v>
      </c>
      <c r="AE182" t="s">
        <v>255</v>
      </c>
      <c r="AF182" t="s">
        <v>256</v>
      </c>
      <c r="AG182" t="s">
        <v>338</v>
      </c>
      <c r="AH182" t="s">
        <v>258</v>
      </c>
      <c r="AI182" t="s">
        <v>172</v>
      </c>
      <c r="AJ182">
        <v>30.76163554296626</v>
      </c>
      <c r="AK182">
        <v>24.4071111357873</v>
      </c>
      <c r="AL182">
        <v>33.339298716998357</v>
      </c>
      <c r="AM182">
        <v>25.72723818339896</v>
      </c>
      <c r="AN182">
        <v>43.112623679416039</v>
      </c>
      <c r="AO182">
        <v>40.764773419847273</v>
      </c>
      <c r="AP182">
        <v>7.7854713449190056</v>
      </c>
      <c r="AQ182">
        <v>5.7473136762411876</v>
      </c>
      <c r="AR182">
        <v>29.373375852549081</v>
      </c>
      <c r="AS182">
        <v>12.59487859291163</v>
      </c>
      <c r="AT182">
        <v>11.665512301564791</v>
      </c>
      <c r="AU182">
        <v>29.08735969924529</v>
      </c>
      <c r="AV182"/>
      <c r="AW182">
        <v>2379.5411042367882</v>
      </c>
      <c r="AX182">
        <v>2747.0805285672568</v>
      </c>
      <c r="AY182">
        <v>3209.967370175807</v>
      </c>
      <c r="AZ182">
        <v>3797.3673943630138</v>
      </c>
      <c r="BA182">
        <v>2770.7551191825901</v>
      </c>
      <c r="BB182">
        <v>1376.6256458202699</v>
      </c>
      <c r="BC182">
        <v>1652.451358663053</v>
      </c>
      <c r="BD182">
        <v>1637.2332227816401</v>
      </c>
      <c r="BE182">
        <v>1306.654888330396</v>
      </c>
      <c r="BF182">
        <v>926.60650201236729</v>
      </c>
      <c r="BG182">
        <v>1267.1141188326319</v>
      </c>
      <c r="BH182">
        <v>1445.4124864582129</v>
      </c>
      <c r="BI182">
        <v>1600.7579084617159</v>
      </c>
      <c r="BJ182">
        <v>1639.0274776025401</v>
      </c>
      <c r="BK182">
        <v>2052.827907562621</v>
      </c>
      <c r="BL182">
        <v>386.52306148465749</v>
      </c>
      <c r="BM182">
        <v>1548.624479663946</v>
      </c>
      <c r="BN182">
        <v>1887.6626123280121</v>
      </c>
      <c r="BO182">
        <v>429.36274786435848</v>
      </c>
      <c r="BP182">
        <v>2182.4115928491879</v>
      </c>
      <c r="BQ182">
        <v>1701.9134610858109</v>
      </c>
      <c r="BR182">
        <v>503.08160531580171</v>
      </c>
      <c r="BS182">
        <v>268.55378347158899</v>
      </c>
      <c r="BT182">
        <v>4154.1436275556252</v>
      </c>
      <c r="BU182">
        <v>92.242750626240749</v>
      </c>
      <c r="BV182">
        <v>113.9537074373123</v>
      </c>
      <c r="BW182">
        <v>1636.238086842907</v>
      </c>
      <c r="BX182"/>
    </row>
    <row r="183">
      <c r="A183" t="s">
        <v>539</v>
      </c>
      <c r="B183">
        <v>2011</v>
      </c>
      <c r="C183" t="s">
        <v>544</v>
      </c>
      <c r="D183">
        <v>224</v>
      </c>
      <c r="E183" t="s">
        <v>36</v>
      </c>
      <c r="F183" t="s">
        <v>20</v>
      </c>
      <c r="G183" t="s">
        <v>570</v>
      </c>
      <c r="H183">
        <v>65.564554659910968</v>
      </c>
      <c r="I183">
        <v>53.153756678535153</v>
      </c>
      <c r="J183">
        <v>37.021320142166189</v>
      </c>
      <c r="K183">
        <v>28.10011258063113</v>
      </c>
      <c r="L183">
        <v>19.182125370755109</v>
      </c>
      <c r="M183">
        <v>37.278634156121953</v>
      </c>
      <c r="N183">
        <v>28.209167795958209</v>
      </c>
      <c r="O183">
        <v>23.53217045376612</v>
      </c>
      <c r="P183">
        <v>19.134393215208711</v>
      </c>
      <c r="Q183">
        <v>17.13372071769578</v>
      </c>
      <c r="R183">
        <v>68.404282164567192</v>
      </c>
      <c r="S183">
        <v>62.521608812908312</v>
      </c>
      <c r="T183">
        <v>53.276084351603913</v>
      </c>
      <c r="U183">
        <v>41.859944851792967</v>
      </c>
      <c r="V183">
        <v>34.077277713285312</v>
      </c>
      <c r="W183" t="s">
        <v>246</v>
      </c>
      <c r="X183" t="s">
        <v>247</v>
      </c>
      <c r="Y183" t="s">
        <v>248</v>
      </c>
      <c r="Z183" t="s">
        <v>335</v>
      </c>
      <c r="AA183" t="s">
        <v>249</v>
      </c>
      <c r="AB183" t="s">
        <v>250</v>
      </c>
      <c r="AC183" t="s">
        <v>336</v>
      </c>
      <c r="AD183" t="s">
        <v>337</v>
      </c>
      <c r="AE183" t="s">
        <v>255</v>
      </c>
      <c r="AF183" t="s">
        <v>256</v>
      </c>
      <c r="AG183" t="s">
        <v>338</v>
      </c>
      <c r="AH183" t="s">
        <v>258</v>
      </c>
      <c r="AI183" t="s">
        <v>172</v>
      </c>
      <c r="AJ183">
        <v>46.969941730604127</v>
      </c>
      <c r="AK183">
        <v>44.963205875534541</v>
      </c>
      <c r="AL183">
        <v>27.238993073954131</v>
      </c>
      <c r="AM183">
        <v>23.043762770663399</v>
      </c>
      <c r="AN183">
        <v>30.658231140224501</v>
      </c>
      <c r="AO183">
        <v>39.548247999228678</v>
      </c>
      <c r="AP183">
        <v>61.459926564953527</v>
      </c>
      <c r="AQ183">
        <v>81.214417016329733</v>
      </c>
      <c r="AR183">
        <v>22.426578917980159</v>
      </c>
      <c r="AS183">
        <v>79.181850538705632</v>
      </c>
      <c r="AT183">
        <v>37.865952527108767</v>
      </c>
      <c r="AU183">
        <v>49.897749692251168</v>
      </c>
      <c r="AV183"/>
      <c r="AW183">
        <v>7695.418540079836</v>
      </c>
      <c r="AX183">
        <v>6129.1863053288953</v>
      </c>
      <c r="AY183">
        <v>4191.7999194146842</v>
      </c>
      <c r="AZ183">
        <v>3134.4243752028869</v>
      </c>
      <c r="BA183">
        <v>2116.8593308419649</v>
      </c>
      <c r="BB183">
        <v>1826.1655898092799</v>
      </c>
      <c r="BC183">
        <v>1304.810801651244</v>
      </c>
      <c r="BD183">
        <v>1096.583296137607</v>
      </c>
      <c r="BE183">
        <v>883.1953877502234</v>
      </c>
      <c r="BF183">
        <v>804.50389216228666</v>
      </c>
      <c r="BG183">
        <v>4612.7065858311298</v>
      </c>
      <c r="BH183">
        <v>4207.2063234012949</v>
      </c>
      <c r="BI183">
        <v>3541.9096127886442</v>
      </c>
      <c r="BJ183">
        <v>2712.7422932299592</v>
      </c>
      <c r="BK183">
        <v>2277.864688106602</v>
      </c>
      <c r="BL183">
        <v>590.18206785888117</v>
      </c>
      <c r="BM183">
        <v>2852.903029597996</v>
      </c>
      <c r="BN183">
        <v>1542.264858647098</v>
      </c>
      <c r="BO183">
        <v>384.57813597461222</v>
      </c>
      <c r="BP183">
        <v>1551.9556303093041</v>
      </c>
      <c r="BQ183">
        <v>1651.1239971587081</v>
      </c>
      <c r="BR183">
        <v>3971.417676473352</v>
      </c>
      <c r="BS183">
        <v>3794.892743080457</v>
      </c>
      <c r="BT183">
        <v>3171.6895724777819</v>
      </c>
      <c r="BU183">
        <v>579.91441834752891</v>
      </c>
      <c r="BV183">
        <v>369.89079986915851</v>
      </c>
      <c r="BW183">
        <v>2806.8755410733852</v>
      </c>
      <c r="BX183"/>
    </row>
    <row r="184">
      <c r="A184" t="s">
        <v>539</v>
      </c>
      <c r="B184">
        <v>2011</v>
      </c>
      <c r="C184" t="s">
        <v>544</v>
      </c>
      <c r="D184">
        <v>225</v>
      </c>
      <c r="E184" t="s">
        <v>364</v>
      </c>
      <c r="F184" t="s">
        <v>365</v>
      </c>
      <c r="G184" t="s">
        <v>172</v>
      </c>
      <c r="H184">
        <v>33.46135330420443</v>
      </c>
      <c r="I184">
        <v>44.713588260358343</v>
      </c>
      <c r="J184">
        <v>58.999125468309231</v>
      </c>
      <c r="K184">
        <v>66.408195686325698</v>
      </c>
      <c r="L184">
        <v>73.808662280803688</v>
      </c>
      <c r="M184">
        <v>59.950316139801387</v>
      </c>
      <c r="N184">
        <v>64.694019480987194</v>
      </c>
      <c r="O184">
        <v>69.593896611155429</v>
      </c>
      <c r="P184">
        <v>72.736754143685474</v>
      </c>
      <c r="Q184">
        <v>75.919231276731551</v>
      </c>
      <c r="R184">
        <v>30.646827579367891</v>
      </c>
      <c r="S184">
        <v>36.227775934799162</v>
      </c>
      <c r="T184">
        <v>44.72023539524421</v>
      </c>
      <c r="U184">
        <v>54.136545996837377</v>
      </c>
      <c r="V184">
        <v>63.381581069292707</v>
      </c>
      <c r="W184" t="s">
        <v>246</v>
      </c>
      <c r="X184" t="s">
        <v>247</v>
      </c>
      <c r="Y184" t="s">
        <v>248</v>
      </c>
      <c r="Z184" t="s">
        <v>335</v>
      </c>
      <c r="AA184" t="s">
        <v>249</v>
      </c>
      <c r="AB184" t="s">
        <v>250</v>
      </c>
      <c r="AC184" t="s">
        <v>336</v>
      </c>
      <c r="AD184" t="s">
        <v>337</v>
      </c>
      <c r="AE184" t="s">
        <v>255</v>
      </c>
      <c r="AF184" t="s">
        <v>256</v>
      </c>
      <c r="AG184" t="s">
        <v>338</v>
      </c>
      <c r="AH184" t="s">
        <v>258</v>
      </c>
      <c r="AI184" t="s">
        <v>172</v>
      </c>
      <c r="AJ184">
        <v>46.884651385793077</v>
      </c>
      <c r="AK184">
        <v>54.243165824505802</v>
      </c>
      <c r="AL184">
        <v>72.239000852642548</v>
      </c>
      <c r="AM184">
        <v>65.252769034818016</v>
      </c>
      <c r="AN184">
        <v>65.517164050633625</v>
      </c>
      <c r="AO184">
        <v>58.687332437132497</v>
      </c>
      <c r="AP184">
        <v>38.060141206591439</v>
      </c>
      <c r="AQ184">
        <v>18.68255888016175</v>
      </c>
      <c r="AR184">
        <v>70.005270459014142</v>
      </c>
      <c r="AS184">
        <v>9.4644893612323795</v>
      </c>
      <c r="AT184">
        <v>61.961143965964133</v>
      </c>
      <c r="AU184">
        <v>49.317215478012933</v>
      </c>
      <c r="AV184"/>
      <c r="AW184"/>
      <c r="AX184"/>
      <c r="AY184"/>
      <c r="AZ184"/>
      <c r="BA184"/>
      <c r="BB184"/>
      <c r="BC184"/>
      <c r="BD184"/>
      <c r="BE184"/>
      <c r="BF184"/>
      <c r="BG184"/>
      <c r="BH184"/>
      <c r="BI184"/>
      <c r="BJ184"/>
      <c r="BK184"/>
      <c r="BL184"/>
      <c r="BM184"/>
      <c r="BN184"/>
      <c r="BO184"/>
      <c r="BP184"/>
      <c r="BQ184"/>
      <c r="BR184"/>
      <c r="BS184"/>
      <c r="BT184"/>
      <c r="BU184"/>
      <c r="BV184"/>
      <c r="BW184"/>
      <c r="BX184"/>
    </row>
    <row r="185">
      <c r="A185" t="s">
        <v>539</v>
      </c>
      <c r="B185">
        <v>2011</v>
      </c>
      <c r="C185" t="s">
        <v>544</v>
      </c>
      <c r="D185">
        <v>226</v>
      </c>
      <c r="E185" t="s">
        <v>364</v>
      </c>
      <c r="F185" t="s">
        <v>366</v>
      </c>
      <c r="G185" t="s">
        <v>172</v>
      </c>
      <c r="H185">
        <v>53.998380896400462</v>
      </c>
      <c r="I185">
        <v>42.113071874140417</v>
      </c>
      <c r="J185">
        <v>20.96324445079523</v>
      </c>
      <c r="K185">
        <v>14.82939603237233</v>
      </c>
      <c r="L185">
        <v>10.84931507672851</v>
      </c>
      <c r="M185">
        <v>26.456141917866329</v>
      </c>
      <c r="N185">
        <v>17.3207416324653</v>
      </c>
      <c r="O185">
        <v>14.04467660881029</v>
      </c>
      <c r="P185">
        <v>10.293062542251819</v>
      </c>
      <c r="Q185">
        <v>11.16613758451369</v>
      </c>
      <c r="R185">
        <v>55.079345452799132</v>
      </c>
      <c r="S185">
        <v>52.205193545515641</v>
      </c>
      <c r="T185">
        <v>43.018759076162347</v>
      </c>
      <c r="U185">
        <v>26.00920625359749</v>
      </c>
      <c r="V185">
        <v>13.22430599926966</v>
      </c>
      <c r="W185" t="s">
        <v>246</v>
      </c>
      <c r="X185" t="s">
        <v>247</v>
      </c>
      <c r="Y185" t="s">
        <v>248</v>
      </c>
      <c r="Z185" t="s">
        <v>335</v>
      </c>
      <c r="AA185" t="s">
        <v>249</v>
      </c>
      <c r="AB185" t="s">
        <v>250</v>
      </c>
      <c r="AC185" t="s">
        <v>336</v>
      </c>
      <c r="AD185" t="s">
        <v>337</v>
      </c>
      <c r="AE185" t="s">
        <v>255</v>
      </c>
      <c r="AF185" t="s">
        <v>256</v>
      </c>
      <c r="AG185" t="s">
        <v>338</v>
      </c>
      <c r="AH185" t="s">
        <v>258</v>
      </c>
      <c r="AI185" t="s">
        <v>172</v>
      </c>
      <c r="AJ185">
        <v>10.50193423794201</v>
      </c>
      <c r="AK185">
        <v>31.45546782333896</v>
      </c>
      <c r="AL185">
        <v>2.7027857872666159</v>
      </c>
      <c r="AM185">
        <v>18.519841735720441</v>
      </c>
      <c r="AN185">
        <v>27.530075671978</v>
      </c>
      <c r="AO185">
        <v>37.690332346705702</v>
      </c>
      <c r="AP185">
        <v>59.227818225845382</v>
      </c>
      <c r="AQ185">
        <v>80.76902000563561</v>
      </c>
      <c r="AR185">
        <v>13.96475536092089</v>
      </c>
      <c r="AS185">
        <v>31.050266519334389</v>
      </c>
      <c r="AT185">
        <v>20.383151770070299</v>
      </c>
      <c r="AU185">
        <v>15.717662815972361</v>
      </c>
      <c r="AV185"/>
      <c r="AW185"/>
      <c r="AX185"/>
      <c r="AY185"/>
      <c r="AZ185"/>
      <c r="BA185"/>
      <c r="BB185"/>
      <c r="BC185"/>
      <c r="BD185"/>
      <c r="BE185"/>
      <c r="BF185"/>
      <c r="BG185"/>
      <c r="BH185"/>
      <c r="BI185"/>
      <c r="BJ185"/>
      <c r="BK185"/>
      <c r="BL185"/>
      <c r="BM185"/>
      <c r="BN185"/>
      <c r="BO185"/>
      <c r="BP185"/>
      <c r="BQ185"/>
      <c r="BR185"/>
      <c r="BS185"/>
      <c r="BT185"/>
      <c r="BU185"/>
      <c r="BV185"/>
      <c r="BW185"/>
      <c r="BX185"/>
    </row>
    <row r="186">
      <c r="A186" t="s">
        <v>539</v>
      </c>
      <c r="B186">
        <v>2011</v>
      </c>
      <c r="C186" t="s">
        <v>544</v>
      </c>
      <c r="D186">
        <v>227</v>
      </c>
      <c r="E186" t="s">
        <v>364</v>
      </c>
      <c r="F186" t="s">
        <v>367</v>
      </c>
      <c r="G186" t="s">
        <v>172</v>
      </c>
      <c r="H186">
        <v>2.7462829594938589</v>
      </c>
      <c r="I186">
        <v>4.4817706459353728</v>
      </c>
      <c r="J186">
        <v>5.6562355830179198</v>
      </c>
      <c r="K186">
        <v>7.5033486870043236</v>
      </c>
      <c r="L186">
        <v>8.4392574110002059</v>
      </c>
      <c r="M186">
        <v>4.2996397818710426</v>
      </c>
      <c r="N186">
        <v>9.7537724864536717</v>
      </c>
      <c r="O186">
        <v>8.8037414448959996</v>
      </c>
      <c r="P186">
        <v>10.05229907287935</v>
      </c>
      <c r="Q186">
        <v>7.8326991574082996</v>
      </c>
      <c r="R186">
        <v>2.8599457614737598</v>
      </c>
      <c r="S186">
        <v>3.3368968429025601</v>
      </c>
      <c r="T186">
        <v>4.2527525890810374</v>
      </c>
      <c r="U186">
        <v>5.7841497158617106</v>
      </c>
      <c r="V186">
        <v>3.805726416066415</v>
      </c>
      <c r="W186" t="s">
        <v>246</v>
      </c>
      <c r="X186" t="s">
        <v>247</v>
      </c>
      <c r="Y186" t="s">
        <v>248</v>
      </c>
      <c r="Z186" t="s">
        <v>335</v>
      </c>
      <c r="AA186" t="s">
        <v>249</v>
      </c>
      <c r="AB186" t="s">
        <v>250</v>
      </c>
      <c r="AC186" t="s">
        <v>336</v>
      </c>
      <c r="AD186" t="s">
        <v>337</v>
      </c>
      <c r="AE186" t="s">
        <v>255</v>
      </c>
      <c r="AF186" t="s">
        <v>256</v>
      </c>
      <c r="AG186" t="s">
        <v>338</v>
      </c>
      <c r="AH186" t="s">
        <v>258</v>
      </c>
      <c r="AI186" t="s">
        <v>172</v>
      </c>
      <c r="AJ186">
        <v>11.588535038720289</v>
      </c>
      <c r="AK186">
        <v>1.441995873096747</v>
      </c>
      <c r="AL186">
        <v>0.59895181663063068</v>
      </c>
      <c r="AM186">
        <v>15.20795274805508</v>
      </c>
      <c r="AN186">
        <v>4.5293180321228137</v>
      </c>
      <c r="AO186">
        <v>2.1291935638809991</v>
      </c>
      <c r="AP186">
        <v>1.0695868085275679</v>
      </c>
      <c r="AQ186">
        <v>0.54842111420263995</v>
      </c>
      <c r="AR186">
        <v>9.5500095778957057</v>
      </c>
      <c r="AS186">
        <v>54.537316686917933</v>
      </c>
      <c r="AT186">
        <v>0.27827497798602729</v>
      </c>
      <c r="AU186">
        <v>1.4666020301782401</v>
      </c>
      <c r="AV186"/>
      <c r="AW186"/>
      <c r="AX186"/>
      <c r="AY186"/>
      <c r="AZ186"/>
      <c r="BA186"/>
      <c r="BB186"/>
      <c r="BC186"/>
      <c r="BD186"/>
      <c r="BE186"/>
      <c r="BF186"/>
      <c r="BG186"/>
      <c r="BH186"/>
      <c r="BI186"/>
      <c r="BJ186"/>
      <c r="BK186"/>
      <c r="BL186"/>
      <c r="BM186"/>
      <c r="BN186"/>
      <c r="BO186"/>
      <c r="BP186"/>
      <c r="BQ186"/>
      <c r="BR186"/>
      <c r="BS186"/>
      <c r="BT186"/>
      <c r="BU186"/>
      <c r="BV186"/>
      <c r="BW186"/>
      <c r="BX186"/>
    </row>
    <row r="187">
      <c r="A187" t="s">
        <v>539</v>
      </c>
      <c r="B187">
        <v>2011</v>
      </c>
      <c r="C187" t="s">
        <v>544</v>
      </c>
      <c r="D187">
        <v>228</v>
      </c>
      <c r="E187" t="s">
        <v>364</v>
      </c>
      <c r="F187" t="s">
        <v>368</v>
      </c>
      <c r="G187" t="s">
        <v>172</v>
      </c>
      <c r="H187">
        <v>9.7115176119836963</v>
      </c>
      <c r="I187">
        <v>8.620882912929801</v>
      </c>
      <c r="J187">
        <v>13.718738674298971</v>
      </c>
      <c r="K187">
        <v>11.12443841771668</v>
      </c>
      <c r="L187">
        <v>6.6691734978989823</v>
      </c>
      <c r="M187">
        <v>9.1755104361719138</v>
      </c>
      <c r="N187">
        <v>8.0998363843390653</v>
      </c>
      <c r="O187">
        <v>7.3721132662744413</v>
      </c>
      <c r="P187">
        <v>6.9178842411833834</v>
      </c>
      <c r="Q187">
        <v>4.5311872750501463</v>
      </c>
      <c r="R187">
        <v>11.2706027302723</v>
      </c>
      <c r="S187">
        <v>8.2301336767828364</v>
      </c>
      <c r="T187">
        <v>7.9726657665112892</v>
      </c>
      <c r="U187">
        <v>12.96827362868722</v>
      </c>
      <c r="V187">
        <v>19.53938556388454</v>
      </c>
      <c r="W187" t="s">
        <v>246</v>
      </c>
      <c r="X187" t="s">
        <v>247</v>
      </c>
      <c r="Y187" t="s">
        <v>248</v>
      </c>
      <c r="Z187" t="s">
        <v>335</v>
      </c>
      <c r="AA187" t="s">
        <v>249</v>
      </c>
      <c r="AB187" t="s">
        <v>250</v>
      </c>
      <c r="AC187" t="s">
        <v>336</v>
      </c>
      <c r="AD187" t="s">
        <v>337</v>
      </c>
      <c r="AE187" t="s">
        <v>255</v>
      </c>
      <c r="AF187" t="s">
        <v>256</v>
      </c>
      <c r="AG187" t="s">
        <v>338</v>
      </c>
      <c r="AH187" t="s">
        <v>258</v>
      </c>
      <c r="AI187" t="s">
        <v>172</v>
      </c>
      <c r="AJ187">
        <v>31.024879337544611</v>
      </c>
      <c r="AK187">
        <v>12.859370479058329</v>
      </c>
      <c r="AL187">
        <v>24.34078778359499</v>
      </c>
      <c r="AM187">
        <v>1.019436481406564</v>
      </c>
      <c r="AN187">
        <v>1.4371744017582611</v>
      </c>
      <c r="AO187">
        <v>0.70361159733886669</v>
      </c>
      <c r="AP187">
        <v>1.466759524536791</v>
      </c>
      <c r="AQ187">
        <v>0</v>
      </c>
      <c r="AR187">
        <v>6.2738611745502046</v>
      </c>
      <c r="AS187">
        <v>4.9479274325153408</v>
      </c>
      <c r="AT187">
        <v>17.377429285979421</v>
      </c>
      <c r="AU187">
        <v>33.398256295950439</v>
      </c>
      <c r="AV187"/>
      <c r="AW187"/>
      <c r="AX187"/>
      <c r="AY187"/>
      <c r="AZ187"/>
      <c r="BA187"/>
      <c r="BB187"/>
      <c r="BC187"/>
      <c r="BD187"/>
      <c r="BE187"/>
      <c r="BF187"/>
      <c r="BG187"/>
      <c r="BH187"/>
      <c r="BI187"/>
      <c r="BJ187"/>
      <c r="BK187"/>
      <c r="BL187"/>
      <c r="BM187"/>
      <c r="BN187"/>
      <c r="BO187"/>
      <c r="BP187"/>
      <c r="BQ187"/>
      <c r="BR187"/>
      <c r="BS187"/>
      <c r="BT187"/>
      <c r="BU187"/>
      <c r="BV187"/>
      <c r="BW187"/>
      <c r="BX187"/>
    </row>
    <row r="188">
      <c r="A188" t="s">
        <v>539</v>
      </c>
      <c r="B188">
        <v>2011</v>
      </c>
      <c r="C188" t="s">
        <v>544</v>
      </c>
      <c r="D188">
        <v>229</v>
      </c>
      <c r="E188" t="s">
        <v>364</v>
      </c>
      <c r="F188" t="s">
        <v>275</v>
      </c>
      <c r="G188" t="s">
        <v>172</v>
      </c>
      <c r="H188">
        <v>0.0824652279178507</v>
      </c>
      <c r="I188">
        <v>0.070686306636253193</v>
      </c>
      <c r="J188">
        <v>0.66265582357866182</v>
      </c>
      <c r="K188">
        <v>0.13462117658098841</v>
      </c>
      <c r="L188">
        <v>0.23359173356832749</v>
      </c>
      <c r="M188">
        <v>0.118391724289143</v>
      </c>
      <c r="N188">
        <v>0.13163001575476649</v>
      </c>
      <c r="O188">
        <v>0.18557206886386651</v>
      </c>
      <c r="P188">
        <v>0</v>
      </c>
      <c r="Q188">
        <v>0.5507447062963583</v>
      </c>
      <c r="R188">
        <v>0.1432784760869763</v>
      </c>
      <c r="S188">
        <v>0</v>
      </c>
      <c r="T188">
        <v>0.035587173001089101</v>
      </c>
      <c r="U188">
        <v>1.1018244050161989</v>
      </c>
      <c r="V188">
        <v>0.049000951486673099</v>
      </c>
      <c r="W188" t="s">
        <v>246</v>
      </c>
      <c r="X188" t="s">
        <v>247</v>
      </c>
      <c r="Y188" t="s">
        <v>248</v>
      </c>
      <c r="Z188" t="s">
        <v>335</v>
      </c>
      <c r="AA188" t="s">
        <v>249</v>
      </c>
      <c r="AB188" t="s">
        <v>250</v>
      </c>
      <c r="AC188" t="s">
        <v>336</v>
      </c>
      <c r="AD188" t="s">
        <v>337</v>
      </c>
      <c r="AE188" t="s">
        <v>255</v>
      </c>
      <c r="AF188" t="s">
        <v>256</v>
      </c>
      <c r="AG188" t="s">
        <v>338</v>
      </c>
      <c r="AH188" t="s">
        <v>258</v>
      </c>
      <c r="AI188" t="s">
        <v>172</v>
      </c>
      <c r="AJ188">
        <v>0</v>
      </c>
      <c r="AK188">
        <v>0</v>
      </c>
      <c r="AL188">
        <v>0.1184737598653636</v>
      </c>
      <c r="AM188">
        <v>0</v>
      </c>
      <c r="AN188">
        <v>0.98626784350730334</v>
      </c>
      <c r="AO188">
        <v>0.78953005494184336</v>
      </c>
      <c r="AP188">
        <v>0.17569423449888849</v>
      </c>
      <c r="AQ188">
        <v>0</v>
      </c>
      <c r="AR188">
        <v>0.20610342761879349</v>
      </c>
      <c r="AS188">
        <v>0</v>
      </c>
      <c r="AT188">
        <v>0</v>
      </c>
      <c r="AU188">
        <v>0.1002633798860941</v>
      </c>
      <c r="AV188"/>
      <c r="AW188"/>
      <c r="AX188"/>
      <c r="AY188"/>
      <c r="AZ188"/>
      <c r="BA188"/>
      <c r="BB188"/>
      <c r="BC188"/>
      <c r="BD188"/>
      <c r="BE188"/>
      <c r="BF188"/>
      <c r="BG188"/>
      <c r="BH188"/>
      <c r="BI188"/>
      <c r="BJ188"/>
      <c r="BK188"/>
      <c r="BL188"/>
      <c r="BM188"/>
      <c r="BN188"/>
      <c r="BO188"/>
      <c r="BP188"/>
      <c r="BQ188"/>
      <c r="BR188"/>
      <c r="BS188"/>
      <c r="BT188"/>
      <c r="BU188"/>
      <c r="BV188"/>
      <c r="BW188"/>
      <c r="BX188"/>
    </row>
    <row r="189">
      <c r="A189" t="s">
        <v>539</v>
      </c>
      <c r="B189">
        <v>2015</v>
      </c>
      <c r="C189" t="s">
        <v>545</v>
      </c>
      <c r="D189">
        <v>16</v>
      </c>
      <c r="E189" t="s">
        <v>13</v>
      </c>
      <c r="F189" t="s">
        <v>14</v>
      </c>
      <c r="G189" t="s">
        <v>550</v>
      </c>
      <c r="H189">
        <v>60.563643123740803</v>
      </c>
      <c r="I189">
        <v>68.713013342020204</v>
      </c>
      <c r="J189">
        <v>84.598257363053165</v>
      </c>
      <c r="K189">
        <v>97.87920427752475</v>
      </c>
      <c r="L189">
        <v>98.736538744709335</v>
      </c>
      <c r="M189">
        <v>91.331325013647785</v>
      </c>
      <c r="N189">
        <v>98.55496558192246</v>
      </c>
      <c r="O189">
        <v>99.583564937535229</v>
      </c>
      <c r="P189">
        <v>97.923552514509055</v>
      </c>
      <c r="Q189">
        <v>99.413676478647844</v>
      </c>
      <c r="R189">
        <v>57.963838272097277</v>
      </c>
      <c r="S189">
        <v>60.738792681941597</v>
      </c>
      <c r="T189">
        <v>65.676014648627984</v>
      </c>
      <c r="U189">
        <v>71.056659007069925</v>
      </c>
      <c r="V189">
        <v>86.174951688825331</v>
      </c>
      <c r="W189" t="s">
        <v>246</v>
      </c>
      <c r="X189" t="s">
        <v>247</v>
      </c>
      <c r="Y189" t="s">
        <v>248</v>
      </c>
      <c r="Z189" t="s">
        <v>335</v>
      </c>
      <c r="AA189" t="s">
        <v>249</v>
      </c>
      <c r="AB189" t="s">
        <v>250</v>
      </c>
      <c r="AC189" t="s">
        <v>336</v>
      </c>
      <c r="AD189" t="s">
        <v>337</v>
      </c>
      <c r="AE189" t="s">
        <v>253</v>
      </c>
      <c r="AF189" t="s">
        <v>255</v>
      </c>
      <c r="AG189" t="s">
        <v>256</v>
      </c>
      <c r="AH189" t="s">
        <v>338</v>
      </c>
      <c r="AI189" t="s">
        <v>258</v>
      </c>
      <c r="AJ189">
        <v>84.564796261619549</v>
      </c>
      <c r="AK189">
        <v>78.320924501261729</v>
      </c>
      <c r="AL189">
        <v>88.256502717871683</v>
      </c>
      <c r="AM189">
        <v>99.506465492059547</v>
      </c>
      <c r="AN189">
        <v>75.627024329936347</v>
      </c>
      <c r="AO189">
        <v>60.644246670708412</v>
      </c>
      <c r="AP189">
        <v>66.688673871479509</v>
      </c>
      <c r="AQ189">
        <v>65.58113558947629</v>
      </c>
      <c r="AR189">
        <v>93.737870878647897</v>
      </c>
      <c r="AS189">
        <v>99.298904217144411</v>
      </c>
      <c r="AT189">
        <v>79.910817345013484</v>
      </c>
      <c r="AU189">
        <v>99.129674819285867</v>
      </c>
      <c r="AV189">
        <v>89.317758654846543</v>
      </c>
      <c r="AW189"/>
      <c r="AX189"/>
      <c r="AY189"/>
      <c r="AZ189"/>
      <c r="BA189"/>
      <c r="BB189"/>
      <c r="BC189"/>
      <c r="BD189"/>
      <c r="BE189"/>
      <c r="BF189"/>
      <c r="BG189"/>
      <c r="BH189"/>
      <c r="BI189"/>
      <c r="BJ189"/>
      <c r="BK189"/>
      <c r="BL189"/>
      <c r="BM189"/>
      <c r="BN189"/>
      <c r="BO189"/>
      <c r="BP189"/>
      <c r="BQ189"/>
      <c r="BR189"/>
      <c r="BS189"/>
      <c r="BT189"/>
      <c r="BU189"/>
      <c r="BV189"/>
      <c r="BW189"/>
      <c r="BX189"/>
    </row>
    <row r="190">
      <c r="A190" t="s">
        <v>539</v>
      </c>
      <c r="B190">
        <v>2015</v>
      </c>
      <c r="C190" t="s">
        <v>545</v>
      </c>
      <c r="D190">
        <v>17</v>
      </c>
      <c r="E190" t="s">
        <v>13</v>
      </c>
      <c r="F190" t="s">
        <v>51</v>
      </c>
      <c r="G190" t="s">
        <v>172</v>
      </c>
      <c r="H190">
        <v>39.436356876259353</v>
      </c>
      <c r="I190">
        <v>31.286986657979661</v>
      </c>
      <c r="J190">
        <v>15.401742636946951</v>
      </c>
      <c r="K190">
        <v>2.120795722475227</v>
      </c>
      <c r="L190">
        <v>1.263461255290651</v>
      </c>
      <c r="M190">
        <v>8.6686749863522312</v>
      </c>
      <c r="N190">
        <v>1.4450344180775669</v>
      </c>
      <c r="O190">
        <v>0.4164350624647653</v>
      </c>
      <c r="P190">
        <v>2.0764474854908959</v>
      </c>
      <c r="Q190">
        <v>0.58632352135214694</v>
      </c>
      <c r="R190">
        <v>42.036161727902503</v>
      </c>
      <c r="S190">
        <v>39.261207318058268</v>
      </c>
      <c r="T190">
        <v>34.323985351371903</v>
      </c>
      <c r="U190">
        <v>28.94334099293015</v>
      </c>
      <c r="V190">
        <v>13.825048311174561</v>
      </c>
      <c r="W190" t="s">
        <v>246</v>
      </c>
      <c r="X190" t="s">
        <v>247</v>
      </c>
      <c r="Y190" t="s">
        <v>248</v>
      </c>
      <c r="Z190" t="s">
        <v>335</v>
      </c>
      <c r="AA190" t="s">
        <v>249</v>
      </c>
      <c r="AB190" t="s">
        <v>250</v>
      </c>
      <c r="AC190" t="s">
        <v>336</v>
      </c>
      <c r="AD190" t="s">
        <v>337</v>
      </c>
      <c r="AE190" t="s">
        <v>253</v>
      </c>
      <c r="AF190" t="s">
        <v>255</v>
      </c>
      <c r="AG190" t="s">
        <v>256</v>
      </c>
      <c r="AH190" t="s">
        <v>338</v>
      </c>
      <c r="AI190" t="s">
        <v>258</v>
      </c>
      <c r="AJ190">
        <v>15.43520373838048</v>
      </c>
      <c r="AK190">
        <v>21.679075498738211</v>
      </c>
      <c r="AL190">
        <v>11.743497282128271</v>
      </c>
      <c r="AM190">
        <v>0.49353450794043607</v>
      </c>
      <c r="AN190">
        <v>24.3729756700635</v>
      </c>
      <c r="AO190">
        <v>39.355753329291531</v>
      </c>
      <c r="AP190">
        <v>33.311326128520527</v>
      </c>
      <c r="AQ190">
        <v>34.418864410523803</v>
      </c>
      <c r="AR190">
        <v>6.2621291213521104</v>
      </c>
      <c r="AS190">
        <v>0.701095782855647</v>
      </c>
      <c r="AT190">
        <v>20.089182654986491</v>
      </c>
      <c r="AU190">
        <v>0.87032518071411291</v>
      </c>
      <c r="AV190">
        <v>10.682241345153409</v>
      </c>
      <c r="AW190"/>
      <c r="AX190"/>
      <c r="AY190"/>
      <c r="AZ190"/>
      <c r="BA190"/>
      <c r="BB190"/>
      <c r="BC190"/>
      <c r="BD190"/>
      <c r="BE190"/>
      <c r="BF190"/>
      <c r="BG190"/>
      <c r="BH190"/>
      <c r="BI190"/>
      <c r="BJ190"/>
      <c r="BK190"/>
      <c r="BL190"/>
      <c r="BM190"/>
      <c r="BN190"/>
      <c r="BO190"/>
      <c r="BP190"/>
      <c r="BQ190"/>
      <c r="BR190"/>
      <c r="BS190"/>
      <c r="BT190"/>
      <c r="BU190"/>
      <c r="BV190"/>
      <c r="BW190"/>
      <c r="BX190"/>
    </row>
    <row r="191">
      <c r="A191" t="s">
        <v>539</v>
      </c>
      <c r="B191">
        <v>2015</v>
      </c>
      <c r="C191" t="s">
        <v>545</v>
      </c>
      <c r="D191">
        <v>18</v>
      </c>
      <c r="E191" t="s">
        <v>60</v>
      </c>
      <c r="F191" t="s">
        <v>15</v>
      </c>
      <c r="G191" t="s">
        <v>551</v>
      </c>
      <c r="H191">
        <v>34.051511448414907</v>
      </c>
      <c r="I191">
        <v>49.263804099042019</v>
      </c>
      <c r="J191">
        <v>71.783077464091775</v>
      </c>
      <c r="K191">
        <v>88.817757340804633</v>
      </c>
      <c r="L191">
        <v>95.042808660736043</v>
      </c>
      <c r="M191">
        <v>76.111436824949848</v>
      </c>
      <c r="N191">
        <v>88.937538836384661</v>
      </c>
      <c r="O191">
        <v>89.832911718211321</v>
      </c>
      <c r="P191">
        <v>93.024504161213031</v>
      </c>
      <c r="Q191">
        <v>96.959436109130323</v>
      </c>
      <c r="R191">
        <v>31.929075393931271</v>
      </c>
      <c r="S191">
        <v>33.380774017396959</v>
      </c>
      <c r="T191">
        <v>47.034281932853148</v>
      </c>
      <c r="U191">
        <v>54.375360411582243</v>
      </c>
      <c r="V191">
        <v>77.118456004439395</v>
      </c>
      <c r="W191" t="s">
        <v>246</v>
      </c>
      <c r="X191" t="s">
        <v>247</v>
      </c>
      <c r="Y191" t="s">
        <v>248</v>
      </c>
      <c r="Z191" t="s">
        <v>335</v>
      </c>
      <c r="AA191" t="s">
        <v>249</v>
      </c>
      <c r="AB191" t="s">
        <v>250</v>
      </c>
      <c r="AC191" t="s">
        <v>336</v>
      </c>
      <c r="AD191" t="s">
        <v>337</v>
      </c>
      <c r="AE191" t="s">
        <v>253</v>
      </c>
      <c r="AF191" t="s">
        <v>255</v>
      </c>
      <c r="AG191" t="s">
        <v>256</v>
      </c>
      <c r="AH191" t="s">
        <v>338</v>
      </c>
      <c r="AI191" t="s">
        <v>258</v>
      </c>
      <c r="AJ191">
        <v>67.051554426841179</v>
      </c>
      <c r="AK191">
        <v>56.241021589355157</v>
      </c>
      <c r="AL191">
        <v>76.492641235319283</v>
      </c>
      <c r="AM191">
        <v>99.156683351814138</v>
      </c>
      <c r="AN191">
        <v>50.866557860332406</v>
      </c>
      <c r="AO191">
        <v>42.009273838474179</v>
      </c>
      <c r="AP191">
        <v>46.148616512318611</v>
      </c>
      <c r="AQ191">
        <v>46.35107198571751</v>
      </c>
      <c r="AR191">
        <v>91.506313839563859</v>
      </c>
      <c r="AS191">
        <v>92.078780506363856</v>
      </c>
      <c r="AT191">
        <v>64.304653799767451</v>
      </c>
      <c r="AU191">
        <v>85.097760707593849</v>
      </c>
      <c r="AV191">
        <v>87.650411317984606</v>
      </c>
      <c r="AW191"/>
      <c r="AX191"/>
      <c r="AY191"/>
      <c r="AZ191"/>
      <c r="BA191"/>
      <c r="BB191"/>
      <c r="BC191"/>
      <c r="BD191"/>
      <c r="BE191"/>
      <c r="BF191"/>
      <c r="BG191"/>
      <c r="BH191"/>
      <c r="BI191"/>
      <c r="BJ191"/>
      <c r="BK191"/>
      <c r="BL191"/>
      <c r="BM191"/>
      <c r="BN191"/>
      <c r="BO191"/>
      <c r="BP191"/>
      <c r="BQ191"/>
      <c r="BR191"/>
      <c r="BS191"/>
      <c r="BT191"/>
      <c r="BU191"/>
      <c r="BV191"/>
      <c r="BW191"/>
      <c r="BX191"/>
    </row>
    <row r="192">
      <c r="A192" t="s">
        <v>539</v>
      </c>
      <c r="B192">
        <v>2015</v>
      </c>
      <c r="C192" t="s">
        <v>545</v>
      </c>
      <c r="D192">
        <v>19</v>
      </c>
      <c r="E192" t="s">
        <v>60</v>
      </c>
      <c r="F192" t="s">
        <v>16</v>
      </c>
      <c r="G192" t="s">
        <v>552</v>
      </c>
      <c r="H192">
        <v>26.512131675325861</v>
      </c>
      <c r="I192">
        <v>19.44920924297822</v>
      </c>
      <c r="J192">
        <v>12.81517989896118</v>
      </c>
      <c r="K192">
        <v>9.0614469367200474</v>
      </c>
      <c r="L192">
        <v>3.6937300839733278</v>
      </c>
      <c r="M192">
        <v>15.219888188698031</v>
      </c>
      <c r="N192">
        <v>9.6174267455377951</v>
      </c>
      <c r="O192">
        <v>9.7506532193240041</v>
      </c>
      <c r="P192">
        <v>4.899048353296001</v>
      </c>
      <c r="Q192">
        <v>2.454240369517525</v>
      </c>
      <c r="R192">
        <v>26.034762878165999</v>
      </c>
      <c r="S192">
        <v>27.358018664544652</v>
      </c>
      <c r="T192">
        <v>18.64173271577479</v>
      </c>
      <c r="U192">
        <v>16.681298595487689</v>
      </c>
      <c r="V192">
        <v>9.0564956843858528</v>
      </c>
      <c r="W192" t="s">
        <v>246</v>
      </c>
      <c r="X192" t="s">
        <v>247</v>
      </c>
      <c r="Y192" t="s">
        <v>248</v>
      </c>
      <c r="Z192" t="s">
        <v>335</v>
      </c>
      <c r="AA192" t="s">
        <v>249</v>
      </c>
      <c r="AB192" t="s">
        <v>250</v>
      </c>
      <c r="AC192" t="s">
        <v>336</v>
      </c>
      <c r="AD192" t="s">
        <v>337</v>
      </c>
      <c r="AE192" t="s">
        <v>253</v>
      </c>
      <c r="AF192" t="s">
        <v>255</v>
      </c>
      <c r="AG192" t="s">
        <v>256</v>
      </c>
      <c r="AH192" t="s">
        <v>338</v>
      </c>
      <c r="AI192" t="s">
        <v>258</v>
      </c>
      <c r="AJ192">
        <v>17.513241834778349</v>
      </c>
      <c r="AK192">
        <v>22.079902911906611</v>
      </c>
      <c r="AL192">
        <v>11.763861482552359</v>
      </c>
      <c r="AM192">
        <v>0.34978214024544529</v>
      </c>
      <c r="AN192">
        <v>24.760466469603859</v>
      </c>
      <c r="AO192">
        <v>18.634972832234268</v>
      </c>
      <c r="AP192">
        <v>20.540057359160841</v>
      </c>
      <c r="AQ192">
        <v>19.23006360375879</v>
      </c>
      <c r="AR192">
        <v>2.2315570390840138</v>
      </c>
      <c r="AS192">
        <v>7.2201237107805873</v>
      </c>
      <c r="AT192">
        <v>15.60616354524595</v>
      </c>
      <c r="AU192">
        <v>14.031914111691909</v>
      </c>
      <c r="AV192">
        <v>1.667347336861984</v>
      </c>
      <c r="AW192"/>
      <c r="AX192"/>
      <c r="AY192"/>
      <c r="AZ192"/>
      <c r="BA192"/>
      <c r="BB192"/>
      <c r="BC192"/>
      <c r="BD192"/>
      <c r="BE192"/>
      <c r="BF192"/>
      <c r="BG192"/>
      <c r="BH192"/>
      <c r="BI192"/>
      <c r="BJ192"/>
      <c r="BK192"/>
      <c r="BL192"/>
      <c r="BM192"/>
      <c r="BN192"/>
      <c r="BO192"/>
      <c r="BP192"/>
      <c r="BQ192"/>
      <c r="BR192"/>
      <c r="BS192"/>
      <c r="BT192"/>
      <c r="BU192"/>
      <c r="BV192"/>
      <c r="BW192"/>
      <c r="BX192"/>
    </row>
    <row r="193">
      <c r="A193" t="s">
        <v>539</v>
      </c>
      <c r="B193">
        <v>2015</v>
      </c>
      <c r="C193" t="s">
        <v>545</v>
      </c>
      <c r="D193">
        <v>20</v>
      </c>
      <c r="E193" t="s">
        <v>60</v>
      </c>
      <c r="F193" t="s">
        <v>22</v>
      </c>
      <c r="G193" t="s">
        <v>553</v>
      </c>
      <c r="H193">
        <v>37.208389022073568</v>
      </c>
      <c r="I193">
        <v>29.682058317867231</v>
      </c>
      <c r="J193">
        <v>14.466621226726261</v>
      </c>
      <c r="K193">
        <v>1.987344123962975</v>
      </c>
      <c r="L193">
        <v>0.83664722556250126</v>
      </c>
      <c r="M193">
        <v>8.3211337035852235</v>
      </c>
      <c r="N193">
        <v>1.176739876079689</v>
      </c>
      <c r="O193">
        <v>0.17558994086460639</v>
      </c>
      <c r="P193">
        <v>1.285430252076097</v>
      </c>
      <c r="Q193">
        <v>0.46279961505887429</v>
      </c>
      <c r="R193">
        <v>40.011690649887242</v>
      </c>
      <c r="S193">
        <v>36.202037792412057</v>
      </c>
      <c r="T193">
        <v>32.924900549399183</v>
      </c>
      <c r="U193">
        <v>27.508472693948761</v>
      </c>
      <c r="V193">
        <v>13.274245937852561</v>
      </c>
      <c r="W193" t="s">
        <v>246</v>
      </c>
      <c r="X193" t="s">
        <v>247</v>
      </c>
      <c r="Y193" t="s">
        <v>248</v>
      </c>
      <c r="Z193" t="s">
        <v>335</v>
      </c>
      <c r="AA193" t="s">
        <v>249</v>
      </c>
      <c r="AB193" t="s">
        <v>250</v>
      </c>
      <c r="AC193" t="s">
        <v>336</v>
      </c>
      <c r="AD193" t="s">
        <v>337</v>
      </c>
      <c r="AE193" t="s">
        <v>253</v>
      </c>
      <c r="AF193" t="s">
        <v>255</v>
      </c>
      <c r="AG193" t="s">
        <v>256</v>
      </c>
      <c r="AH193" t="s">
        <v>338</v>
      </c>
      <c r="AI193" t="s">
        <v>258</v>
      </c>
      <c r="AJ193">
        <v>15.365943127959399</v>
      </c>
      <c r="AK193">
        <v>21.387531940022821</v>
      </c>
      <c r="AL193">
        <v>11.436597974842581</v>
      </c>
      <c r="AM193">
        <v>0.49353450794041681</v>
      </c>
      <c r="AN193">
        <v>21.47499402274299</v>
      </c>
      <c r="AO193">
        <v>37.907388292029736</v>
      </c>
      <c r="AP193">
        <v>33.202043016017349</v>
      </c>
      <c r="AQ193">
        <v>32.584972226173747</v>
      </c>
      <c r="AR193">
        <v>3.860891851510639</v>
      </c>
      <c r="AS193">
        <v>0.12813598186669869</v>
      </c>
      <c r="AT193">
        <v>19.867698701755749</v>
      </c>
      <c r="AU193">
        <v>0.70680297205101938</v>
      </c>
      <c r="AV193">
        <v>7.4403452287394698</v>
      </c>
      <c r="AW193"/>
      <c r="AX193"/>
      <c r="AY193"/>
      <c r="AZ193"/>
      <c r="BA193"/>
      <c r="BB193"/>
      <c r="BC193"/>
      <c r="BD193"/>
      <c r="BE193"/>
      <c r="BF193"/>
      <c r="BG193"/>
      <c r="BH193"/>
      <c r="BI193"/>
      <c r="BJ193"/>
      <c r="BK193"/>
      <c r="BL193"/>
      <c r="BM193"/>
      <c r="BN193"/>
      <c r="BO193"/>
      <c r="BP193"/>
      <c r="BQ193"/>
      <c r="BR193"/>
      <c r="BS193"/>
      <c r="BT193"/>
      <c r="BU193"/>
      <c r="BV193"/>
      <c r="BW193"/>
      <c r="BX193"/>
    </row>
    <row r="194">
      <c r="A194" t="s">
        <v>539</v>
      </c>
      <c r="B194">
        <v>2015</v>
      </c>
      <c r="C194" t="s">
        <v>545</v>
      </c>
      <c r="D194">
        <v>21</v>
      </c>
      <c r="E194" t="s">
        <v>60</v>
      </c>
      <c r="F194" t="s">
        <v>17</v>
      </c>
      <c r="G194" t="s">
        <v>554</v>
      </c>
      <c r="H194">
        <v>2.227967854185656</v>
      </c>
      <c r="I194">
        <v>1.6049283401125309</v>
      </c>
      <c r="J194">
        <v>0.93512141022078588</v>
      </c>
      <c r="K194">
        <v>0.1334515985123447</v>
      </c>
      <c r="L194">
        <v>0.42681402972812821</v>
      </c>
      <c r="M194">
        <v>0.34754128276689328</v>
      </c>
      <c r="N194">
        <v>0.26829454199785469</v>
      </c>
      <c r="O194">
        <v>0.24084512160006871</v>
      </c>
      <c r="P194">
        <v>0.79101723341487173</v>
      </c>
      <c r="Q194">
        <v>0.1235239062932775</v>
      </c>
      <c r="R194">
        <v>2.0244710780154782</v>
      </c>
      <c r="S194">
        <v>3.0591695256463232</v>
      </c>
      <c r="T194">
        <v>1.3990848019728721</v>
      </c>
      <c r="U194">
        <v>1.434868298981306</v>
      </c>
      <c r="V194">
        <v>0.5508023733221894</v>
      </c>
      <c r="W194" t="s">
        <v>246</v>
      </c>
      <c r="X194" t="s">
        <v>247</v>
      </c>
      <c r="Y194" t="s">
        <v>248</v>
      </c>
      <c r="Z194" t="s">
        <v>335</v>
      </c>
      <c r="AA194" t="s">
        <v>249</v>
      </c>
      <c r="AB194" t="s">
        <v>250</v>
      </c>
      <c r="AC194" t="s">
        <v>336</v>
      </c>
      <c r="AD194" t="s">
        <v>337</v>
      </c>
      <c r="AE194" t="s">
        <v>253</v>
      </c>
      <c r="AF194" t="s">
        <v>255</v>
      </c>
      <c r="AG194" t="s">
        <v>256</v>
      </c>
      <c r="AH194" t="s">
        <v>338</v>
      </c>
      <c r="AI194" t="s">
        <v>258</v>
      </c>
      <c r="AJ194">
        <v>0.069260610421070304</v>
      </c>
      <c r="AK194">
        <v>0.291543558715402</v>
      </c>
      <c r="AL194">
        <v>0.30689930728577253</v>
      </c>
      <c r="AM194">
        <v>0</v>
      </c>
      <c r="AN194">
        <v>2.897981647320738</v>
      </c>
      <c r="AO194">
        <v>1.448365037261812</v>
      </c>
      <c r="AP194">
        <v>0.10928311250320159</v>
      </c>
      <c r="AQ194">
        <v>1.8338921843499481</v>
      </c>
      <c r="AR194">
        <v>2.4012372698414879</v>
      </c>
      <c r="AS194">
        <v>0.57295980098885813</v>
      </c>
      <c r="AT194">
        <v>0.22148395323085329</v>
      </c>
      <c r="AU194">
        <v>0.16352220866322539</v>
      </c>
      <c r="AV194">
        <v>3.2418961164139408</v>
      </c>
      <c r="AW194"/>
      <c r="AX194"/>
      <c r="AY194"/>
      <c r="AZ194"/>
      <c r="BA194"/>
      <c r="BB194"/>
      <c r="BC194"/>
      <c r="BD194"/>
      <c r="BE194"/>
      <c r="BF194"/>
      <c r="BG194"/>
      <c r="BH194"/>
      <c r="BI194"/>
      <c r="BJ194"/>
      <c r="BK194"/>
      <c r="BL194"/>
      <c r="BM194"/>
      <c r="BN194"/>
      <c r="BO194"/>
      <c r="BP194"/>
      <c r="BQ194"/>
      <c r="BR194"/>
      <c r="BS194"/>
      <c r="BT194"/>
      <c r="BU194"/>
      <c r="BV194"/>
      <c r="BW194"/>
      <c r="BX194"/>
    </row>
    <row r="195">
      <c r="A195" t="s">
        <v>539</v>
      </c>
      <c r="B195">
        <v>2015</v>
      </c>
      <c r="C195" t="s">
        <v>545</v>
      </c>
      <c r="D195">
        <v>22</v>
      </c>
      <c r="E195" t="s">
        <v>54</v>
      </c>
      <c r="F195" t="s">
        <v>49</v>
      </c>
      <c r="G195" t="s">
        <v>172</v>
      </c>
      <c r="H195">
        <v>43.775655340213788</v>
      </c>
      <c r="I195">
        <v>28.304986635019841</v>
      </c>
      <c r="J195">
        <v>15.148278816152059</v>
      </c>
      <c r="K195">
        <v>9.2577856589714411</v>
      </c>
      <c r="L195">
        <v>3.740996120518</v>
      </c>
      <c r="M195">
        <v>16.664477589067829</v>
      </c>
      <c r="N195">
        <v>9.7584395557861985</v>
      </c>
      <c r="O195">
        <v>9.7914281592953589</v>
      </c>
      <c r="P195">
        <v>5.0029316007199833</v>
      </c>
      <c r="Q195">
        <v>2.4687150263924189</v>
      </c>
      <c r="R195">
        <v>44.915526049106823</v>
      </c>
      <c r="S195">
        <v>45.042085060539129</v>
      </c>
      <c r="T195">
        <v>28.38438479482895</v>
      </c>
      <c r="U195">
        <v>23.47605253130174</v>
      </c>
      <c r="V195">
        <v>10.50942937234074</v>
      </c>
      <c r="W195" t="s">
        <v>246</v>
      </c>
      <c r="X195" t="s">
        <v>247</v>
      </c>
      <c r="Y195" t="s">
        <v>248</v>
      </c>
      <c r="Z195" t="s">
        <v>335</v>
      </c>
      <c r="AA195" t="s">
        <v>249</v>
      </c>
      <c r="AB195" t="s">
        <v>250</v>
      </c>
      <c r="AC195" t="s">
        <v>336</v>
      </c>
      <c r="AD195" t="s">
        <v>337</v>
      </c>
      <c r="AE195" t="s">
        <v>253</v>
      </c>
      <c r="AF195" t="s">
        <v>255</v>
      </c>
      <c r="AG195" t="s">
        <v>256</v>
      </c>
      <c r="AH195" t="s">
        <v>338</v>
      </c>
      <c r="AI195" t="s">
        <v>258</v>
      </c>
      <c r="AJ195">
        <v>20.70984926233055</v>
      </c>
      <c r="AK195">
        <v>28.191575945392369</v>
      </c>
      <c r="AL195">
        <v>13.329172491864689</v>
      </c>
      <c r="AM195">
        <v>0.35151699793151359</v>
      </c>
      <c r="AN195">
        <v>32.740236296461859</v>
      </c>
      <c r="AO195">
        <v>30.72834416333032</v>
      </c>
      <c r="AP195">
        <v>30.799918736943319</v>
      </c>
      <c r="AQ195">
        <v>29.32255355280034</v>
      </c>
      <c r="AR195">
        <v>2.3806355085373818</v>
      </c>
      <c r="AS195">
        <v>7.271101093917208</v>
      </c>
      <c r="AT195">
        <v>19.529475562571989</v>
      </c>
      <c r="AU195">
        <v>14.155109594853601</v>
      </c>
      <c r="AV195">
        <v>1.8667590431877801</v>
      </c>
      <c r="AW195"/>
      <c r="AX195"/>
      <c r="AY195"/>
      <c r="AZ195"/>
      <c r="BA195"/>
      <c r="BB195"/>
      <c r="BC195"/>
      <c r="BD195"/>
      <c r="BE195"/>
      <c r="BF195"/>
      <c r="BG195"/>
      <c r="BH195"/>
      <c r="BI195"/>
      <c r="BJ195"/>
      <c r="BK195"/>
      <c r="BL195"/>
      <c r="BM195"/>
      <c r="BN195"/>
      <c r="BO195"/>
      <c r="BP195"/>
      <c r="BQ195"/>
      <c r="BR195"/>
      <c r="BS195"/>
      <c r="BT195"/>
      <c r="BU195"/>
      <c r="BV195"/>
      <c r="BW195"/>
      <c r="BX195"/>
    </row>
    <row r="196">
      <c r="A196" t="s">
        <v>539</v>
      </c>
      <c r="B196">
        <v>2015</v>
      </c>
      <c r="C196" t="s">
        <v>545</v>
      </c>
      <c r="D196">
        <v>23</v>
      </c>
      <c r="E196" t="s">
        <v>54</v>
      </c>
      <c r="F196" t="s">
        <v>48</v>
      </c>
      <c r="G196" t="s">
        <v>172</v>
      </c>
      <c r="H196">
        <v>56.224344659786162</v>
      </c>
      <c r="I196">
        <v>71.695013364980213</v>
      </c>
      <c r="J196">
        <v>84.851721183847701</v>
      </c>
      <c r="K196">
        <v>90.7422143410285</v>
      </c>
      <c r="L196">
        <v>96.259003879482037</v>
      </c>
      <c r="M196">
        <v>83.335522410932271</v>
      </c>
      <c r="N196">
        <v>90.241560444213803</v>
      </c>
      <c r="O196">
        <v>90.208571840704735</v>
      </c>
      <c r="P196">
        <v>94.997068399279982</v>
      </c>
      <c r="Q196">
        <v>97.531284973607598</v>
      </c>
      <c r="R196">
        <v>55.084473950893162</v>
      </c>
      <c r="S196">
        <v>54.957914939460878</v>
      </c>
      <c r="T196">
        <v>71.615615205170997</v>
      </c>
      <c r="U196">
        <v>76.523947468698267</v>
      </c>
      <c r="V196">
        <v>89.490570627659167</v>
      </c>
      <c r="W196" t="s">
        <v>246</v>
      </c>
      <c r="X196" t="s">
        <v>247</v>
      </c>
      <c r="Y196" t="s">
        <v>248</v>
      </c>
      <c r="Z196" t="s">
        <v>335</v>
      </c>
      <c r="AA196" t="s">
        <v>249</v>
      </c>
      <c r="AB196" t="s">
        <v>250</v>
      </c>
      <c r="AC196" t="s">
        <v>336</v>
      </c>
      <c r="AD196" t="s">
        <v>337</v>
      </c>
      <c r="AE196" t="s">
        <v>253</v>
      </c>
      <c r="AF196" t="s">
        <v>255</v>
      </c>
      <c r="AG196" t="s">
        <v>256</v>
      </c>
      <c r="AH196" t="s">
        <v>338</v>
      </c>
      <c r="AI196" t="s">
        <v>258</v>
      </c>
      <c r="AJ196">
        <v>79.290150737669435</v>
      </c>
      <c r="AK196">
        <v>71.808424054607698</v>
      </c>
      <c r="AL196">
        <v>86.670827508135275</v>
      </c>
      <c r="AM196">
        <v>99.648483002068517</v>
      </c>
      <c r="AN196">
        <v>67.259763703538042</v>
      </c>
      <c r="AO196">
        <v>69.271655836669751</v>
      </c>
      <c r="AP196">
        <v>69.200081263056603</v>
      </c>
      <c r="AQ196">
        <v>70.677446447199671</v>
      </c>
      <c r="AR196">
        <v>97.619364491462605</v>
      </c>
      <c r="AS196">
        <v>92.728898906082819</v>
      </c>
      <c r="AT196">
        <v>80.470524437427898</v>
      </c>
      <c r="AU196">
        <v>85.844890405146273</v>
      </c>
      <c r="AV196">
        <v>98.133240956812259</v>
      </c>
      <c r="AW196"/>
      <c r="AX196"/>
      <c r="AY196"/>
      <c r="AZ196"/>
      <c r="BA196"/>
      <c r="BB196"/>
      <c r="BC196"/>
      <c r="BD196"/>
      <c r="BE196"/>
      <c r="BF196"/>
      <c r="BG196"/>
      <c r="BH196"/>
      <c r="BI196"/>
      <c r="BJ196"/>
      <c r="BK196"/>
      <c r="BL196"/>
      <c r="BM196"/>
      <c r="BN196"/>
      <c r="BO196"/>
      <c r="BP196"/>
      <c r="BQ196"/>
      <c r="BR196"/>
      <c r="BS196"/>
      <c r="BT196"/>
      <c r="BU196"/>
      <c r="BV196"/>
      <c r="BW196"/>
      <c r="BX196"/>
    </row>
    <row r="197">
      <c r="A197" t="s">
        <v>539</v>
      </c>
      <c r="B197">
        <v>2015</v>
      </c>
      <c r="C197" t="s">
        <v>545</v>
      </c>
      <c r="D197">
        <v>29</v>
      </c>
      <c r="E197" t="s">
        <v>57</v>
      </c>
      <c r="F197" t="s">
        <v>49</v>
      </c>
      <c r="G197" t="s">
        <v>555</v>
      </c>
      <c r="H197">
        <v>19.73528946861752</v>
      </c>
      <c r="I197">
        <v>30.880708491888889</v>
      </c>
      <c r="J197">
        <v>54.513339455941313</v>
      </c>
      <c r="K197">
        <v>66.482498499402439</v>
      </c>
      <c r="L197">
        <v>76.5300760576404</v>
      </c>
      <c r="M197">
        <v>54.632487626579262</v>
      </c>
      <c r="N197">
        <v>59.894165876656047</v>
      </c>
      <c r="O197">
        <v>68.233002679358208</v>
      </c>
      <c r="P197">
        <v>71.800333486217042</v>
      </c>
      <c r="Q197">
        <v>81.098896824056354</v>
      </c>
      <c r="R197">
        <v>16.23869517684253</v>
      </c>
      <c r="S197">
        <v>19.178632318515781</v>
      </c>
      <c r="T197">
        <v>28.330477779996421</v>
      </c>
      <c r="U197">
        <v>37.691860119357493</v>
      </c>
      <c r="V197">
        <v>67.717221283146785</v>
      </c>
      <c r="W197" t="s">
        <v>246</v>
      </c>
      <c r="X197" t="s">
        <v>247</v>
      </c>
      <c r="Y197" t="s">
        <v>248</v>
      </c>
      <c r="Z197" t="s">
        <v>335</v>
      </c>
      <c r="AA197" t="s">
        <v>249</v>
      </c>
      <c r="AB197" t="s">
        <v>250</v>
      </c>
      <c r="AC197" t="s">
        <v>336</v>
      </c>
      <c r="AD197" t="s">
        <v>337</v>
      </c>
      <c r="AE197" t="s">
        <v>253</v>
      </c>
      <c r="AF197" t="s">
        <v>255</v>
      </c>
      <c r="AG197" t="s">
        <v>256</v>
      </c>
      <c r="AH197" t="s">
        <v>338</v>
      </c>
      <c r="AI197" t="s">
        <v>258</v>
      </c>
      <c r="AJ197">
        <v>37.396525059589223</v>
      </c>
      <c r="AK197">
        <v>37.659809128190467</v>
      </c>
      <c r="AL197">
        <v>59.982654031468321</v>
      </c>
      <c r="AM197">
        <v>98.671487937418007</v>
      </c>
      <c r="AN197">
        <v>42.033528138527807</v>
      </c>
      <c r="AO197">
        <v>25.067057594710789</v>
      </c>
      <c r="AP197">
        <v>23.9726756271778</v>
      </c>
      <c r="AQ197">
        <v>37.786798283309409</v>
      </c>
      <c r="AR197">
        <v>76.340549366323557</v>
      </c>
      <c r="AS197">
        <v>62.106189944027221</v>
      </c>
      <c r="AT197">
        <v>56.339902622566193</v>
      </c>
      <c r="AU197">
        <v>32.415297591450297</v>
      </c>
      <c r="AV197">
        <v>82.384102353938573</v>
      </c>
      <c r="AW197"/>
      <c r="AX197"/>
      <c r="AY197"/>
      <c r="AZ197"/>
      <c r="BA197"/>
      <c r="BB197"/>
      <c r="BC197"/>
      <c r="BD197"/>
      <c r="BE197"/>
      <c r="BF197"/>
      <c r="BG197"/>
      <c r="BH197"/>
      <c r="BI197"/>
      <c r="BJ197"/>
      <c r="BK197"/>
      <c r="BL197"/>
      <c r="BM197"/>
      <c r="BN197"/>
      <c r="BO197"/>
      <c r="BP197"/>
      <c r="BQ197"/>
      <c r="BR197"/>
      <c r="BS197"/>
      <c r="BT197"/>
      <c r="BU197"/>
      <c r="BV197"/>
      <c r="BW197"/>
      <c r="BX197"/>
    </row>
    <row r="198">
      <c r="A198" t="s">
        <v>539</v>
      </c>
      <c r="B198">
        <v>2015</v>
      </c>
      <c r="C198" t="s">
        <v>545</v>
      </c>
      <c r="D198">
        <v>30</v>
      </c>
      <c r="E198" t="s">
        <v>57</v>
      </c>
      <c r="F198" t="s">
        <v>48</v>
      </c>
      <c r="G198" t="s">
        <v>172</v>
      </c>
      <c r="H198">
        <v>80.264710531382505</v>
      </c>
      <c r="I198">
        <v>69.11929150811109</v>
      </c>
      <c r="J198">
        <v>45.486660544058758</v>
      </c>
      <c r="K198">
        <v>33.517501500597668</v>
      </c>
      <c r="L198">
        <v>23.469923942359639</v>
      </c>
      <c r="M198">
        <v>45.367512373420908</v>
      </c>
      <c r="N198">
        <v>40.105834123343932</v>
      </c>
      <c r="O198">
        <v>31.766997320641892</v>
      </c>
      <c r="P198">
        <v>28.199666513782979</v>
      </c>
      <c r="Q198">
        <v>18.901103175943739</v>
      </c>
      <c r="R198">
        <v>83.76130482315746</v>
      </c>
      <c r="S198">
        <v>80.821367681484205</v>
      </c>
      <c r="T198">
        <v>71.669522220003429</v>
      </c>
      <c r="U198">
        <v>62.308139880642663</v>
      </c>
      <c r="V198">
        <v>32.282778716852917</v>
      </c>
      <c r="W198" t="s">
        <v>246</v>
      </c>
      <c r="X198" t="s">
        <v>247</v>
      </c>
      <c r="Y198" t="s">
        <v>248</v>
      </c>
      <c r="Z198" t="s">
        <v>335</v>
      </c>
      <c r="AA198" t="s">
        <v>249</v>
      </c>
      <c r="AB198" t="s">
        <v>250</v>
      </c>
      <c r="AC198" t="s">
        <v>336</v>
      </c>
      <c r="AD198" t="s">
        <v>337</v>
      </c>
      <c r="AE198" t="s">
        <v>253</v>
      </c>
      <c r="AF198" t="s">
        <v>255</v>
      </c>
      <c r="AG198" t="s">
        <v>256</v>
      </c>
      <c r="AH198" t="s">
        <v>338</v>
      </c>
      <c r="AI198" t="s">
        <v>258</v>
      </c>
      <c r="AJ198">
        <v>62.603474940410813</v>
      </c>
      <c r="AK198">
        <v>62.340190871809448</v>
      </c>
      <c r="AL198">
        <v>40.017345968531551</v>
      </c>
      <c r="AM198">
        <v>1.3285120625819919</v>
      </c>
      <c r="AN198">
        <v>57.966471861472023</v>
      </c>
      <c r="AO198">
        <v>74.932942405289182</v>
      </c>
      <c r="AP198">
        <v>76.027324372822207</v>
      </c>
      <c r="AQ198">
        <v>62.213201716690612</v>
      </c>
      <c r="AR198">
        <v>23.659450633676421</v>
      </c>
      <c r="AS198">
        <v>37.893810055972857</v>
      </c>
      <c r="AT198">
        <v>43.660097377433651</v>
      </c>
      <c r="AU198">
        <v>67.584702408549589</v>
      </c>
      <c r="AV198">
        <v>17.615897646061381</v>
      </c>
      <c r="AW198"/>
      <c r="AX198"/>
      <c r="AY198"/>
      <c r="AZ198"/>
      <c r="BA198"/>
      <c r="BB198"/>
      <c r="BC198"/>
      <c r="BD198"/>
      <c r="BE198"/>
      <c r="BF198"/>
      <c r="BG198"/>
      <c r="BH198"/>
      <c r="BI198"/>
      <c r="BJ198"/>
      <c r="BK198"/>
      <c r="BL198"/>
      <c r="BM198"/>
      <c r="BN198"/>
      <c r="BO198"/>
      <c r="BP198"/>
      <c r="BQ198"/>
      <c r="BR198"/>
      <c r="BS198"/>
      <c r="BT198"/>
      <c r="BU198"/>
      <c r="BV198"/>
      <c r="BW198"/>
      <c r="BX198"/>
    </row>
    <row r="199">
      <c r="A199" t="s">
        <v>539</v>
      </c>
      <c r="B199">
        <v>2015</v>
      </c>
      <c r="C199" t="s">
        <v>545</v>
      </c>
      <c r="D199">
        <v>31</v>
      </c>
      <c r="E199" t="s">
        <v>102</v>
      </c>
      <c r="F199" t="s">
        <v>49</v>
      </c>
      <c r="G199" t="s">
        <v>556</v>
      </c>
      <c r="H199">
        <v>7.6464225716363536</v>
      </c>
      <c r="I199">
        <v>14.78780109925918</v>
      </c>
      <c r="J199">
        <v>38.920495484799787</v>
      </c>
      <c r="K199">
        <v>48.235443338280959</v>
      </c>
      <c r="L199">
        <v>67.76160749039181</v>
      </c>
      <c r="M199">
        <v>31.04808771344975</v>
      </c>
      <c r="N199">
        <v>39.407886220404251</v>
      </c>
      <c r="O199">
        <v>50.100162835718379</v>
      </c>
      <c r="P199">
        <v>59.037080522438217</v>
      </c>
      <c r="Q199">
        <v>76.223200515336146</v>
      </c>
      <c r="R199">
        <v>5.5684430710959543</v>
      </c>
      <c r="S199">
        <v>7.4221104786279408</v>
      </c>
      <c r="T199">
        <v>14.602062263096119</v>
      </c>
      <c r="U199">
        <v>22.490042344435501</v>
      </c>
      <c r="V199">
        <v>56.450366638466043</v>
      </c>
      <c r="W199" t="s">
        <v>246</v>
      </c>
      <c r="X199" t="s">
        <v>247</v>
      </c>
      <c r="Y199" t="s">
        <v>248</v>
      </c>
      <c r="Z199" t="s">
        <v>335</v>
      </c>
      <c r="AA199" t="s">
        <v>249</v>
      </c>
      <c r="AB199" t="s">
        <v>250</v>
      </c>
      <c r="AC199" t="s">
        <v>336</v>
      </c>
      <c r="AD199" t="s">
        <v>337</v>
      </c>
      <c r="AE199" t="s">
        <v>253</v>
      </c>
      <c r="AF199" t="s">
        <v>255</v>
      </c>
      <c r="AG199" t="s">
        <v>256</v>
      </c>
      <c r="AH199" t="s">
        <v>338</v>
      </c>
      <c r="AI199" t="s">
        <v>258</v>
      </c>
      <c r="AJ199">
        <v>25.672165998039251</v>
      </c>
      <c r="AK199">
        <v>21.760503875232029</v>
      </c>
      <c r="AL199">
        <v>45.950474983370697</v>
      </c>
      <c r="AM199">
        <v>83.551143873571618</v>
      </c>
      <c r="AN199">
        <v>20.252401543064281</v>
      </c>
      <c r="AO199">
        <v>12.578612952508101</v>
      </c>
      <c r="AP199">
        <v>13.97109396328176</v>
      </c>
      <c r="AQ199">
        <v>27.999311620273879</v>
      </c>
      <c r="AR199">
        <v>66.582927700185522</v>
      </c>
      <c r="AS199">
        <v>45.742790186731142</v>
      </c>
      <c r="AT199">
        <v>48.173372016898412</v>
      </c>
      <c r="AU199">
        <v>25.715181351505102</v>
      </c>
      <c r="AV199">
        <v>73.721840824798107</v>
      </c>
      <c r="AW199"/>
      <c r="AX199"/>
      <c r="AY199"/>
      <c r="AZ199"/>
      <c r="BA199"/>
      <c r="BB199"/>
      <c r="BC199"/>
      <c r="BD199"/>
      <c r="BE199"/>
      <c r="BF199"/>
      <c r="BG199"/>
      <c r="BH199"/>
      <c r="BI199"/>
      <c r="BJ199"/>
      <c r="BK199"/>
      <c r="BL199"/>
      <c r="BM199"/>
      <c r="BN199"/>
      <c r="BO199"/>
      <c r="BP199"/>
      <c r="BQ199"/>
      <c r="BR199"/>
      <c r="BS199"/>
      <c r="BT199"/>
      <c r="BU199"/>
      <c r="BV199"/>
      <c r="BW199"/>
      <c r="BX199"/>
    </row>
    <row r="200">
      <c r="A200" t="s">
        <v>539</v>
      </c>
      <c r="B200">
        <v>2015</v>
      </c>
      <c r="C200" t="s">
        <v>545</v>
      </c>
      <c r="D200">
        <v>32</v>
      </c>
      <c r="E200" t="s">
        <v>102</v>
      </c>
      <c r="F200" t="s">
        <v>48</v>
      </c>
      <c r="G200" t="s">
        <v>172</v>
      </c>
      <c r="H200">
        <v>92.353577428363579</v>
      </c>
      <c r="I200">
        <v>85.212198900740916</v>
      </c>
      <c r="J200">
        <v>61.079504515200178</v>
      </c>
      <c r="K200">
        <v>51.764556661719148</v>
      </c>
      <c r="L200">
        <v>32.238392509608211</v>
      </c>
      <c r="M200">
        <v>68.951912286550439</v>
      </c>
      <c r="N200">
        <v>60.592113779595728</v>
      </c>
      <c r="O200">
        <v>49.899837164281749</v>
      </c>
      <c r="P200">
        <v>40.962919477561883</v>
      </c>
      <c r="Q200">
        <v>23.776799484663989</v>
      </c>
      <c r="R200">
        <v>94.43155692890403</v>
      </c>
      <c r="S200">
        <v>92.577889521372043</v>
      </c>
      <c r="T200">
        <v>85.397937736903799</v>
      </c>
      <c r="U200">
        <v>77.509957655564605</v>
      </c>
      <c r="V200">
        <v>43.549633361533637</v>
      </c>
      <c r="W200" t="s">
        <v>246</v>
      </c>
      <c r="X200" t="s">
        <v>247</v>
      </c>
      <c r="Y200" t="s">
        <v>248</v>
      </c>
      <c r="Z200" t="s">
        <v>335</v>
      </c>
      <c r="AA200" t="s">
        <v>249</v>
      </c>
      <c r="AB200" t="s">
        <v>250</v>
      </c>
      <c r="AC200" t="s">
        <v>336</v>
      </c>
      <c r="AD200" t="s">
        <v>337</v>
      </c>
      <c r="AE200" t="s">
        <v>253</v>
      </c>
      <c r="AF200" t="s">
        <v>255</v>
      </c>
      <c r="AG200" t="s">
        <v>256</v>
      </c>
      <c r="AH200" t="s">
        <v>338</v>
      </c>
      <c r="AI200" t="s">
        <v>258</v>
      </c>
      <c r="AJ200">
        <v>74.327834001960795</v>
      </c>
      <c r="AK200">
        <v>78.239496124767911</v>
      </c>
      <c r="AL200">
        <v>54.049525016629232</v>
      </c>
      <c r="AM200">
        <v>16.448856126428431</v>
      </c>
      <c r="AN200">
        <v>79.747598456935592</v>
      </c>
      <c r="AO200">
        <v>87.421387047491777</v>
      </c>
      <c r="AP200">
        <v>86.028906036718311</v>
      </c>
      <c r="AQ200">
        <v>72.000688379726185</v>
      </c>
      <c r="AR200">
        <v>33.417072299814492</v>
      </c>
      <c r="AS200">
        <v>54.257209813269</v>
      </c>
      <c r="AT200">
        <v>51.826627983101403</v>
      </c>
      <c r="AU200">
        <v>74.284818648494735</v>
      </c>
      <c r="AV200">
        <v>26.278159175201829</v>
      </c>
      <c r="AW200"/>
      <c r="AX200"/>
      <c r="AY200"/>
      <c r="AZ200"/>
      <c r="BA200"/>
      <c r="BB200"/>
      <c r="BC200"/>
      <c r="BD200"/>
      <c r="BE200"/>
      <c r="BF200"/>
      <c r="BG200"/>
      <c r="BH200"/>
      <c r="BI200"/>
      <c r="BJ200"/>
      <c r="BK200"/>
      <c r="BL200"/>
      <c r="BM200"/>
      <c r="BN200"/>
      <c r="BO200"/>
      <c r="BP200"/>
      <c r="BQ200"/>
      <c r="BR200"/>
      <c r="BS200"/>
      <c r="BT200"/>
      <c r="BU200"/>
      <c r="BV200"/>
      <c r="BW200"/>
      <c r="BX200"/>
    </row>
    <row r="201">
      <c r="A201" t="s">
        <v>539</v>
      </c>
      <c r="B201">
        <v>2015</v>
      </c>
      <c r="C201" t="s">
        <v>545</v>
      </c>
      <c r="D201">
        <v>35</v>
      </c>
      <c r="E201" t="s">
        <v>55</v>
      </c>
      <c r="F201" t="s">
        <v>49</v>
      </c>
      <c r="G201" t="s">
        <v>172</v>
      </c>
      <c r="H201">
        <v>9.0675848133171293</v>
      </c>
      <c r="I201">
        <v>20.1919674085777</v>
      </c>
      <c r="J201">
        <v>42.070231487534897</v>
      </c>
      <c r="K201">
        <v>50.50716667683286</v>
      </c>
      <c r="L201">
        <v>68.207485045640183</v>
      </c>
      <c r="M201">
        <v>34.255326416072243</v>
      </c>
      <c r="N201">
        <v>43.079418941847777</v>
      </c>
      <c r="O201">
        <v>50.799695482085077</v>
      </c>
      <c r="P201">
        <v>59.52655060902682</v>
      </c>
      <c r="Q201">
        <v>76.673396475349733</v>
      </c>
      <c r="R201">
        <v>6.4749138935710491</v>
      </c>
      <c r="S201">
        <v>9.7836785881718757</v>
      </c>
      <c r="T201">
        <v>20.68511279225406</v>
      </c>
      <c r="U201">
        <v>26.68277962134669</v>
      </c>
      <c r="V201">
        <v>59.366133041046602</v>
      </c>
      <c r="W201" t="s">
        <v>246</v>
      </c>
      <c r="X201" t="s">
        <v>247</v>
      </c>
      <c r="Y201" t="s">
        <v>248</v>
      </c>
      <c r="Z201" t="s">
        <v>335</v>
      </c>
      <c r="AA201" t="s">
        <v>249</v>
      </c>
      <c r="AB201" t="s">
        <v>250</v>
      </c>
      <c r="AC201" t="s">
        <v>336</v>
      </c>
      <c r="AD201" t="s">
        <v>337</v>
      </c>
      <c r="AE201" t="s">
        <v>253</v>
      </c>
      <c r="AF201" t="s">
        <v>255</v>
      </c>
      <c r="AG201" t="s">
        <v>256</v>
      </c>
      <c r="AH201" t="s">
        <v>338</v>
      </c>
      <c r="AI201" t="s">
        <v>258</v>
      </c>
      <c r="AJ201">
        <v>26.884445591535169</v>
      </c>
      <c r="AK201">
        <v>24.358887372742331</v>
      </c>
      <c r="AL201">
        <v>52.071792116991588</v>
      </c>
      <c r="AM201">
        <v>84.014827445587713</v>
      </c>
      <c r="AN201">
        <v>22.641387198914941</v>
      </c>
      <c r="AO201">
        <v>24.381574723618041</v>
      </c>
      <c r="AP201">
        <v>15.730938005398579</v>
      </c>
      <c r="AQ201">
        <v>28.90226942342904</v>
      </c>
      <c r="AR201">
        <v>67.604928742130781</v>
      </c>
      <c r="AS201">
        <v>45.906321182639161</v>
      </c>
      <c r="AT201">
        <v>48.872180591288092</v>
      </c>
      <c r="AU201">
        <v>25.769865014252311</v>
      </c>
      <c r="AV201">
        <v>75.440137274451729</v>
      </c>
      <c r="AW201"/>
      <c r="AX201"/>
      <c r="AY201"/>
      <c r="AZ201"/>
      <c r="BA201"/>
      <c r="BB201"/>
      <c r="BC201"/>
      <c r="BD201"/>
      <c r="BE201"/>
      <c r="BF201"/>
      <c r="BG201"/>
      <c r="BH201"/>
      <c r="BI201"/>
      <c r="BJ201"/>
      <c r="BK201"/>
      <c r="BL201"/>
      <c r="BM201"/>
      <c r="BN201"/>
      <c r="BO201"/>
      <c r="BP201"/>
      <c r="BQ201"/>
      <c r="BR201"/>
      <c r="BS201"/>
      <c r="BT201"/>
      <c r="BU201"/>
      <c r="BV201"/>
      <c r="BW201"/>
      <c r="BX201"/>
    </row>
    <row r="202">
      <c r="A202" t="s">
        <v>539</v>
      </c>
      <c r="B202">
        <v>2015</v>
      </c>
      <c r="C202" t="s">
        <v>545</v>
      </c>
      <c r="D202">
        <v>36</v>
      </c>
      <c r="E202" t="s">
        <v>55</v>
      </c>
      <c r="F202" t="s">
        <v>48</v>
      </c>
      <c r="G202" t="s">
        <v>172</v>
      </c>
      <c r="H202">
        <v>90.932415186682846</v>
      </c>
      <c r="I202">
        <v>79.808032591422389</v>
      </c>
      <c r="J202">
        <v>57.929768512465117</v>
      </c>
      <c r="K202">
        <v>49.492833323167282</v>
      </c>
      <c r="L202">
        <v>31.792514954359849</v>
      </c>
      <c r="M202">
        <v>65.744673583927892</v>
      </c>
      <c r="N202">
        <v>56.920581058152223</v>
      </c>
      <c r="O202">
        <v>49.200304517915093</v>
      </c>
      <c r="P202">
        <v>40.473449390973293</v>
      </c>
      <c r="Q202">
        <v>23.32660352465043</v>
      </c>
      <c r="R202">
        <v>93.52508610642893</v>
      </c>
      <c r="S202">
        <v>90.216321411828133</v>
      </c>
      <c r="T202">
        <v>79.314887207745841</v>
      </c>
      <c r="U202">
        <v>73.317220378653417</v>
      </c>
      <c r="V202">
        <v>40.633866958953178</v>
      </c>
      <c r="W202" t="s">
        <v>246</v>
      </c>
      <c r="X202" t="s">
        <v>247</v>
      </c>
      <c r="Y202" t="s">
        <v>248</v>
      </c>
      <c r="Z202" t="s">
        <v>335</v>
      </c>
      <c r="AA202" t="s">
        <v>249</v>
      </c>
      <c r="AB202" t="s">
        <v>250</v>
      </c>
      <c r="AC202" t="s">
        <v>336</v>
      </c>
      <c r="AD202" t="s">
        <v>337</v>
      </c>
      <c r="AE202" t="s">
        <v>253</v>
      </c>
      <c r="AF202" t="s">
        <v>255</v>
      </c>
      <c r="AG202" t="s">
        <v>256</v>
      </c>
      <c r="AH202" t="s">
        <v>338</v>
      </c>
      <c r="AI202" t="s">
        <v>258</v>
      </c>
      <c r="AJ202">
        <v>73.115554408464888</v>
      </c>
      <c r="AK202">
        <v>75.641112627257613</v>
      </c>
      <c r="AL202">
        <v>47.928207883008277</v>
      </c>
      <c r="AM202">
        <v>15.98517255441234</v>
      </c>
      <c r="AN202">
        <v>77.358612801084931</v>
      </c>
      <c r="AO202">
        <v>75.618425276381899</v>
      </c>
      <c r="AP202">
        <v>84.269061994601486</v>
      </c>
      <c r="AQ202">
        <v>71.097730576571038</v>
      </c>
      <c r="AR202">
        <v>32.395071257869219</v>
      </c>
      <c r="AS202">
        <v>54.093678817360981</v>
      </c>
      <c r="AT202">
        <v>51.127819408711737</v>
      </c>
      <c r="AU202">
        <v>74.230134985747526</v>
      </c>
      <c r="AV202">
        <v>24.559862725548221</v>
      </c>
      <c r="AW202"/>
      <c r="AX202"/>
      <c r="AY202"/>
      <c r="AZ202"/>
      <c r="BA202"/>
      <c r="BB202"/>
      <c r="BC202"/>
      <c r="BD202"/>
      <c r="BE202"/>
      <c r="BF202"/>
      <c r="BG202"/>
      <c r="BH202"/>
      <c r="BI202"/>
      <c r="BJ202"/>
      <c r="BK202"/>
      <c r="BL202"/>
      <c r="BM202"/>
      <c r="BN202"/>
      <c r="BO202"/>
      <c r="BP202"/>
      <c r="BQ202"/>
      <c r="BR202"/>
      <c r="BS202"/>
      <c r="BT202"/>
      <c r="BU202"/>
      <c r="BV202"/>
      <c r="BW202"/>
      <c r="BX202"/>
    </row>
    <row r="203">
      <c r="A203" t="s">
        <v>539</v>
      </c>
      <c r="B203">
        <v>2015</v>
      </c>
      <c r="C203" t="s">
        <v>545</v>
      </c>
      <c r="D203">
        <v>37</v>
      </c>
      <c r="E203" t="s">
        <v>147</v>
      </c>
      <c r="F203" t="s">
        <v>49</v>
      </c>
      <c r="G203" t="s">
        <v>567</v>
      </c>
      <c r="H203">
        <v>14.26249677631086</v>
      </c>
      <c r="I203">
        <v>26.13589612162933</v>
      </c>
      <c r="J203">
        <v>48.515914207648322</v>
      </c>
      <c r="K203">
        <v>51.340771840418277</v>
      </c>
      <c r="L203">
        <v>68.833846771192782</v>
      </c>
      <c r="M203">
        <v>36.928885744869582</v>
      </c>
      <c r="N203">
        <v>43.615190572586251</v>
      </c>
      <c r="O203">
        <v>50.883902076219087</v>
      </c>
      <c r="P203">
        <v>60.72289734783466</v>
      </c>
      <c r="Q203">
        <v>76.674715072099787</v>
      </c>
      <c r="R203">
        <v>10.882348385567481</v>
      </c>
      <c r="S203">
        <v>15.010594081763299</v>
      </c>
      <c r="T203">
        <v>26.996927994436032</v>
      </c>
      <c r="U203">
        <v>34.956981608369972</v>
      </c>
      <c r="V203">
        <v>67.502235169603537</v>
      </c>
      <c r="W203" t="s">
        <v>246</v>
      </c>
      <c r="X203" t="s">
        <v>247</v>
      </c>
      <c r="Y203" t="s">
        <v>248</v>
      </c>
      <c r="Z203" t="s">
        <v>335</v>
      </c>
      <c r="AA203" t="s">
        <v>249</v>
      </c>
      <c r="AB203" t="s">
        <v>250</v>
      </c>
      <c r="AC203" t="s">
        <v>336</v>
      </c>
      <c r="AD203" t="s">
        <v>337</v>
      </c>
      <c r="AE203" t="s">
        <v>253</v>
      </c>
      <c r="AF203" t="s">
        <v>255</v>
      </c>
      <c r="AG203" t="s">
        <v>256</v>
      </c>
      <c r="AH203" t="s">
        <v>338</v>
      </c>
      <c r="AI203" t="s">
        <v>258</v>
      </c>
      <c r="AJ203">
        <v>31.041582122665581</v>
      </c>
      <c r="AK203">
        <v>30.205899193380819</v>
      </c>
      <c r="AL203">
        <v>57.77020981022735</v>
      </c>
      <c r="AM203">
        <v>83.980442769955388</v>
      </c>
      <c r="AN203">
        <v>28.91307927781639</v>
      </c>
      <c r="AO203">
        <v>31.00812853223875</v>
      </c>
      <c r="AP203">
        <v>22.981909215785599</v>
      </c>
      <c r="AQ203">
        <v>43.977505556299477</v>
      </c>
      <c r="AR203">
        <v>72.121254844428293</v>
      </c>
      <c r="AS203">
        <v>46.065755254158617</v>
      </c>
      <c r="AT203">
        <v>60.965492033216741</v>
      </c>
      <c r="AU203">
        <v>25.9961157556816</v>
      </c>
      <c r="AV203">
        <v>84.064381425699324</v>
      </c>
      <c r="AW203"/>
      <c r="AX203"/>
      <c r="AY203"/>
      <c r="AZ203"/>
      <c r="BA203"/>
      <c r="BB203"/>
      <c r="BC203"/>
      <c r="BD203"/>
      <c r="BE203"/>
      <c r="BF203"/>
      <c r="BG203"/>
      <c r="BH203"/>
      <c r="BI203"/>
      <c r="BJ203"/>
      <c r="BK203"/>
      <c r="BL203"/>
      <c r="BM203"/>
      <c r="BN203"/>
      <c r="BO203"/>
      <c r="BP203"/>
      <c r="BQ203"/>
      <c r="BR203"/>
      <c r="BS203"/>
      <c r="BT203"/>
      <c r="BU203"/>
      <c r="BV203"/>
      <c r="BW203"/>
      <c r="BX203"/>
    </row>
    <row r="204">
      <c r="A204" t="s">
        <v>539</v>
      </c>
      <c r="B204">
        <v>2015</v>
      </c>
      <c r="C204" t="s">
        <v>545</v>
      </c>
      <c r="D204">
        <v>38</v>
      </c>
      <c r="E204" t="s">
        <v>147</v>
      </c>
      <c r="F204" t="s">
        <v>48</v>
      </c>
      <c r="G204" t="s">
        <v>172</v>
      </c>
      <c r="H204">
        <v>85.737503223689131</v>
      </c>
      <c r="I204">
        <v>73.864103878370784</v>
      </c>
      <c r="J204">
        <v>51.48408579235155</v>
      </c>
      <c r="K204">
        <v>48.659228159581858</v>
      </c>
      <c r="L204">
        <v>31.16615322880725</v>
      </c>
      <c r="M204">
        <v>63.071114255130567</v>
      </c>
      <c r="N204">
        <v>56.384809427413693</v>
      </c>
      <c r="O204">
        <v>49.116097923781069</v>
      </c>
      <c r="P204">
        <v>39.277102652165517</v>
      </c>
      <c r="Q204">
        <v>23.325284927900359</v>
      </c>
      <c r="R204">
        <v>89.117651614432532</v>
      </c>
      <c r="S204">
        <v>84.98940591823667</v>
      </c>
      <c r="T204">
        <v>73.003072005563894</v>
      </c>
      <c r="U204">
        <v>65.04301839163017</v>
      </c>
      <c r="V204">
        <v>32.497764830396207</v>
      </c>
      <c r="W204" t="s">
        <v>246</v>
      </c>
      <c r="X204" t="s">
        <v>247</v>
      </c>
      <c r="Y204" t="s">
        <v>248</v>
      </c>
      <c r="Z204" t="s">
        <v>335</v>
      </c>
      <c r="AA204" t="s">
        <v>249</v>
      </c>
      <c r="AB204" t="s">
        <v>250</v>
      </c>
      <c r="AC204" t="s">
        <v>336</v>
      </c>
      <c r="AD204" t="s">
        <v>337</v>
      </c>
      <c r="AE204" t="s">
        <v>253</v>
      </c>
      <c r="AF204" t="s">
        <v>255</v>
      </c>
      <c r="AG204" t="s">
        <v>256</v>
      </c>
      <c r="AH204" t="s">
        <v>338</v>
      </c>
      <c r="AI204" t="s">
        <v>258</v>
      </c>
      <c r="AJ204">
        <v>68.958417877334426</v>
      </c>
      <c r="AK204">
        <v>69.794100806619213</v>
      </c>
      <c r="AL204">
        <v>42.229790189772551</v>
      </c>
      <c r="AM204">
        <v>16.019557230044679</v>
      </c>
      <c r="AN204">
        <v>71.086920722183564</v>
      </c>
      <c r="AO204">
        <v>68.991871467761356</v>
      </c>
      <c r="AP204">
        <v>77.01809078421438</v>
      </c>
      <c r="AQ204">
        <v>56.022494443700452</v>
      </c>
      <c r="AR204">
        <v>27.878745155571689</v>
      </c>
      <c r="AS204">
        <v>53.934244745841447</v>
      </c>
      <c r="AT204">
        <v>39.03450796678311</v>
      </c>
      <c r="AU204">
        <v>74.003884244318257</v>
      </c>
      <c r="AV204">
        <v>15.935618574300671</v>
      </c>
      <c r="AW204"/>
      <c r="AX204"/>
      <c r="AY204"/>
      <c r="AZ204"/>
      <c r="BA204"/>
      <c r="BB204"/>
      <c r="BC204"/>
      <c r="BD204"/>
      <c r="BE204"/>
      <c r="BF204"/>
      <c r="BG204"/>
      <c r="BH204"/>
      <c r="BI204"/>
      <c r="BJ204"/>
      <c r="BK204"/>
      <c r="BL204"/>
      <c r="BM204"/>
      <c r="BN204"/>
      <c r="BO204"/>
      <c r="BP204"/>
      <c r="BQ204"/>
      <c r="BR204"/>
      <c r="BS204"/>
      <c r="BT204"/>
      <c r="BU204"/>
      <c r="BV204"/>
      <c r="BW204"/>
      <c r="BX204"/>
    </row>
    <row r="205">
      <c r="A205" t="s">
        <v>539</v>
      </c>
      <c r="B205">
        <v>2015</v>
      </c>
      <c r="C205" t="s">
        <v>545</v>
      </c>
      <c r="D205">
        <v>41</v>
      </c>
      <c r="E205" t="s">
        <v>56</v>
      </c>
      <c r="F205" t="s">
        <v>49</v>
      </c>
      <c r="G205" t="s">
        <v>172</v>
      </c>
      <c r="H205">
        <v>46.617120782193773</v>
      </c>
      <c r="I205">
        <v>32.32741552196218</v>
      </c>
      <c r="J205">
        <v>19.477534340060298</v>
      </c>
      <c r="K205">
        <v>9.7179926433549877</v>
      </c>
      <c r="L205">
        <v>3.929198095820738</v>
      </c>
      <c r="M205">
        <v>19.737819941463549</v>
      </c>
      <c r="N205">
        <v>9.8586857550521216</v>
      </c>
      <c r="O205">
        <v>9.7471863735853468</v>
      </c>
      <c r="P205">
        <v>5.3890033630095893</v>
      </c>
      <c r="Q205">
        <v>2.4684088371260482</v>
      </c>
      <c r="R205">
        <v>48.176002628561868</v>
      </c>
      <c r="S205">
        <v>45.747833075953977</v>
      </c>
      <c r="T205">
        <v>32.064686355234223</v>
      </c>
      <c r="U205">
        <v>30.688905648103511</v>
      </c>
      <c r="V205">
        <v>13.23774729942931</v>
      </c>
      <c r="W205" t="s">
        <v>246</v>
      </c>
      <c r="X205" t="s">
        <v>247</v>
      </c>
      <c r="Y205" t="s">
        <v>248</v>
      </c>
      <c r="Z205" t="s">
        <v>335</v>
      </c>
      <c r="AA205" t="s">
        <v>249</v>
      </c>
      <c r="AB205" t="s">
        <v>250</v>
      </c>
      <c r="AC205" t="s">
        <v>336</v>
      </c>
      <c r="AD205" t="s">
        <v>337</v>
      </c>
      <c r="AE205" t="s">
        <v>253</v>
      </c>
      <c r="AF205" t="s">
        <v>255</v>
      </c>
      <c r="AG205" t="s">
        <v>256</v>
      </c>
      <c r="AH205" t="s">
        <v>338</v>
      </c>
      <c r="AI205" t="s">
        <v>258</v>
      </c>
      <c r="AJ205">
        <v>23.190040290743141</v>
      </c>
      <c r="AK205">
        <v>31.458346606838539</v>
      </c>
      <c r="AL205">
        <v>18.928645253816839</v>
      </c>
      <c r="AM205">
        <v>0.34962782191480241</v>
      </c>
      <c r="AN205">
        <v>36.020565437256337</v>
      </c>
      <c r="AO205">
        <v>33.352368149769021</v>
      </c>
      <c r="AP205">
        <v>34.748189775541142</v>
      </c>
      <c r="AQ205">
        <v>40.146879642494923</v>
      </c>
      <c r="AR205">
        <v>3.982572085096217</v>
      </c>
      <c r="AS205">
        <v>7.4623559062272946</v>
      </c>
      <c r="AT205">
        <v>25.940299171347611</v>
      </c>
      <c r="AU205">
        <v>14.44422085782557</v>
      </c>
      <c r="AV205">
        <v>2.8777371916639232</v>
      </c>
      <c r="AW205"/>
      <c r="AX205"/>
      <c r="AY205"/>
      <c r="AZ205"/>
      <c r="BA205"/>
      <c r="BB205"/>
      <c r="BC205"/>
      <c r="BD205"/>
      <c r="BE205"/>
      <c r="BF205"/>
      <c r="BG205"/>
      <c r="BH205"/>
      <c r="BI205"/>
      <c r="BJ205"/>
      <c r="BK205"/>
      <c r="BL205"/>
      <c r="BM205"/>
      <c r="BN205"/>
      <c r="BO205"/>
      <c r="BP205"/>
      <c r="BQ205"/>
      <c r="BR205"/>
      <c r="BS205"/>
      <c r="BT205"/>
      <c r="BU205"/>
      <c r="BV205"/>
      <c r="BW205"/>
      <c r="BX205"/>
    </row>
    <row r="206">
      <c r="A206" t="s">
        <v>539</v>
      </c>
      <c r="B206">
        <v>2015</v>
      </c>
      <c r="C206" t="s">
        <v>545</v>
      </c>
      <c r="D206">
        <v>42</v>
      </c>
      <c r="E206" t="s">
        <v>56</v>
      </c>
      <c r="F206" t="s">
        <v>48</v>
      </c>
      <c r="G206" t="s">
        <v>557</v>
      </c>
      <c r="H206">
        <v>53.382879217806533</v>
      </c>
      <c r="I206">
        <v>67.672584478037862</v>
      </c>
      <c r="J206">
        <v>80.522465659939627</v>
      </c>
      <c r="K206">
        <v>90.282007356644982</v>
      </c>
      <c r="L206">
        <v>96.070801904179334</v>
      </c>
      <c r="M206">
        <v>80.262180058536529</v>
      </c>
      <c r="N206">
        <v>90.141314244947893</v>
      </c>
      <c r="O206">
        <v>90.252813626414735</v>
      </c>
      <c r="P206">
        <v>94.61099663699045</v>
      </c>
      <c r="Q206">
        <v>97.531591162873951</v>
      </c>
      <c r="R206">
        <v>51.823997371437912</v>
      </c>
      <c r="S206">
        <v>54.252166924045888</v>
      </c>
      <c r="T206">
        <v>67.935313644765543</v>
      </c>
      <c r="U206">
        <v>69.311094351896728</v>
      </c>
      <c r="V206">
        <v>86.762252700570713</v>
      </c>
      <c r="W206" t="s">
        <v>246</v>
      </c>
      <c r="X206" t="s">
        <v>247</v>
      </c>
      <c r="Y206" t="s">
        <v>248</v>
      </c>
      <c r="Z206" t="s">
        <v>335</v>
      </c>
      <c r="AA206" t="s">
        <v>249</v>
      </c>
      <c r="AB206" t="s">
        <v>250</v>
      </c>
      <c r="AC206" t="s">
        <v>336</v>
      </c>
      <c r="AD206" t="s">
        <v>337</v>
      </c>
      <c r="AE206" t="s">
        <v>253</v>
      </c>
      <c r="AF206" t="s">
        <v>255</v>
      </c>
      <c r="AG206" t="s">
        <v>256</v>
      </c>
      <c r="AH206" t="s">
        <v>338</v>
      </c>
      <c r="AI206" t="s">
        <v>258</v>
      </c>
      <c r="AJ206">
        <v>76.809959709256873</v>
      </c>
      <c r="AK206">
        <v>68.541653393161454</v>
      </c>
      <c r="AL206">
        <v>81.071354746183033</v>
      </c>
      <c r="AM206">
        <v>99.650372178085235</v>
      </c>
      <c r="AN206">
        <v>63.979434562743421</v>
      </c>
      <c r="AO206">
        <v>66.647631850230923</v>
      </c>
      <c r="AP206">
        <v>65.251810224458822</v>
      </c>
      <c r="AQ206">
        <v>59.853120357505141</v>
      </c>
      <c r="AR206">
        <v>96.017427914903791</v>
      </c>
      <c r="AS206">
        <v>92.537644093772769</v>
      </c>
      <c r="AT206">
        <v>74.059700828652282</v>
      </c>
      <c r="AU206">
        <v>85.555779142174259</v>
      </c>
      <c r="AV206">
        <v>97.122262808336089</v>
      </c>
      <c r="AW206"/>
      <c r="AX206"/>
      <c r="AY206"/>
      <c r="AZ206"/>
      <c r="BA206"/>
      <c r="BB206"/>
      <c r="BC206"/>
      <c r="BD206"/>
      <c r="BE206"/>
      <c r="BF206"/>
      <c r="BG206"/>
      <c r="BH206"/>
      <c r="BI206"/>
      <c r="BJ206"/>
      <c r="BK206"/>
      <c r="BL206"/>
      <c r="BM206"/>
      <c r="BN206"/>
      <c r="BO206"/>
      <c r="BP206"/>
      <c r="BQ206"/>
      <c r="BR206"/>
      <c r="BS206"/>
      <c r="BT206"/>
      <c r="BU206"/>
      <c r="BV206"/>
      <c r="BW206"/>
      <c r="BX206"/>
    </row>
    <row r="207">
      <c r="A207" t="s">
        <v>539</v>
      </c>
      <c r="B207">
        <v>2015</v>
      </c>
      <c r="C207" t="s">
        <v>545</v>
      </c>
      <c r="D207">
        <v>58</v>
      </c>
      <c r="E207" t="s">
        <v>339</v>
      </c>
      <c r="F207" t="s">
        <v>340</v>
      </c>
      <c r="G207" t="s">
        <v>172</v>
      </c>
      <c r="H207">
        <v>5.7180681596896434</v>
      </c>
      <c r="I207">
        <v>10.76233808811261</v>
      </c>
      <c r="J207">
        <v>24.67402386920239</v>
      </c>
      <c r="K207">
        <v>34.730600260885687</v>
      </c>
      <c r="L207">
        <v>58.947785074115068</v>
      </c>
      <c r="M207">
        <v>21.6257811263104</v>
      </c>
      <c r="N207">
        <v>29.227936882331779</v>
      </c>
      <c r="O207">
        <v>38.077329912415479</v>
      </c>
      <c r="P207">
        <v>49.885987508206291</v>
      </c>
      <c r="Q207">
        <v>69.539413185015079</v>
      </c>
      <c r="R207">
        <v>3.5988047063752999</v>
      </c>
      <c r="S207">
        <v>6.4475953001436119</v>
      </c>
      <c r="T207">
        <v>11.349556613617491</v>
      </c>
      <c r="U207">
        <v>13.668286678307769</v>
      </c>
      <c r="V207">
        <v>33.401727027411837</v>
      </c>
      <c r="W207" t="s">
        <v>246</v>
      </c>
      <c r="X207" t="s">
        <v>247</v>
      </c>
      <c r="Y207" t="s">
        <v>248</v>
      </c>
      <c r="Z207" t="s">
        <v>335</v>
      </c>
      <c r="AA207" t="s">
        <v>249</v>
      </c>
      <c r="AB207" t="s">
        <v>250</v>
      </c>
      <c r="AC207" t="s">
        <v>336</v>
      </c>
      <c r="AD207" t="s">
        <v>337</v>
      </c>
      <c r="AE207" t="s">
        <v>253</v>
      </c>
      <c r="AF207" t="s">
        <v>255</v>
      </c>
      <c r="AG207" t="s">
        <v>256</v>
      </c>
      <c r="AH207" t="s">
        <v>338</v>
      </c>
      <c r="AI207" t="s">
        <v>258</v>
      </c>
      <c r="AJ207">
        <v>17.516718317171911</v>
      </c>
      <c r="AK207">
        <v>12.31525788022247</v>
      </c>
      <c r="AL207">
        <v>38.604735498867079</v>
      </c>
      <c r="AM207">
        <v>83.148603188794638</v>
      </c>
      <c r="AN207">
        <v>15.796861011776089</v>
      </c>
      <c r="AO207">
        <v>10.03734934268696</v>
      </c>
      <c r="AP207">
        <v>7.6859832742574614</v>
      </c>
      <c r="AQ207">
        <v>9.4519788545571117</v>
      </c>
      <c r="AR207">
        <v>32.874585939570551</v>
      </c>
      <c r="AS207">
        <v>40.222836226751348</v>
      </c>
      <c r="AT207">
        <v>12.79178486798782</v>
      </c>
      <c r="AU207">
        <v>17.423524172872821</v>
      </c>
      <c r="AV207">
        <v>51.910100843642859</v>
      </c>
      <c r="AW207"/>
      <c r="AX207"/>
      <c r="AY207"/>
      <c r="AZ207"/>
      <c r="BA207"/>
      <c r="BB207"/>
      <c r="BC207"/>
      <c r="BD207"/>
      <c r="BE207"/>
      <c r="BF207"/>
      <c r="BG207"/>
      <c r="BH207"/>
      <c r="BI207"/>
      <c r="BJ207"/>
      <c r="BK207"/>
      <c r="BL207"/>
      <c r="BM207"/>
      <c r="BN207"/>
      <c r="BO207"/>
      <c r="BP207"/>
      <c r="BQ207"/>
      <c r="BR207"/>
      <c r="BS207"/>
      <c r="BT207"/>
      <c r="BU207"/>
      <c r="BV207"/>
      <c r="BW207"/>
      <c r="BX207"/>
    </row>
    <row r="208">
      <c r="A208" t="s">
        <v>539</v>
      </c>
      <c r="B208">
        <v>2015</v>
      </c>
      <c r="C208" t="s">
        <v>545</v>
      </c>
      <c r="D208">
        <v>59</v>
      </c>
      <c r="E208" t="s">
        <v>339</v>
      </c>
      <c r="F208" t="s">
        <v>431</v>
      </c>
      <c r="G208" t="s">
        <v>172</v>
      </c>
      <c r="H208">
        <v>1.9283544119467131</v>
      </c>
      <c r="I208">
        <v>4.0254630111465692</v>
      </c>
      <c r="J208">
        <v>14.202579025237871</v>
      </c>
      <c r="K208">
        <v>13.500006721567839</v>
      </c>
      <c r="L208">
        <v>8.627014143528573</v>
      </c>
      <c r="M208">
        <v>9.4223065871393459</v>
      </c>
      <c r="N208">
        <v>10.179949338072459</v>
      </c>
      <c r="O208">
        <v>12.012635051825781</v>
      </c>
      <c r="P208">
        <v>9.1510930142319165</v>
      </c>
      <c r="Q208">
        <v>6.2901231243428946</v>
      </c>
      <c r="R208">
        <v>1.969638364720653</v>
      </c>
      <c r="S208">
        <v>0.97451517848432601</v>
      </c>
      <c r="T208">
        <v>3.252505649478628</v>
      </c>
      <c r="U208">
        <v>8.7383373145442587</v>
      </c>
      <c r="V208">
        <v>23.04863961105417</v>
      </c>
      <c r="W208" t="s">
        <v>246</v>
      </c>
      <c r="X208" t="s">
        <v>247</v>
      </c>
      <c r="Y208" t="s">
        <v>248</v>
      </c>
      <c r="Z208" t="s">
        <v>335</v>
      </c>
      <c r="AA208" t="s">
        <v>249</v>
      </c>
      <c r="AB208" t="s">
        <v>250</v>
      </c>
      <c r="AC208" t="s">
        <v>336</v>
      </c>
      <c r="AD208" t="s">
        <v>337</v>
      </c>
      <c r="AE208" t="s">
        <v>253</v>
      </c>
      <c r="AF208" t="s">
        <v>255</v>
      </c>
      <c r="AG208" t="s">
        <v>256</v>
      </c>
      <c r="AH208" t="s">
        <v>338</v>
      </c>
      <c r="AI208" t="s">
        <v>258</v>
      </c>
      <c r="AJ208">
        <v>8.1554476808673098</v>
      </c>
      <c r="AK208">
        <v>9.4452459950095644</v>
      </c>
      <c r="AL208">
        <v>7.3457394845036257</v>
      </c>
      <c r="AM208">
        <v>0.40254068477697991</v>
      </c>
      <c r="AN208">
        <v>4.455540531288201</v>
      </c>
      <c r="AO208">
        <v>2.5412636098211361</v>
      </c>
      <c r="AP208">
        <v>6.2138854728322901</v>
      </c>
      <c r="AQ208">
        <v>18.547332765716771</v>
      </c>
      <c r="AR208">
        <v>33.294436049061929</v>
      </c>
      <c r="AS208">
        <v>5.3812011425280204</v>
      </c>
      <c r="AT208">
        <v>35.381587148910597</v>
      </c>
      <c r="AU208">
        <v>7.9481645289187126</v>
      </c>
      <c r="AV208">
        <v>21.811739981155181</v>
      </c>
      <c r="AW208"/>
      <c r="AX208"/>
      <c r="AY208"/>
      <c r="AZ208"/>
      <c r="BA208"/>
      <c r="BB208"/>
      <c r="BC208"/>
      <c r="BD208"/>
      <c r="BE208"/>
      <c r="BF208"/>
      <c r="BG208"/>
      <c r="BH208"/>
      <c r="BI208"/>
      <c r="BJ208"/>
      <c r="BK208"/>
      <c r="BL208"/>
      <c r="BM208"/>
      <c r="BN208"/>
      <c r="BO208"/>
      <c r="BP208"/>
      <c r="BQ208"/>
      <c r="BR208"/>
      <c r="BS208"/>
      <c r="BT208"/>
      <c r="BU208"/>
      <c r="BV208"/>
      <c r="BW208"/>
      <c r="BX208"/>
    </row>
    <row r="209">
      <c r="A209" t="s">
        <v>539</v>
      </c>
      <c r="B209">
        <v>2015</v>
      </c>
      <c r="C209" t="s">
        <v>545</v>
      </c>
      <c r="D209">
        <v>60</v>
      </c>
      <c r="E209" t="s">
        <v>339</v>
      </c>
      <c r="F209" t="s">
        <v>342</v>
      </c>
      <c r="G209" t="s">
        <v>172</v>
      </c>
      <c r="H209">
        <v>2.460684815704802</v>
      </c>
      <c r="I209">
        <v>4.1061948897053231</v>
      </c>
      <c r="J209">
        <v>6.9742347236051661</v>
      </c>
      <c r="K209">
        <v>7.156879169028338</v>
      </c>
      <c r="L209">
        <v>1.838153318031738</v>
      </c>
      <c r="M209">
        <v>12.96508432697097</v>
      </c>
      <c r="N209">
        <v>9.1902945860641001</v>
      </c>
      <c r="O209">
        <v>6.3926034601208617</v>
      </c>
      <c r="P209">
        <v>3.267564000626523</v>
      </c>
      <c r="Q209">
        <v>0.52363934611636331</v>
      </c>
      <c r="R209">
        <v>1.319820116204599</v>
      </c>
      <c r="S209">
        <v>2.4884251138709361</v>
      </c>
      <c r="T209">
        <v>2.597323430632076</v>
      </c>
      <c r="U209">
        <v>3.5424462829282062</v>
      </c>
      <c r="V209">
        <v>3.7454065504952192</v>
      </c>
      <c r="W209" t="s">
        <v>246</v>
      </c>
      <c r="X209" t="s">
        <v>247</v>
      </c>
      <c r="Y209" t="s">
        <v>248</v>
      </c>
      <c r="Z209" t="s">
        <v>335</v>
      </c>
      <c r="AA209" t="s">
        <v>249</v>
      </c>
      <c r="AB209" t="s">
        <v>250</v>
      </c>
      <c r="AC209" t="s">
        <v>336</v>
      </c>
      <c r="AD209" t="s">
        <v>337</v>
      </c>
      <c r="AE209" t="s">
        <v>253</v>
      </c>
      <c r="AF209" t="s">
        <v>255</v>
      </c>
      <c r="AG209" t="s">
        <v>256</v>
      </c>
      <c r="AH209" t="s">
        <v>338</v>
      </c>
      <c r="AI209" t="s">
        <v>258</v>
      </c>
      <c r="AJ209">
        <v>3.8879351019181678</v>
      </c>
      <c r="AK209">
        <v>4.1145555914420102</v>
      </c>
      <c r="AL209">
        <v>4.7125548606630261</v>
      </c>
      <c r="AM209">
        <v>8.1685522830062709</v>
      </c>
      <c r="AN209">
        <v>5.258737310704598</v>
      </c>
      <c r="AO209">
        <v>4.5290053951724962</v>
      </c>
      <c r="AP209">
        <v>2.850327858110417</v>
      </c>
      <c r="AQ209">
        <v>5.0722813857167903</v>
      </c>
      <c r="AR209">
        <v>8.1726263752612169</v>
      </c>
      <c r="AS209">
        <v>4.1408096037357698</v>
      </c>
      <c r="AT209">
        <v>3.2313786613671822</v>
      </c>
      <c r="AU209">
        <v>2.6485806097107139</v>
      </c>
      <c r="AV209">
        <v>5.4771647945282984</v>
      </c>
      <c r="AW209"/>
      <c r="AX209"/>
      <c r="AY209"/>
      <c r="AZ209"/>
      <c r="BA209"/>
      <c r="BB209"/>
      <c r="BC209"/>
      <c r="BD209"/>
      <c r="BE209"/>
      <c r="BF209"/>
      <c r="BG209"/>
      <c r="BH209"/>
      <c r="BI209"/>
      <c r="BJ209"/>
      <c r="BK209"/>
      <c r="BL209"/>
      <c r="BM209"/>
      <c r="BN209"/>
      <c r="BO209"/>
      <c r="BP209"/>
      <c r="BQ209"/>
      <c r="BR209"/>
      <c r="BS209"/>
      <c r="BT209"/>
      <c r="BU209"/>
      <c r="BV209"/>
      <c r="BW209"/>
      <c r="BX209"/>
    </row>
    <row r="210">
      <c r="A210" t="s">
        <v>539</v>
      </c>
      <c r="B210">
        <v>2015</v>
      </c>
      <c r="C210" t="s">
        <v>545</v>
      </c>
      <c r="D210">
        <v>61</v>
      </c>
      <c r="E210" t="s">
        <v>339</v>
      </c>
      <c r="F210" t="s">
        <v>343</v>
      </c>
      <c r="G210" t="s">
        <v>172</v>
      </c>
      <c r="H210">
        <v>9.628182081276373</v>
      </c>
      <c r="I210">
        <v>11.98671250292441</v>
      </c>
      <c r="J210">
        <v>8.6186092475363587</v>
      </c>
      <c r="K210">
        <v>11.090175992093171</v>
      </c>
      <c r="L210">
        <v>6.8013870828068219</v>
      </c>
      <c r="M210">
        <v>10.61931558615858</v>
      </c>
      <c r="N210">
        <v>11.295985070187699</v>
      </c>
      <c r="O210">
        <v>11.74023638351898</v>
      </c>
      <c r="P210">
        <v>9.3717244462379856</v>
      </c>
      <c r="Q210">
        <v>4.2043135946856562</v>
      </c>
      <c r="R210">
        <v>9.3504319895419776</v>
      </c>
      <c r="S210">
        <v>9.2680967260169034</v>
      </c>
      <c r="T210">
        <v>11.131092086268231</v>
      </c>
      <c r="U210">
        <v>11.65937149199379</v>
      </c>
      <c r="V210">
        <v>7.5214480941854784</v>
      </c>
      <c r="W210" t="s">
        <v>246</v>
      </c>
      <c r="X210" t="s">
        <v>247</v>
      </c>
      <c r="Y210" t="s">
        <v>248</v>
      </c>
      <c r="Z210" t="s">
        <v>335</v>
      </c>
      <c r="AA210" t="s">
        <v>249</v>
      </c>
      <c r="AB210" t="s">
        <v>250</v>
      </c>
      <c r="AC210" t="s">
        <v>336</v>
      </c>
      <c r="AD210" t="s">
        <v>337</v>
      </c>
      <c r="AE210" t="s">
        <v>253</v>
      </c>
      <c r="AF210" t="s">
        <v>255</v>
      </c>
      <c r="AG210" t="s">
        <v>256</v>
      </c>
      <c r="AH210" t="s">
        <v>338</v>
      </c>
      <c r="AI210" t="s">
        <v>258</v>
      </c>
      <c r="AJ210">
        <v>7.8364239596318077</v>
      </c>
      <c r="AK210">
        <v>11.78474966151644</v>
      </c>
      <c r="AL210">
        <v>9.3196241874346146</v>
      </c>
      <c r="AM210">
        <v>6.9517917808401748</v>
      </c>
      <c r="AN210">
        <v>16.522389284758901</v>
      </c>
      <c r="AO210">
        <v>7.9594392470301596</v>
      </c>
      <c r="AP210">
        <v>7.1512538057856183</v>
      </c>
      <c r="AQ210">
        <v>4.7152052773187378</v>
      </c>
      <c r="AR210">
        <v>1.5849952908768521</v>
      </c>
      <c r="AS210">
        <v>12.123469556005009</v>
      </c>
      <c r="AT210">
        <v>4.9351519443006042</v>
      </c>
      <c r="AU210">
        <v>4.0515356302344738</v>
      </c>
      <c r="AV210">
        <v>3.1850967346121708</v>
      </c>
      <c r="AW210"/>
      <c r="AX210"/>
      <c r="AY210"/>
      <c r="AZ210"/>
      <c r="BA210"/>
      <c r="BB210"/>
      <c r="BC210"/>
      <c r="BD210"/>
      <c r="BE210"/>
      <c r="BF210"/>
      <c r="BG210"/>
      <c r="BH210"/>
      <c r="BI210"/>
      <c r="BJ210"/>
      <c r="BK210"/>
      <c r="BL210"/>
      <c r="BM210"/>
      <c r="BN210"/>
      <c r="BO210"/>
      <c r="BP210"/>
      <c r="BQ210"/>
      <c r="BR210"/>
      <c r="BS210"/>
      <c r="BT210"/>
      <c r="BU210"/>
      <c r="BV210"/>
      <c r="BW210"/>
      <c r="BX210"/>
    </row>
    <row r="211">
      <c r="A211" t="s">
        <v>539</v>
      </c>
      <c r="B211">
        <v>2015</v>
      </c>
      <c r="C211" t="s">
        <v>545</v>
      </c>
      <c r="D211">
        <v>62</v>
      </c>
      <c r="E211" t="s">
        <v>339</v>
      </c>
      <c r="F211" t="s">
        <v>432</v>
      </c>
      <c r="G211" t="s">
        <v>172</v>
      </c>
      <c r="H211">
        <v>2.2695924517916359</v>
      </c>
      <c r="I211">
        <v>3.652823806114244</v>
      </c>
      <c r="J211">
        <v>2.373088214130592</v>
      </c>
      <c r="K211">
        <v>0.31862459513518893</v>
      </c>
      <c r="L211">
        <v>0.31795840178672968</v>
      </c>
      <c r="M211">
        <v>0.79298806806274003</v>
      </c>
      <c r="N211">
        <v>0.26636341683410308</v>
      </c>
      <c r="O211">
        <v>0.013625385555148301</v>
      </c>
      <c r="P211">
        <v>0.066255975248402293</v>
      </c>
      <c r="Q211">
        <v>0.59591703375676564</v>
      </c>
      <c r="R211">
        <v>1.827920314867916</v>
      </c>
      <c r="S211">
        <v>3.3970945181893351</v>
      </c>
      <c r="T211">
        <v>3.8146214983759248</v>
      </c>
      <c r="U211">
        <v>3.4122570022928702</v>
      </c>
      <c r="V211">
        <v>2.976444731957713</v>
      </c>
      <c r="W211" t="s">
        <v>246</v>
      </c>
      <c r="X211" t="s">
        <v>247</v>
      </c>
      <c r="Y211" t="s">
        <v>248</v>
      </c>
      <c r="Z211" t="s">
        <v>335</v>
      </c>
      <c r="AA211" t="s">
        <v>249</v>
      </c>
      <c r="AB211" t="s">
        <v>250</v>
      </c>
      <c r="AC211" t="s">
        <v>336</v>
      </c>
      <c r="AD211" t="s">
        <v>337</v>
      </c>
      <c r="AE211" t="s">
        <v>253</v>
      </c>
      <c r="AF211" t="s">
        <v>255</v>
      </c>
      <c r="AG211" t="s">
        <v>256</v>
      </c>
      <c r="AH211" t="s">
        <v>338</v>
      </c>
      <c r="AI211" t="s">
        <v>258</v>
      </c>
      <c r="AJ211">
        <v>2.9549830952063449</v>
      </c>
      <c r="AK211">
        <v>2.3996042364476899</v>
      </c>
      <c r="AL211">
        <v>1.734992076117672</v>
      </c>
      <c r="AM211">
        <v>0.035586534945248799</v>
      </c>
      <c r="AN211">
        <v>6.6804699059100638</v>
      </c>
      <c r="AO211">
        <v>3.903045344413365</v>
      </c>
      <c r="AP211">
        <v>0.64998392580474129</v>
      </c>
      <c r="AQ211">
        <v>0.46346389812358441</v>
      </c>
      <c r="AR211">
        <v>0.19143594903438599</v>
      </c>
      <c r="AS211">
        <v>0.081342722531873607</v>
      </c>
      <c r="AT211">
        <v>3.0167835177979851</v>
      </c>
      <c r="AU211">
        <v>8.9212680694985274</v>
      </c>
      <c r="AV211">
        <v>1.651305776173166</v>
      </c>
      <c r="AW211"/>
      <c r="AX211"/>
      <c r="AY211"/>
      <c r="AZ211"/>
      <c r="BA211"/>
      <c r="BB211"/>
      <c r="BC211"/>
      <c r="BD211"/>
      <c r="BE211"/>
      <c r="BF211"/>
      <c r="BG211"/>
      <c r="BH211"/>
      <c r="BI211"/>
      <c r="BJ211"/>
      <c r="BK211"/>
      <c r="BL211"/>
      <c r="BM211"/>
      <c r="BN211"/>
      <c r="BO211"/>
      <c r="BP211"/>
      <c r="BQ211"/>
      <c r="BR211"/>
      <c r="BS211"/>
      <c r="BT211"/>
      <c r="BU211"/>
      <c r="BV211"/>
      <c r="BW211"/>
      <c r="BX211"/>
    </row>
    <row r="212">
      <c r="A212" t="s">
        <v>539</v>
      </c>
      <c r="B212">
        <v>2015</v>
      </c>
      <c r="C212" t="s">
        <v>545</v>
      </c>
      <c r="D212">
        <v>63</v>
      </c>
      <c r="E212" t="s">
        <v>339</v>
      </c>
      <c r="F212" t="s">
        <v>433</v>
      </c>
      <c r="G212" t="s">
        <v>172</v>
      </c>
      <c r="H212">
        <v>16.860723738594839</v>
      </c>
      <c r="I212">
        <v>16.839348849511609</v>
      </c>
      <c r="J212">
        <v>12.362293146413091</v>
      </c>
      <c r="K212">
        <v>3.554395422116118</v>
      </c>
      <c r="L212">
        <v>0.37668581207067481</v>
      </c>
      <c r="M212">
        <v>11.03125275964914</v>
      </c>
      <c r="N212">
        <v>7.0194721136153548</v>
      </c>
      <c r="O212">
        <v>1.044266116400127</v>
      </c>
      <c r="P212">
        <v>0.78238004989747878</v>
      </c>
      <c r="Q212">
        <v>0.011513458221909099</v>
      </c>
      <c r="R212">
        <v>18.090535252247712</v>
      </c>
      <c r="S212">
        <v>17.579583082075999</v>
      </c>
      <c r="T212">
        <v>16.037178788223081</v>
      </c>
      <c r="U212">
        <v>17.440661676819339</v>
      </c>
      <c r="V212">
        <v>8.0139873828418384</v>
      </c>
      <c r="W212" t="s">
        <v>246</v>
      </c>
      <c r="X212" t="s">
        <v>247</v>
      </c>
      <c r="Y212" t="s">
        <v>248</v>
      </c>
      <c r="Z212" t="s">
        <v>335</v>
      </c>
      <c r="AA212" t="s">
        <v>249</v>
      </c>
      <c r="AB212" t="s">
        <v>250</v>
      </c>
      <c r="AC212" t="s">
        <v>336</v>
      </c>
      <c r="AD212" t="s">
        <v>337</v>
      </c>
      <c r="AE212" t="s">
        <v>253</v>
      </c>
      <c r="AF212" t="s">
        <v>255</v>
      </c>
      <c r="AG212" t="s">
        <v>256</v>
      </c>
      <c r="AH212" t="s">
        <v>338</v>
      </c>
      <c r="AI212" t="s">
        <v>258</v>
      </c>
      <c r="AJ212">
        <v>10.125852832088849</v>
      </c>
      <c r="AK212">
        <v>17.391545664451339</v>
      </c>
      <c r="AL212">
        <v>14.837970479595111</v>
      </c>
      <c r="AM212">
        <v>0.093412716979789506</v>
      </c>
      <c r="AN212">
        <v>7.1182936729915536</v>
      </c>
      <c r="AO212">
        <v>21.06474742958267</v>
      </c>
      <c r="AP212">
        <v>20.616356180320661</v>
      </c>
      <c r="AQ212">
        <v>13.79978572938272</v>
      </c>
      <c r="AR212">
        <v>1.4094745013437879</v>
      </c>
      <c r="AS212">
        <v>0</v>
      </c>
      <c r="AT212">
        <v>6.7983009547195907</v>
      </c>
      <c r="AU212">
        <v>0.19568756346942759</v>
      </c>
      <c r="AV212">
        <v>3.4841866016297911</v>
      </c>
      <c r="AW212"/>
      <c r="AX212"/>
      <c r="AY212"/>
      <c r="AZ212"/>
      <c r="BA212"/>
      <c r="BB212"/>
      <c r="BC212"/>
      <c r="BD212"/>
      <c r="BE212"/>
      <c r="BF212"/>
      <c r="BG212"/>
      <c r="BH212"/>
      <c r="BI212"/>
      <c r="BJ212"/>
      <c r="BK212"/>
      <c r="BL212"/>
      <c r="BM212"/>
      <c r="BN212"/>
      <c r="BO212"/>
      <c r="BP212"/>
      <c r="BQ212"/>
      <c r="BR212"/>
      <c r="BS212"/>
      <c r="BT212"/>
      <c r="BU212"/>
      <c r="BV212"/>
      <c r="BW212"/>
      <c r="BX212"/>
    </row>
    <row r="213">
      <c r="A213" t="s">
        <v>539</v>
      </c>
      <c r="B213">
        <v>2015</v>
      </c>
      <c r="C213" t="s">
        <v>545</v>
      </c>
      <c r="D213">
        <v>64</v>
      </c>
      <c r="E213" t="s">
        <v>339</v>
      </c>
      <c r="F213" t="s">
        <v>434</v>
      </c>
      <c r="G213" t="s">
        <v>172</v>
      </c>
      <c r="H213">
        <v>34.787456032685341</v>
      </c>
      <c r="I213">
        <v>26.492225085241689</v>
      </c>
      <c r="J213">
        <v>13.328153689625999</v>
      </c>
      <c r="K213">
        <v>1.8951139353537141</v>
      </c>
      <c r="L213">
        <v>0.63014751299247784</v>
      </c>
      <c r="M213">
        <v>7.376213185556975</v>
      </c>
      <c r="N213">
        <v>1.2033094277311569</v>
      </c>
      <c r="O213">
        <v>0.069511935653917598</v>
      </c>
      <c r="P213">
        <v>1.32808538300932</v>
      </c>
      <c r="Q213">
        <v>0</v>
      </c>
      <c r="R213">
        <v>37.99582018849231</v>
      </c>
      <c r="S213">
        <v>32.31861159718904</v>
      </c>
      <c r="T213">
        <v>29.689970984017702</v>
      </c>
      <c r="U213">
        <v>25.176035712437031</v>
      </c>
      <c r="V213">
        <v>12.563624262786171</v>
      </c>
      <c r="W213" t="s">
        <v>246</v>
      </c>
      <c r="X213" t="s">
        <v>247</v>
      </c>
      <c r="Y213" t="s">
        <v>248</v>
      </c>
      <c r="Z213" t="s">
        <v>335</v>
      </c>
      <c r="AA213" t="s">
        <v>249</v>
      </c>
      <c r="AB213" t="s">
        <v>250</v>
      </c>
      <c r="AC213" t="s">
        <v>336</v>
      </c>
      <c r="AD213" t="s">
        <v>337</v>
      </c>
      <c r="AE213" t="s">
        <v>253</v>
      </c>
      <c r="AF213" t="s">
        <v>255</v>
      </c>
      <c r="AG213" t="s">
        <v>256</v>
      </c>
      <c r="AH213" t="s">
        <v>338</v>
      </c>
      <c r="AI213" t="s">
        <v>258</v>
      </c>
      <c r="AJ213">
        <v>11.919162348855259</v>
      </c>
      <c r="AK213">
        <v>19.912570068413981</v>
      </c>
      <c r="AL213">
        <v>8.9291076535001892</v>
      </c>
      <c r="AM213">
        <v>0</v>
      </c>
      <c r="AN213">
        <v>19.690264962141999</v>
      </c>
      <c r="AO213">
        <v>32.362773140089288</v>
      </c>
      <c r="AP213">
        <v>32.221906756365897</v>
      </c>
      <c r="AQ213">
        <v>31.285383347784251</v>
      </c>
      <c r="AR213">
        <v>2.7668911856230909</v>
      </c>
      <c r="AS213">
        <v>0</v>
      </c>
      <c r="AT213">
        <v>14.67648500331596</v>
      </c>
      <c r="AU213">
        <v>0.25212963353220641</v>
      </c>
      <c r="AV213">
        <v>7.0792003584191381</v>
      </c>
      <c r="AW213"/>
      <c r="AX213"/>
      <c r="AY213"/>
      <c r="AZ213"/>
      <c r="BA213"/>
      <c r="BB213"/>
      <c r="BC213"/>
      <c r="BD213"/>
      <c r="BE213"/>
      <c r="BF213"/>
      <c r="BG213"/>
      <c r="BH213"/>
      <c r="BI213"/>
      <c r="BJ213"/>
      <c r="BK213"/>
      <c r="BL213"/>
      <c r="BM213"/>
      <c r="BN213"/>
      <c r="BO213"/>
      <c r="BP213"/>
      <c r="BQ213"/>
      <c r="BR213"/>
      <c r="BS213"/>
      <c r="BT213"/>
      <c r="BU213"/>
      <c r="BV213"/>
      <c r="BW213"/>
      <c r="BX213"/>
    </row>
    <row r="214">
      <c r="A214" t="s">
        <v>539</v>
      </c>
      <c r="B214">
        <v>2015</v>
      </c>
      <c r="C214" t="s">
        <v>545</v>
      </c>
      <c r="D214">
        <v>65</v>
      </c>
      <c r="E214" t="s">
        <v>339</v>
      </c>
      <c r="F214" t="s">
        <v>435</v>
      </c>
      <c r="G214" t="s">
        <v>172</v>
      </c>
      <c r="H214">
        <v>0.81130108134815893</v>
      </c>
      <c r="I214">
        <v>1.2629595766344459</v>
      </c>
      <c r="J214">
        <v>0.64766825502843195</v>
      </c>
      <c r="K214">
        <v>0.15589716718530811</v>
      </c>
      <c r="L214">
        <v>0</v>
      </c>
      <c r="M214">
        <v>0.25147421609184401</v>
      </c>
      <c r="N214">
        <v>0</v>
      </c>
      <c r="O214">
        <v>0.018560713931794402</v>
      </c>
      <c r="P214">
        <v>0</v>
      </c>
      <c r="Q214">
        <v>0</v>
      </c>
      <c r="R214">
        <v>0.84839558402857118</v>
      </c>
      <c r="S214">
        <v>1.0897577911622149</v>
      </c>
      <c r="T214">
        <v>1.388727870578375</v>
      </c>
      <c r="U214">
        <v>1.378150030429276</v>
      </c>
      <c r="V214">
        <v>0.52619606013543951</v>
      </c>
      <c r="W214" t="s">
        <v>246</v>
      </c>
      <c r="X214" t="s">
        <v>247</v>
      </c>
      <c r="Y214" t="s">
        <v>248</v>
      </c>
      <c r="Z214" t="s">
        <v>335</v>
      </c>
      <c r="AA214" t="s">
        <v>249</v>
      </c>
      <c r="AB214" t="s">
        <v>250</v>
      </c>
      <c r="AC214" t="s">
        <v>336</v>
      </c>
      <c r="AD214" t="s">
        <v>337</v>
      </c>
      <c r="AE214" t="s">
        <v>253</v>
      </c>
      <c r="AF214" t="s">
        <v>255</v>
      </c>
      <c r="AG214" t="s">
        <v>256</v>
      </c>
      <c r="AH214" t="s">
        <v>338</v>
      </c>
      <c r="AI214" t="s">
        <v>258</v>
      </c>
      <c r="AJ214">
        <v>3.2477010319852209</v>
      </c>
      <c r="AK214">
        <v>0.62338859134208002</v>
      </c>
      <c r="AL214">
        <v>0.67097049436179845</v>
      </c>
      <c r="AM214">
        <v>0.043494653821970798</v>
      </c>
      <c r="AN214">
        <v>0.78971645594437967</v>
      </c>
      <c r="AO214">
        <v>1.208622525644482</v>
      </c>
      <c r="AP214">
        <v>0.78094746323222852</v>
      </c>
      <c r="AQ214">
        <v>1.316569276958734</v>
      </c>
      <c r="AR214">
        <v>0</v>
      </c>
      <c r="AS214">
        <v>0.0067760726659579001</v>
      </c>
      <c r="AT214">
        <v>0.73732257586765204</v>
      </c>
      <c r="AU214">
        <v>0</v>
      </c>
      <c r="AV214">
        <v>0.19960871410129599</v>
      </c>
      <c r="AW214"/>
      <c r="AX214"/>
      <c r="AY214"/>
      <c r="AZ214"/>
      <c r="BA214"/>
      <c r="BB214"/>
      <c r="BC214"/>
      <c r="BD214"/>
      <c r="BE214"/>
      <c r="BF214"/>
      <c r="BG214"/>
      <c r="BH214"/>
      <c r="BI214"/>
      <c r="BJ214"/>
      <c r="BK214"/>
      <c r="BL214"/>
      <c r="BM214"/>
      <c r="BN214"/>
      <c r="BO214"/>
      <c r="BP214"/>
      <c r="BQ214"/>
      <c r="BR214"/>
      <c r="BS214"/>
      <c r="BT214"/>
      <c r="BU214"/>
      <c r="BV214"/>
      <c r="BW214"/>
      <c r="BX214"/>
    </row>
    <row r="215">
      <c r="A215" t="s">
        <v>539</v>
      </c>
      <c r="B215">
        <v>2015</v>
      </c>
      <c r="C215" t="s">
        <v>545</v>
      </c>
      <c r="D215">
        <v>66</v>
      </c>
      <c r="E215" t="s">
        <v>339</v>
      </c>
      <c r="F215" t="s">
        <v>436</v>
      </c>
      <c r="G215" t="s">
        <v>172</v>
      </c>
      <c r="H215">
        <v>2.3336142995762619</v>
      </c>
      <c r="I215">
        <v>3.0765858073111172</v>
      </c>
      <c r="J215">
        <v>0.94696718291379156</v>
      </c>
      <c r="K215">
        <v>0.0438910550101431</v>
      </c>
      <c r="L215">
        <v>0</v>
      </c>
      <c r="M215">
        <v>0.72659652104897088</v>
      </c>
      <c r="N215">
        <v>0</v>
      </c>
      <c r="O215">
        <v>0</v>
      </c>
      <c r="P215">
        <v>0</v>
      </c>
      <c r="Q215">
        <v>0</v>
      </c>
      <c r="R215">
        <v>1.8572261108080239</v>
      </c>
      <c r="S215">
        <v>3.874475232011048</v>
      </c>
      <c r="T215">
        <v>3.1653916306129779</v>
      </c>
      <c r="U215">
        <v>2.25055241676155</v>
      </c>
      <c r="V215">
        <v>0.37586275842959421</v>
      </c>
      <c r="W215" t="s">
        <v>246</v>
      </c>
      <c r="X215" t="s">
        <v>247</v>
      </c>
      <c r="Y215" t="s">
        <v>248</v>
      </c>
      <c r="Z215" t="s">
        <v>335</v>
      </c>
      <c r="AA215" t="s">
        <v>249</v>
      </c>
      <c r="AB215" t="s">
        <v>250</v>
      </c>
      <c r="AC215" t="s">
        <v>336</v>
      </c>
      <c r="AD215" t="s">
        <v>337</v>
      </c>
      <c r="AE215" t="s">
        <v>253</v>
      </c>
      <c r="AF215" t="s">
        <v>255</v>
      </c>
      <c r="AG215" t="s">
        <v>256</v>
      </c>
      <c r="AH215" t="s">
        <v>338</v>
      </c>
      <c r="AI215" t="s">
        <v>258</v>
      </c>
      <c r="AJ215">
        <v>2.9838072988489079</v>
      </c>
      <c r="AK215">
        <v>1.170217940576191</v>
      </c>
      <c r="AL215">
        <v>2.1444813130511329</v>
      </c>
      <c r="AM215">
        <v>0</v>
      </c>
      <c r="AN215">
        <v>1.869369950109834</v>
      </c>
      <c r="AO215">
        <v>5.6102116826197994</v>
      </c>
      <c r="AP215">
        <v>0.9832511866513145</v>
      </c>
      <c r="AQ215">
        <v>1.2242463038498539</v>
      </c>
      <c r="AR215">
        <v>0</v>
      </c>
      <c r="AS215">
        <v>0</v>
      </c>
      <c r="AT215">
        <v>4.6234284125336034</v>
      </c>
      <c r="AU215">
        <v>0.1386712984427135</v>
      </c>
      <c r="AV215">
        <v>0.42868910439548158</v>
      </c>
      <c r="AW215"/>
      <c r="AX215"/>
      <c r="AY215"/>
      <c r="AZ215"/>
      <c r="BA215"/>
      <c r="BB215"/>
      <c r="BC215"/>
      <c r="BD215"/>
      <c r="BE215"/>
      <c r="BF215"/>
      <c r="BG215"/>
      <c r="BH215"/>
      <c r="BI215"/>
      <c r="BJ215"/>
      <c r="BK215"/>
      <c r="BL215"/>
      <c r="BM215"/>
      <c r="BN215"/>
      <c r="BO215"/>
      <c r="BP215"/>
      <c r="BQ215"/>
      <c r="BR215"/>
      <c r="BS215"/>
      <c r="BT215"/>
      <c r="BU215"/>
      <c r="BV215"/>
      <c r="BW215"/>
      <c r="BX215"/>
    </row>
    <row r="216">
      <c r="A216" t="s">
        <v>539</v>
      </c>
      <c r="B216">
        <v>2015</v>
      </c>
      <c r="C216" t="s">
        <v>545</v>
      </c>
      <c r="D216">
        <v>67</v>
      </c>
      <c r="E216" t="s">
        <v>339</v>
      </c>
      <c r="F216" t="s">
        <v>269</v>
      </c>
      <c r="G216" t="s">
        <v>172</v>
      </c>
      <c r="H216">
        <v>16.75029035910131</v>
      </c>
      <c r="I216">
        <v>10.01024863936161</v>
      </c>
      <c r="J216">
        <v>3.445980353123133</v>
      </c>
      <c r="K216">
        <v>0.44849243022077362</v>
      </c>
      <c r="L216">
        <v>0.010408875818015299</v>
      </c>
      <c r="M216">
        <v>0.28896515075132251</v>
      </c>
      <c r="N216">
        <v>0.050619921174676903</v>
      </c>
      <c r="O216">
        <v>0.015175245029340499</v>
      </c>
      <c r="P216">
        <v>0.0067500072076860998</v>
      </c>
      <c r="Q216">
        <v>0</v>
      </c>
      <c r="R216">
        <v>17.670616219259799</v>
      </c>
      <c r="S216">
        <v>17.094823179115451</v>
      </c>
      <c r="T216">
        <v>12.2166139010988</v>
      </c>
      <c r="U216">
        <v>7.3904496005559874</v>
      </c>
      <c r="V216">
        <v>3.646523014506081</v>
      </c>
      <c r="W216" t="s">
        <v>246</v>
      </c>
      <c r="X216" t="s">
        <v>247</v>
      </c>
      <c r="Y216" t="s">
        <v>248</v>
      </c>
      <c r="Z216" t="s">
        <v>335</v>
      </c>
      <c r="AA216" t="s">
        <v>249</v>
      </c>
      <c r="AB216" t="s">
        <v>250</v>
      </c>
      <c r="AC216" t="s">
        <v>336</v>
      </c>
      <c r="AD216" t="s">
        <v>337</v>
      </c>
      <c r="AE216" t="s">
        <v>253</v>
      </c>
      <c r="AF216" t="s">
        <v>255</v>
      </c>
      <c r="AG216" t="s">
        <v>256</v>
      </c>
      <c r="AH216" t="s">
        <v>338</v>
      </c>
      <c r="AI216" t="s">
        <v>258</v>
      </c>
      <c r="AJ216">
        <v>0</v>
      </c>
      <c r="AK216">
        <v>10.9747006446849</v>
      </c>
      <c r="AL216">
        <v>5.9856881785500873</v>
      </c>
      <c r="AM216">
        <v>0</v>
      </c>
      <c r="AN216">
        <v>18.40870015233293</v>
      </c>
      <c r="AO216">
        <v>9.2412465647674384</v>
      </c>
      <c r="AP216">
        <v>7.8561309633340928</v>
      </c>
      <c r="AQ216">
        <v>6.7976090787036494</v>
      </c>
      <c r="AR216">
        <v>0</v>
      </c>
      <c r="AS216">
        <v>0</v>
      </c>
      <c r="AT216">
        <v>7.5401006302007012</v>
      </c>
      <c r="AU216">
        <v>0.43115719278315801</v>
      </c>
      <c r="AV216">
        <v>0</v>
      </c>
      <c r="AW216"/>
      <c r="AX216"/>
      <c r="AY216"/>
      <c r="AZ216"/>
      <c r="BA216"/>
      <c r="BB216"/>
      <c r="BC216"/>
      <c r="BD216"/>
      <c r="BE216"/>
      <c r="BF216"/>
      <c r="BG216"/>
      <c r="BH216"/>
      <c r="BI216"/>
      <c r="BJ216"/>
      <c r="BK216"/>
      <c r="BL216"/>
      <c r="BM216"/>
      <c r="BN216"/>
      <c r="BO216"/>
      <c r="BP216"/>
      <c r="BQ216"/>
      <c r="BR216"/>
      <c r="BS216"/>
      <c r="BT216"/>
      <c r="BU216"/>
      <c r="BV216"/>
      <c r="BW216"/>
      <c r="BX216"/>
    </row>
    <row r="217">
      <c r="A217" t="s">
        <v>539</v>
      </c>
      <c r="B217">
        <v>2015</v>
      </c>
      <c r="C217" t="s">
        <v>545</v>
      </c>
      <c r="D217">
        <v>68</v>
      </c>
      <c r="E217" t="s">
        <v>339</v>
      </c>
      <c r="F217" t="s">
        <v>350</v>
      </c>
      <c r="G217" t="s">
        <v>172</v>
      </c>
      <c r="H217">
        <v>0.47293032511764721</v>
      </c>
      <c r="I217">
        <v>0.59377583524662392</v>
      </c>
      <c r="J217">
        <v>1.2320753146958581</v>
      </c>
      <c r="K217">
        <v>3.070994684331994</v>
      </c>
      <c r="L217">
        <v>4.8046338190551001</v>
      </c>
      <c r="M217">
        <v>1.97903777759147</v>
      </c>
      <c r="N217">
        <v>2.996185958289975</v>
      </c>
      <c r="O217">
        <v>3.4636849210896559</v>
      </c>
      <c r="P217">
        <v>5.1290354838838166</v>
      </c>
      <c r="Q217">
        <v>4.6162204317663376</v>
      </c>
      <c r="R217">
        <v>0.13725676313098009</v>
      </c>
      <c r="S217">
        <v>0.38324475022938043</v>
      </c>
      <c r="T217">
        <v>0.47867897511544349</v>
      </c>
      <c r="U217">
        <v>0.81139378268377804</v>
      </c>
      <c r="V217">
        <v>1.1333825834704161</v>
      </c>
      <c r="W217" t="s">
        <v>246</v>
      </c>
      <c r="X217" t="s">
        <v>247</v>
      </c>
      <c r="Y217" t="s">
        <v>248</v>
      </c>
      <c r="Z217" t="s">
        <v>335</v>
      </c>
      <c r="AA217" t="s">
        <v>249</v>
      </c>
      <c r="AB217" t="s">
        <v>250</v>
      </c>
      <c r="AC217" t="s">
        <v>336</v>
      </c>
      <c r="AD217" t="s">
        <v>337</v>
      </c>
      <c r="AE217" t="s">
        <v>253</v>
      </c>
      <c r="AF217" t="s">
        <v>255</v>
      </c>
      <c r="AG217" t="s">
        <v>256</v>
      </c>
      <c r="AH217" t="s">
        <v>338</v>
      </c>
      <c r="AI217" t="s">
        <v>258</v>
      </c>
      <c r="AJ217">
        <v>24.840934830566699</v>
      </c>
      <c r="AK217">
        <v>0.58898071911556982</v>
      </c>
      <c r="AL217">
        <v>0.72820287245275228</v>
      </c>
      <c r="AM217">
        <v>0.37509049670302452</v>
      </c>
      <c r="AN217">
        <v>0.063412996697752994</v>
      </c>
      <c r="AO217">
        <v>0</v>
      </c>
      <c r="AP217">
        <v>1.8947519113549049</v>
      </c>
      <c r="AQ217">
        <v>0.89464942341821396</v>
      </c>
      <c r="AR217">
        <v>14.278685584169841</v>
      </c>
      <c r="AS217">
        <v>4.3465080618717646</v>
      </c>
      <c r="AT217">
        <v>2.370918647086024</v>
      </c>
      <c r="AU217">
        <v>53.642297427576388</v>
      </c>
      <c r="AV217">
        <v>0.21921198171401071</v>
      </c>
      <c r="AW217"/>
      <c r="AX217"/>
      <c r="AY217"/>
      <c r="AZ217"/>
      <c r="BA217"/>
      <c r="BB217"/>
      <c r="BC217"/>
      <c r="BD217"/>
      <c r="BE217"/>
      <c r="BF217"/>
      <c r="BG217"/>
      <c r="BH217"/>
      <c r="BI217"/>
      <c r="BJ217"/>
      <c r="BK217"/>
      <c r="BL217"/>
      <c r="BM217"/>
      <c r="BN217"/>
      <c r="BO217"/>
      <c r="BP217"/>
      <c r="BQ217"/>
      <c r="BR217"/>
      <c r="BS217"/>
      <c r="BT217"/>
      <c r="BU217"/>
      <c r="BV217"/>
      <c r="BW217"/>
      <c r="BX217"/>
    </row>
    <row r="218">
      <c r="A218" t="s">
        <v>539</v>
      </c>
      <c r="B218">
        <v>2015</v>
      </c>
      <c r="C218" t="s">
        <v>545</v>
      </c>
      <c r="D218">
        <v>69</v>
      </c>
      <c r="E218" t="s">
        <v>339</v>
      </c>
      <c r="F218" t="s">
        <v>351</v>
      </c>
      <c r="G218" t="s">
        <v>172</v>
      </c>
      <c r="H218">
        <v>3.6272913317950528</v>
      </c>
      <c r="I218">
        <v>5.4452142528254166</v>
      </c>
      <c r="J218">
        <v>10.00876543306406</v>
      </c>
      <c r="K218">
        <v>23.299830168914632</v>
      </c>
      <c r="L218">
        <v>16.40211730578422</v>
      </c>
      <c r="M218">
        <v>22.350792418793041</v>
      </c>
      <c r="N218">
        <v>28.2155400219089</v>
      </c>
      <c r="O218">
        <v>25.753168585665669</v>
      </c>
      <c r="P218">
        <v>19.828414684355899</v>
      </c>
      <c r="Q218">
        <v>12.78053426526745</v>
      </c>
      <c r="R218">
        <v>3.0815319625417752</v>
      </c>
      <c r="S218">
        <v>2.0156570426534359</v>
      </c>
      <c r="T218">
        <v>3.3565834542509432</v>
      </c>
      <c r="U218">
        <v>2.9199568482089782</v>
      </c>
      <c r="V218">
        <v>2.1468591499873431</v>
      </c>
      <c r="W218" t="s">
        <v>246</v>
      </c>
      <c r="X218" t="s">
        <v>247</v>
      </c>
      <c r="Y218" t="s">
        <v>248</v>
      </c>
      <c r="Z218" t="s">
        <v>335</v>
      </c>
      <c r="AA218" t="s">
        <v>249</v>
      </c>
      <c r="AB218" t="s">
        <v>250</v>
      </c>
      <c r="AC218" t="s">
        <v>336</v>
      </c>
      <c r="AD218" t="s">
        <v>337</v>
      </c>
      <c r="AE218" t="s">
        <v>253</v>
      </c>
      <c r="AF218" t="s">
        <v>255</v>
      </c>
      <c r="AG218" t="s">
        <v>256</v>
      </c>
      <c r="AH218" t="s">
        <v>338</v>
      </c>
      <c r="AI218" t="s">
        <v>258</v>
      </c>
      <c r="AJ218">
        <v>5.6517322489225004</v>
      </c>
      <c r="AK218">
        <v>8.6828955170297455</v>
      </c>
      <c r="AL218">
        <v>4.3160245853258212</v>
      </c>
      <c r="AM218">
        <v>0.27542000322750348</v>
      </c>
      <c r="AN218">
        <v>0.53290300753182029</v>
      </c>
      <c r="AO218">
        <v>0.065517680124496297</v>
      </c>
      <c r="AP218">
        <v>10.87248390694851</v>
      </c>
      <c r="AQ218">
        <v>4.5222598995799386</v>
      </c>
      <c r="AR218">
        <v>1.0288474532578631</v>
      </c>
      <c r="AS218">
        <v>32.127225388876063</v>
      </c>
      <c r="AT218">
        <v>3.1074883967752061</v>
      </c>
      <c r="AU218">
        <v>2.5060787000422282</v>
      </c>
      <c r="AV218">
        <v>1.3793432272896959</v>
      </c>
      <c r="AW218"/>
      <c r="AX218"/>
      <c r="AY218"/>
      <c r="AZ218"/>
      <c r="BA218"/>
      <c r="BB218"/>
      <c r="BC218"/>
      <c r="BD218"/>
      <c r="BE218"/>
      <c r="BF218"/>
      <c r="BG218"/>
      <c r="BH218"/>
      <c r="BI218"/>
      <c r="BJ218"/>
      <c r="BK218"/>
      <c r="BL218"/>
      <c r="BM218"/>
      <c r="BN218"/>
      <c r="BO218"/>
      <c r="BP218"/>
      <c r="BQ218"/>
      <c r="BR218"/>
      <c r="BS218"/>
      <c r="BT218"/>
      <c r="BU218"/>
      <c r="BV218"/>
      <c r="BW218"/>
      <c r="BX218"/>
    </row>
    <row r="219">
      <c r="A219" t="s">
        <v>539</v>
      </c>
      <c r="B219">
        <v>2015</v>
      </c>
      <c r="C219" t="s">
        <v>545</v>
      </c>
      <c r="D219">
        <v>70</v>
      </c>
      <c r="E219" t="s">
        <v>339</v>
      </c>
      <c r="F219" t="s">
        <v>437</v>
      </c>
      <c r="G219" t="s">
        <v>172</v>
      </c>
      <c r="H219">
        <v>2.173144587498923</v>
      </c>
      <c r="I219">
        <v>1.5388599984409199</v>
      </c>
      <c r="J219">
        <v>0.86805163498017301</v>
      </c>
      <c r="K219">
        <v>0.12253255574225121</v>
      </c>
      <c r="L219">
        <v>0.41287227707316199</v>
      </c>
      <c r="M219">
        <v>0.30103035099765713</v>
      </c>
      <c r="N219">
        <v>0.2417249903464101</v>
      </c>
      <c r="O219">
        <v>0.22197217445076961</v>
      </c>
      <c r="P219">
        <v>0.7483621024815762</v>
      </c>
      <c r="Q219">
        <v>0.1217835248314553</v>
      </c>
      <c r="R219">
        <v>1.9977517014810851</v>
      </c>
      <c r="S219">
        <v>2.9830443828942532</v>
      </c>
      <c r="T219">
        <v>1.3627460445968189</v>
      </c>
      <c r="U219">
        <v>1.383755255237155</v>
      </c>
      <c r="V219">
        <v>0.53014915853974143</v>
      </c>
      <c r="W219" t="s">
        <v>246</v>
      </c>
      <c r="X219" t="s">
        <v>247</v>
      </c>
      <c r="Y219" t="s">
        <v>248</v>
      </c>
      <c r="Z219" t="s">
        <v>335</v>
      </c>
      <c r="AA219" t="s">
        <v>249</v>
      </c>
      <c r="AB219" t="s">
        <v>250</v>
      </c>
      <c r="AC219" t="s">
        <v>336</v>
      </c>
      <c r="AD219" t="s">
        <v>337</v>
      </c>
      <c r="AE219" t="s">
        <v>253</v>
      </c>
      <c r="AF219" t="s">
        <v>255</v>
      </c>
      <c r="AG219" t="s">
        <v>256</v>
      </c>
      <c r="AH219" t="s">
        <v>338</v>
      </c>
      <c r="AI219" t="s">
        <v>258</v>
      </c>
      <c r="AJ219">
        <v>0.066526429248060806</v>
      </c>
      <c r="AK219">
        <v>0.27954783691878837</v>
      </c>
      <c r="AL219">
        <v>0.29243650906293539</v>
      </c>
      <c r="AM219">
        <v>0</v>
      </c>
      <c r="AN219">
        <v>2.7455844051757121</v>
      </c>
      <c r="AO219">
        <v>1.382768506582432</v>
      </c>
      <c r="AP219">
        <v>0.10616818550331281</v>
      </c>
      <c r="AQ219">
        <v>1.7408720124490511</v>
      </c>
      <c r="AR219">
        <v>2.204993119393821</v>
      </c>
      <c r="AS219">
        <v>0.53756478694762588</v>
      </c>
      <c r="AT219">
        <v>0.21415382476371081</v>
      </c>
      <c r="AU219">
        <v>0.15919119115200051</v>
      </c>
      <c r="AV219">
        <v>3.0634581522825139</v>
      </c>
      <c r="AW219"/>
      <c r="AX219"/>
      <c r="AY219"/>
      <c r="AZ219"/>
      <c r="BA219"/>
      <c r="BB219"/>
      <c r="BC219"/>
      <c r="BD219"/>
      <c r="BE219"/>
      <c r="BF219"/>
      <c r="BG219"/>
      <c r="BH219"/>
      <c r="BI219"/>
      <c r="BJ219"/>
      <c r="BK219"/>
      <c r="BL219"/>
      <c r="BM219"/>
      <c r="BN219"/>
      <c r="BO219"/>
      <c r="BP219"/>
      <c r="BQ219"/>
      <c r="BR219"/>
      <c r="BS219"/>
      <c r="BT219"/>
      <c r="BU219"/>
      <c r="BV219"/>
      <c r="BW219"/>
      <c r="BX219"/>
    </row>
    <row r="220">
      <c r="A220" t="s">
        <v>539</v>
      </c>
      <c r="B220">
        <v>2015</v>
      </c>
      <c r="C220" t="s">
        <v>545</v>
      </c>
      <c r="D220">
        <v>71</v>
      </c>
      <c r="E220" t="s">
        <v>339</v>
      </c>
      <c r="F220" t="s">
        <v>273</v>
      </c>
      <c r="G220" t="s">
        <v>172</v>
      </c>
      <c r="H220">
        <v>0.036224367374551501</v>
      </c>
      <c r="I220">
        <v>0.0279338904373698</v>
      </c>
      <c r="J220">
        <v>0.058939781016132897</v>
      </c>
      <c r="K220">
        <v>0.55330766604581461</v>
      </c>
      <c r="L220">
        <v>0.61039491171243443</v>
      </c>
      <c r="M220">
        <v>0.0043269961291150004</v>
      </c>
      <c r="N220">
        <v>0.1126182734433509</v>
      </c>
      <c r="O220">
        <v>1.052279161982536</v>
      </c>
      <c r="P220">
        <v>0.43434734461320901</v>
      </c>
      <c r="Q220">
        <v>0.85200203947545983</v>
      </c>
      <c r="R220">
        <v>0.068886999178027403</v>
      </c>
      <c r="S220">
        <v>0</v>
      </c>
      <c r="T220">
        <v>0.053132380988862901</v>
      </c>
      <c r="U220">
        <v>0.095348298305728496</v>
      </c>
      <c r="V220">
        <v>0.0143374827795631</v>
      </c>
      <c r="W220" t="s">
        <v>246</v>
      </c>
      <c r="X220" t="s">
        <v>247</v>
      </c>
      <c r="Y220" t="s">
        <v>248</v>
      </c>
      <c r="Z220" t="s">
        <v>335</v>
      </c>
      <c r="AA220" t="s">
        <v>249</v>
      </c>
      <c r="AB220" t="s">
        <v>250</v>
      </c>
      <c r="AC220" t="s">
        <v>336</v>
      </c>
      <c r="AD220" t="s">
        <v>337</v>
      </c>
      <c r="AE220" t="s">
        <v>253</v>
      </c>
      <c r="AF220" t="s">
        <v>255</v>
      </c>
      <c r="AG220" t="s">
        <v>256</v>
      </c>
      <c r="AH220" t="s">
        <v>338</v>
      </c>
      <c r="AI220" t="s">
        <v>258</v>
      </c>
      <c r="AJ220">
        <v>0.34706716326070852</v>
      </c>
      <c r="AK220">
        <v>0</v>
      </c>
      <c r="AL220">
        <v>0</v>
      </c>
      <c r="AM220">
        <v>0.0119731489640177</v>
      </c>
      <c r="AN220">
        <v>0</v>
      </c>
      <c r="AO220">
        <v>0.094009531465233304</v>
      </c>
      <c r="AP220">
        <v>0.11656910949857729</v>
      </c>
      <c r="AQ220">
        <v>0</v>
      </c>
      <c r="AR220">
        <v>0.90278373607147</v>
      </c>
      <c r="AS220">
        <v>0.86873544217869014</v>
      </c>
      <c r="AT220">
        <v>0</v>
      </c>
      <c r="AU220">
        <v>1.3613809241793191</v>
      </c>
      <c r="AV220">
        <v>0</v>
      </c>
      <c r="AW220"/>
      <c r="AX220"/>
      <c r="AY220"/>
      <c r="AZ220"/>
      <c r="BA220"/>
      <c r="BB220"/>
      <c r="BC220"/>
      <c r="BD220"/>
      <c r="BE220"/>
      <c r="BF220"/>
      <c r="BG220"/>
      <c r="BH220"/>
      <c r="BI220"/>
      <c r="BJ220"/>
      <c r="BK220"/>
      <c r="BL220"/>
      <c r="BM220"/>
      <c r="BN220"/>
      <c r="BO220"/>
      <c r="BP220"/>
      <c r="BQ220"/>
      <c r="BR220"/>
      <c r="BS220"/>
      <c r="BT220"/>
      <c r="BU220"/>
      <c r="BV220"/>
      <c r="BW220"/>
      <c r="BX220"/>
    </row>
    <row r="221">
      <c r="A221" t="s">
        <v>539</v>
      </c>
      <c r="B221">
        <v>2015</v>
      </c>
      <c r="C221" t="s">
        <v>545</v>
      </c>
      <c r="D221">
        <v>72</v>
      </c>
      <c r="E221" t="s">
        <v>339</v>
      </c>
      <c r="F221" t="s">
        <v>438</v>
      </c>
      <c r="G221" t="s">
        <v>172</v>
      </c>
      <c r="H221">
        <v>0.14214195649882799</v>
      </c>
      <c r="I221">
        <v>0.1793157669859316</v>
      </c>
      <c r="J221">
        <v>0.1189084814741577</v>
      </c>
      <c r="K221">
        <v>0.059258176369118898</v>
      </c>
      <c r="L221">
        <v>0.2204414652250109</v>
      </c>
      <c r="M221">
        <v>0.2648349287486288</v>
      </c>
      <c r="N221">
        <v>0</v>
      </c>
      <c r="O221">
        <v>0.1249509523600781</v>
      </c>
      <c r="P221">
        <v>0</v>
      </c>
      <c r="Q221">
        <v>0.46453999652069161</v>
      </c>
      <c r="R221">
        <v>0.18536372712107221</v>
      </c>
      <c r="S221">
        <v>0.0850761059639569</v>
      </c>
      <c r="T221">
        <v>0.10587669214437059</v>
      </c>
      <c r="U221">
        <v>0.1329976084944075</v>
      </c>
      <c r="V221">
        <v>0.089572696492815601</v>
      </c>
      <c r="W221" t="s">
        <v>246</v>
      </c>
      <c r="X221" t="s">
        <v>247</v>
      </c>
      <c r="Y221" t="s">
        <v>248</v>
      </c>
      <c r="Z221" t="s">
        <v>335</v>
      </c>
      <c r="AA221" t="s">
        <v>249</v>
      </c>
      <c r="AB221" t="s">
        <v>250</v>
      </c>
      <c r="AC221" t="s">
        <v>336</v>
      </c>
      <c r="AD221" t="s">
        <v>337</v>
      </c>
      <c r="AE221" t="s">
        <v>253</v>
      </c>
      <c r="AF221" t="s">
        <v>255</v>
      </c>
      <c r="AG221" t="s">
        <v>256</v>
      </c>
      <c r="AH221" t="s">
        <v>338</v>
      </c>
      <c r="AI221" t="s">
        <v>258</v>
      </c>
      <c r="AJ221">
        <v>0.46570766142824122</v>
      </c>
      <c r="AK221">
        <v>0.31673965282925037</v>
      </c>
      <c r="AL221">
        <v>0.081461920602773505</v>
      </c>
      <c r="AM221">
        <v>0.49353450794043607</v>
      </c>
      <c r="AN221">
        <v>0.067756352635955294</v>
      </c>
      <c r="AO221">
        <v>0</v>
      </c>
      <c r="AP221">
        <v>0</v>
      </c>
      <c r="AQ221">
        <v>0.16836274644065741</v>
      </c>
      <c r="AR221">
        <v>1.2902448163351989</v>
      </c>
      <c r="AS221">
        <v>0.163530995908021</v>
      </c>
      <c r="AT221">
        <v>0.57511541437320324</v>
      </c>
      <c r="AU221">
        <v>0.32033305758719249</v>
      </c>
      <c r="AV221">
        <v>0.11089373005627561</v>
      </c>
      <c r="AW221"/>
      <c r="AX221"/>
      <c r="AY221"/>
      <c r="AZ221"/>
      <c r="BA221"/>
      <c r="BB221"/>
      <c r="BC221"/>
      <c r="BD221"/>
      <c r="BE221"/>
      <c r="BF221"/>
      <c r="BG221"/>
      <c r="BH221"/>
      <c r="BI221"/>
      <c r="BJ221"/>
      <c r="BK221"/>
      <c r="BL221"/>
      <c r="BM221"/>
      <c r="BN221"/>
      <c r="BO221"/>
      <c r="BP221"/>
      <c r="BQ221"/>
      <c r="BR221"/>
      <c r="BS221"/>
      <c r="BT221"/>
      <c r="BU221"/>
      <c r="BV221"/>
      <c r="BW221"/>
      <c r="BX221"/>
    </row>
    <row r="222">
      <c r="A222" t="s">
        <v>539</v>
      </c>
      <c r="B222">
        <v>2015</v>
      </c>
      <c r="C222" t="s">
        <v>545</v>
      </c>
      <c r="D222">
        <v>73</v>
      </c>
      <c r="E222" t="s">
        <v>339</v>
      </c>
      <c r="F222" t="s">
        <v>275</v>
      </c>
      <c r="G222" t="s">
        <v>172</v>
      </c>
      <c r="H222">
        <v>0</v>
      </c>
      <c r="I222">
        <v>0</v>
      </c>
      <c r="J222">
        <v>0.139661647952837</v>
      </c>
      <c r="K222">
        <v>0</v>
      </c>
      <c r="L222">
        <v>0</v>
      </c>
      <c r="M222">
        <v>0</v>
      </c>
      <c r="N222">
        <v>0</v>
      </c>
      <c r="O222">
        <v>0</v>
      </c>
      <c r="P222">
        <v>0</v>
      </c>
      <c r="Q222">
        <v>0</v>
      </c>
      <c r="R222">
        <v>0</v>
      </c>
      <c r="S222">
        <v>0</v>
      </c>
      <c r="T222">
        <v>0</v>
      </c>
      <c r="U222">
        <v>0</v>
      </c>
      <c r="V222">
        <v>0.26583943492623602</v>
      </c>
      <c r="W222" t="s">
        <v>246</v>
      </c>
      <c r="X222" t="s">
        <v>247</v>
      </c>
      <c r="Y222" t="s">
        <v>248</v>
      </c>
      <c r="Z222" t="s">
        <v>335</v>
      </c>
      <c r="AA222" t="s">
        <v>249</v>
      </c>
      <c r="AB222" t="s">
        <v>250</v>
      </c>
      <c r="AC222" t="s">
        <v>336</v>
      </c>
      <c r="AD222" t="s">
        <v>337</v>
      </c>
      <c r="AE222" t="s">
        <v>253</v>
      </c>
      <c r="AF222" t="s">
        <v>255</v>
      </c>
      <c r="AG222" t="s">
        <v>256</v>
      </c>
      <c r="AH222" t="s">
        <v>338</v>
      </c>
      <c r="AI222" t="s">
        <v>258</v>
      </c>
      <c r="AJ222">
        <v>0</v>
      </c>
      <c r="AK222">
        <v>0</v>
      </c>
      <c r="AL222">
        <v>0.29600988591124078</v>
      </c>
      <c r="AM222">
        <v>0</v>
      </c>
      <c r="AN222">
        <v>0</v>
      </c>
      <c r="AO222">
        <v>0</v>
      </c>
      <c r="AP222">
        <v>0</v>
      </c>
      <c r="AQ222">
        <v>0</v>
      </c>
      <c r="AR222">
        <v>0</v>
      </c>
      <c r="AS222">
        <v>0</v>
      </c>
      <c r="AT222">
        <v>0</v>
      </c>
      <c r="AU222">
        <v>0</v>
      </c>
      <c r="AV222">
        <v>0</v>
      </c>
      <c r="AW222"/>
      <c r="AX222"/>
      <c r="AY222"/>
      <c r="AZ222"/>
      <c r="BA222"/>
      <c r="BB222"/>
      <c r="BC222"/>
      <c r="BD222"/>
      <c r="BE222"/>
      <c r="BF222"/>
      <c r="BG222"/>
      <c r="BH222"/>
      <c r="BI222"/>
      <c r="BJ222"/>
      <c r="BK222"/>
      <c r="BL222"/>
      <c r="BM222"/>
      <c r="BN222"/>
      <c r="BO222"/>
      <c r="BP222"/>
      <c r="BQ222"/>
      <c r="BR222"/>
      <c r="BS222"/>
      <c r="BT222"/>
      <c r="BU222"/>
      <c r="BV222"/>
      <c r="BW222"/>
      <c r="BX222"/>
    </row>
    <row r="223">
      <c r="A223" t="s">
        <v>539</v>
      </c>
      <c r="B223">
        <v>2015</v>
      </c>
      <c r="C223" t="s">
        <v>545</v>
      </c>
      <c r="D223">
        <v>122</v>
      </c>
      <c r="E223" t="s">
        <v>18</v>
      </c>
      <c r="F223" t="s">
        <v>14</v>
      </c>
      <c r="G223" t="s">
        <v>558</v>
      </c>
      <c r="H223">
        <v>5.9169528103922566</v>
      </c>
      <c r="I223">
        <v>17.87945313116029</v>
      </c>
      <c r="J223">
        <v>45.076335404901947</v>
      </c>
      <c r="K223">
        <v>74.895917626956916</v>
      </c>
      <c r="L223">
        <v>94.411596288878357</v>
      </c>
      <c r="M223">
        <v>42.007401883344379</v>
      </c>
      <c r="N223">
        <v>66.586976555555395</v>
      </c>
      <c r="O223">
        <v>84.032821498185811</v>
      </c>
      <c r="P223">
        <v>92.277684218990885</v>
      </c>
      <c r="Q223">
        <v>97.707794531436107</v>
      </c>
      <c r="R223">
        <v>4.1299656397952242</v>
      </c>
      <c r="S223">
        <v>6.6983022623097286</v>
      </c>
      <c r="T223">
        <v>13.594582473159591</v>
      </c>
      <c r="U223">
        <v>26.142672497431711</v>
      </c>
      <c r="V223">
        <v>57.241923737307523</v>
      </c>
      <c r="W223" t="s">
        <v>246</v>
      </c>
      <c r="X223" t="s">
        <v>247</v>
      </c>
      <c r="Y223" t="s">
        <v>248</v>
      </c>
      <c r="Z223" t="s">
        <v>335</v>
      </c>
      <c r="AA223" t="s">
        <v>249</v>
      </c>
      <c r="AB223" t="s">
        <v>250</v>
      </c>
      <c r="AC223" t="s">
        <v>336</v>
      </c>
      <c r="AD223" t="s">
        <v>337</v>
      </c>
      <c r="AE223" t="s">
        <v>253</v>
      </c>
      <c r="AF223" t="s">
        <v>255</v>
      </c>
      <c r="AG223" t="s">
        <v>256</v>
      </c>
      <c r="AH223" t="s">
        <v>338</v>
      </c>
      <c r="AI223" t="s">
        <v>258</v>
      </c>
      <c r="AJ223">
        <v>57.54065839493007</v>
      </c>
      <c r="AK223">
        <v>31.497066042250019</v>
      </c>
      <c r="AL223">
        <v>35.741678240741258</v>
      </c>
      <c r="AM223">
        <v>95.223278474519276</v>
      </c>
      <c r="AN223">
        <v>29.441662124751261</v>
      </c>
      <c r="AO223">
        <v>40.894397053007523</v>
      </c>
      <c r="AP223">
        <v>16.906015967337169</v>
      </c>
      <c r="AQ223">
        <v>18.253486177153832</v>
      </c>
      <c r="AR223">
        <v>83.743401908283147</v>
      </c>
      <c r="AS223">
        <v>84.230536699886684</v>
      </c>
      <c r="AT223">
        <v>46.663810978812663</v>
      </c>
      <c r="AU223">
        <v>95.131628432605652</v>
      </c>
      <c r="AV223">
        <v>55.50138549507512</v>
      </c>
      <c r="AW223">
        <v>803.60601464035187</v>
      </c>
      <c r="AX223">
        <v>2427.7104496699721</v>
      </c>
      <c r="AY223">
        <v>6118.5208072072619</v>
      </c>
      <c r="AZ223">
        <v>10175.853858496501</v>
      </c>
      <c r="BA223">
        <v>12810.895691960261</v>
      </c>
      <c r="BB223">
        <v>2703.4161882820222</v>
      </c>
      <c r="BC223">
        <v>4293.7552496276148</v>
      </c>
      <c r="BD223">
        <v>5414.6497890515948</v>
      </c>
      <c r="BE223">
        <v>5941.1028560180839</v>
      </c>
      <c r="BF223">
        <v>6291.4904485959732</v>
      </c>
      <c r="BG223">
        <v>294.95451901948002</v>
      </c>
      <c r="BH223">
        <v>477.63854766000247</v>
      </c>
      <c r="BI223">
        <v>970.46678876174883</v>
      </c>
      <c r="BJ223">
        <v>1867.1423523282019</v>
      </c>
      <c r="BK223">
        <v>4081.970082629638</v>
      </c>
      <c r="BL223">
        <v>186.07940616299791</v>
      </c>
      <c r="BM223">
        <v>2388.7605901597308</v>
      </c>
      <c r="BN223">
        <v>2288.9891130278738</v>
      </c>
      <c r="BO223">
        <v>2229.9846264603998</v>
      </c>
      <c r="BP223">
        <v>2103.1800985159798</v>
      </c>
      <c r="BQ223">
        <v>2140.1184137267051</v>
      </c>
      <c r="BR223">
        <v>1414.1534913972571</v>
      </c>
      <c r="BS223">
        <v>1240.854604011573</v>
      </c>
      <c r="BT223">
        <v>79.060325316442359</v>
      </c>
      <c r="BU223">
        <v>14866.46172706244</v>
      </c>
      <c r="BV223">
        <v>181.04483696158371</v>
      </c>
      <c r="BW223">
        <v>311.63575295255049</v>
      </c>
      <c r="BX223">
        <v>2906.2638362188181</v>
      </c>
    </row>
    <row r="224">
      <c r="A224" t="s">
        <v>539</v>
      </c>
      <c r="B224">
        <v>2015</v>
      </c>
      <c r="C224" t="s">
        <v>545</v>
      </c>
      <c r="D224">
        <v>123</v>
      </c>
      <c r="E224" t="s">
        <v>18</v>
      </c>
      <c r="F224" t="s">
        <v>51</v>
      </c>
      <c r="G224" t="s">
        <v>172</v>
      </c>
      <c r="H224">
        <v>94.083047189607683</v>
      </c>
      <c r="I224">
        <v>82.120546868839725</v>
      </c>
      <c r="J224">
        <v>54.923664595098032</v>
      </c>
      <c r="K224">
        <v>25.10408237304307</v>
      </c>
      <c r="L224">
        <v>5.5884037111216962</v>
      </c>
      <c r="M224">
        <v>57.992598116655827</v>
      </c>
      <c r="N224">
        <v>33.413023444444647</v>
      </c>
      <c r="O224">
        <v>15.967178501814161</v>
      </c>
      <c r="P224">
        <v>7.7223157810091214</v>
      </c>
      <c r="Q224">
        <v>2.2922054685638549</v>
      </c>
      <c r="R224">
        <v>95.870034360204784</v>
      </c>
      <c r="S224">
        <v>93.301697737690233</v>
      </c>
      <c r="T224">
        <v>86.405417526840438</v>
      </c>
      <c r="U224">
        <v>73.857327502568339</v>
      </c>
      <c r="V224">
        <v>42.758076262692157</v>
      </c>
      <c r="W224" t="s">
        <v>246</v>
      </c>
      <c r="X224" t="s">
        <v>247</v>
      </c>
      <c r="Y224" t="s">
        <v>248</v>
      </c>
      <c r="Z224" t="s">
        <v>335</v>
      </c>
      <c r="AA224" t="s">
        <v>249</v>
      </c>
      <c r="AB224" t="s">
        <v>250</v>
      </c>
      <c r="AC224" t="s">
        <v>336</v>
      </c>
      <c r="AD224" t="s">
        <v>337</v>
      </c>
      <c r="AE224" t="s">
        <v>253</v>
      </c>
      <c r="AF224" t="s">
        <v>255</v>
      </c>
      <c r="AG224" t="s">
        <v>256</v>
      </c>
      <c r="AH224" t="s">
        <v>338</v>
      </c>
      <c r="AI224" t="s">
        <v>258</v>
      </c>
      <c r="AJ224">
        <v>42.459341605069959</v>
      </c>
      <c r="AK224">
        <v>68.502933957749946</v>
      </c>
      <c r="AL224">
        <v>64.258321759258664</v>
      </c>
      <c r="AM224">
        <v>4.7767215254807329</v>
      </c>
      <c r="AN224">
        <v>70.558337875248625</v>
      </c>
      <c r="AO224">
        <v>59.105602946992477</v>
      </c>
      <c r="AP224">
        <v>83.093984032662846</v>
      </c>
      <c r="AQ224">
        <v>81.746513822846254</v>
      </c>
      <c r="AR224">
        <v>16.25659809171686</v>
      </c>
      <c r="AS224">
        <v>15.769463300113401</v>
      </c>
      <c r="AT224">
        <v>53.336189021187188</v>
      </c>
      <c r="AU224">
        <v>4.8683715673943606</v>
      </c>
      <c r="AV224">
        <v>44.498614504924753</v>
      </c>
      <c r="AW224">
        <v>12777.81064342283</v>
      </c>
      <c r="AX224">
        <v>11150.50378239153</v>
      </c>
      <c r="AY224">
        <v>7455.1664773670846</v>
      </c>
      <c r="AZ224">
        <v>3410.8063773531958</v>
      </c>
      <c r="BA224">
        <v>758.30152059591035</v>
      </c>
      <c r="BB224">
        <v>3732.1548470071461</v>
      </c>
      <c r="BC224">
        <v>2154.5856598672258</v>
      </c>
      <c r="BD224">
        <v>1028.8441845126399</v>
      </c>
      <c r="BE224">
        <v>497.18491236459568</v>
      </c>
      <c r="BF224">
        <v>147.5971173113428</v>
      </c>
      <c r="BG224">
        <v>6846.8608069333204</v>
      </c>
      <c r="BH224">
        <v>6653.1018840998149</v>
      </c>
      <c r="BI224">
        <v>6168.1620781253851</v>
      </c>
      <c r="BJ224">
        <v>5274.9826638178474</v>
      </c>
      <c r="BK224">
        <v>3049.1146470912709</v>
      </c>
      <c r="BL224">
        <v>137.3082841304338</v>
      </c>
      <c r="BM224">
        <v>5195.3127548161392</v>
      </c>
      <c r="BN224">
        <v>4115.268397238382</v>
      </c>
      <c r="BO224">
        <v>111.8635667386192</v>
      </c>
      <c r="BP224">
        <v>5040.3707295735067</v>
      </c>
      <c r="BQ224">
        <v>3093.1618592472978</v>
      </c>
      <c r="BR224">
        <v>6950.6409943611588</v>
      </c>
      <c r="BS224">
        <v>5557.0501467238519</v>
      </c>
      <c r="BT224">
        <v>15.347500870306369</v>
      </c>
      <c r="BU224">
        <v>2783.2675867037069</v>
      </c>
      <c r="BV224">
        <v>206.932126694011</v>
      </c>
      <c r="BW224">
        <v>15.947993995840561</v>
      </c>
      <c r="BX224">
        <v>2330.1168600373139</v>
      </c>
    </row>
    <row r="225">
      <c r="A225" t="s">
        <v>539</v>
      </c>
      <c r="B225">
        <v>2015</v>
      </c>
      <c r="C225" t="s">
        <v>545</v>
      </c>
      <c r="D225">
        <v>124</v>
      </c>
      <c r="E225" t="s">
        <v>50</v>
      </c>
      <c r="F225" t="s">
        <v>15</v>
      </c>
      <c r="G225" t="s">
        <v>559</v>
      </c>
      <c r="H225">
        <v>4.4324227344116238</v>
      </c>
      <c r="I225">
        <v>11.83731417869887</v>
      </c>
      <c r="J225">
        <v>34.171390867544353</v>
      </c>
      <c r="K225">
        <v>64.546628461223179</v>
      </c>
      <c r="L225">
        <v>86.778918414240991</v>
      </c>
      <c r="M225">
        <v>31.791968121675851</v>
      </c>
      <c r="N225">
        <v>56.679376199630489</v>
      </c>
      <c r="O225">
        <v>73.518754007822963</v>
      </c>
      <c r="P225">
        <v>81.239561648342089</v>
      </c>
      <c r="Q225">
        <v>93.502479713988379</v>
      </c>
      <c r="R225">
        <v>3.1574805357715889</v>
      </c>
      <c r="S225">
        <v>4.9730340987707367</v>
      </c>
      <c r="T225">
        <v>9.0409686916402521</v>
      </c>
      <c r="U225">
        <v>17.45961981641161</v>
      </c>
      <c r="V225">
        <v>45.315267697716571</v>
      </c>
      <c r="W225" t="s">
        <v>246</v>
      </c>
      <c r="X225" t="s">
        <v>247</v>
      </c>
      <c r="Y225" t="s">
        <v>248</v>
      </c>
      <c r="Z225" t="s">
        <v>335</v>
      </c>
      <c r="AA225" t="s">
        <v>249</v>
      </c>
      <c r="AB225" t="s">
        <v>250</v>
      </c>
      <c r="AC225" t="s">
        <v>336</v>
      </c>
      <c r="AD225" t="s">
        <v>337</v>
      </c>
      <c r="AE225" t="s">
        <v>253</v>
      </c>
      <c r="AF225" t="s">
        <v>255</v>
      </c>
      <c r="AG225" t="s">
        <v>256</v>
      </c>
      <c r="AH225" t="s">
        <v>338</v>
      </c>
      <c r="AI225" t="s">
        <v>258</v>
      </c>
      <c r="AJ225">
        <v>52.884102274994667</v>
      </c>
      <c r="AK225">
        <v>26.65541427423085</v>
      </c>
      <c r="AL225">
        <v>30.97611244361865</v>
      </c>
      <c r="AM225">
        <v>88.820780439161496</v>
      </c>
      <c r="AN225">
        <v>17.198865770611651</v>
      </c>
      <c r="AO225">
        <v>37.521289532798242</v>
      </c>
      <c r="AP225">
        <v>12.48095333659144</v>
      </c>
      <c r="AQ225">
        <v>12.28339724298125</v>
      </c>
      <c r="AR225">
        <v>79.736003139559188</v>
      </c>
      <c r="AS225">
        <v>74.810848373229376</v>
      </c>
      <c r="AT225">
        <v>41.704208896406428</v>
      </c>
      <c r="AU225">
        <v>90.692399570476809</v>
      </c>
      <c r="AV225">
        <v>44.403339008488359</v>
      </c>
      <c r="AW225">
        <v>597.52274583359269</v>
      </c>
      <c r="AX225">
        <v>1601.959662160747</v>
      </c>
      <c r="AY225">
        <v>4638.3177371500678</v>
      </c>
      <c r="AZ225">
        <v>8764.2309110081042</v>
      </c>
      <c r="BA225">
        <v>11761.39393668308</v>
      </c>
      <c r="BB225">
        <v>2045.994691986933</v>
      </c>
      <c r="BC225">
        <v>3654.879402727252</v>
      </c>
      <c r="BD225">
        <v>4731.5929185798141</v>
      </c>
      <c r="BE225">
        <v>5230.4367606929154</v>
      </c>
      <c r="BF225">
        <v>6006.329951614026</v>
      </c>
      <c r="BG225">
        <v>225.50142881771191</v>
      </c>
      <c r="BH225">
        <v>350.19085976778342</v>
      </c>
      <c r="BI225">
        <v>640.04096899321894</v>
      </c>
      <c r="BJ225">
        <v>1246.9878746319259</v>
      </c>
      <c r="BK225">
        <v>3231.470135024028</v>
      </c>
      <c r="BL225">
        <v>171.0206768795214</v>
      </c>
      <c r="BM225">
        <v>2021.5661689648359</v>
      </c>
      <c r="BN225">
        <v>1983.7900075589689</v>
      </c>
      <c r="BO225">
        <v>2079.6970715587918</v>
      </c>
      <c r="BP225">
        <v>1224.881512238155</v>
      </c>
      <c r="BQ225">
        <v>1963.5942432853899</v>
      </c>
      <c r="BR225">
        <v>1033.657359352731</v>
      </c>
      <c r="BS225">
        <v>835.01364473232627</v>
      </c>
      <c r="BT225">
        <v>75.277027252255536</v>
      </c>
      <c r="BU225">
        <v>13190.903124575731</v>
      </c>
      <c r="BV225">
        <v>161.80272339286441</v>
      </c>
      <c r="BW225">
        <v>297.09356071037439</v>
      </c>
      <c r="BX225">
        <v>2325.1278723336559</v>
      </c>
    </row>
    <row r="226">
      <c r="A226" t="s">
        <v>539</v>
      </c>
      <c r="B226">
        <v>2015</v>
      </c>
      <c r="C226" t="s">
        <v>545</v>
      </c>
      <c r="D226">
        <v>125</v>
      </c>
      <c r="E226" t="s">
        <v>50</v>
      </c>
      <c r="F226" t="s">
        <v>16</v>
      </c>
      <c r="G226" t="s">
        <v>560</v>
      </c>
      <c r="H226">
        <v>1.4845300759806299</v>
      </c>
      <c r="I226">
        <v>6.0421389524614302</v>
      </c>
      <c r="J226">
        <v>10.904944537357601</v>
      </c>
      <c r="K226">
        <v>10.349289165733691</v>
      </c>
      <c r="L226">
        <v>7.6326778746374417</v>
      </c>
      <c r="M226">
        <v>10.21543376166856</v>
      </c>
      <c r="N226">
        <v>9.9076003559248438</v>
      </c>
      <c r="O226">
        <v>10.514067490362921</v>
      </c>
      <c r="P226">
        <v>11.038122570648749</v>
      </c>
      <c r="Q226">
        <v>4.205314817447726</v>
      </c>
      <c r="R226">
        <v>0.97248510402363575</v>
      </c>
      <c r="S226">
        <v>1.725268163538993</v>
      </c>
      <c r="T226">
        <v>4.5536137815193314</v>
      </c>
      <c r="U226">
        <v>8.6830526810201079</v>
      </c>
      <c r="V226">
        <v>11.92665603959097</v>
      </c>
      <c r="W226" t="s">
        <v>246</v>
      </c>
      <c r="X226" t="s">
        <v>247</v>
      </c>
      <c r="Y226" t="s">
        <v>248</v>
      </c>
      <c r="Z226" t="s">
        <v>335</v>
      </c>
      <c r="AA226" t="s">
        <v>249</v>
      </c>
      <c r="AB226" t="s">
        <v>250</v>
      </c>
      <c r="AC226" t="s">
        <v>336</v>
      </c>
      <c r="AD226" t="s">
        <v>337</v>
      </c>
      <c r="AE226" t="s">
        <v>253</v>
      </c>
      <c r="AF226" t="s">
        <v>255</v>
      </c>
      <c r="AG226" t="s">
        <v>256</v>
      </c>
      <c r="AH226" t="s">
        <v>338</v>
      </c>
      <c r="AI226" t="s">
        <v>258</v>
      </c>
      <c r="AJ226">
        <v>4.6565561199354253</v>
      </c>
      <c r="AK226">
        <v>4.8416517680191964</v>
      </c>
      <c r="AL226">
        <v>4.7655657971226031</v>
      </c>
      <c r="AM226">
        <v>6.4024980353578451</v>
      </c>
      <c r="AN226">
        <v>12.24279635413961</v>
      </c>
      <c r="AO226">
        <v>3.373107520209301</v>
      </c>
      <c r="AP226">
        <v>4.425062630745745</v>
      </c>
      <c r="AQ226">
        <v>5.9700889341725656</v>
      </c>
      <c r="AR226">
        <v>4.0073987687239363</v>
      </c>
      <c r="AS226">
        <v>9.4196883266572851</v>
      </c>
      <c r="AT226">
        <v>4.9596020824062181</v>
      </c>
      <c r="AU226">
        <v>4.4392288621288012</v>
      </c>
      <c r="AV226">
        <v>11.09804648658676</v>
      </c>
      <c r="AW226">
        <v>200.12542585025949</v>
      </c>
      <c r="AX226">
        <v>817.69079783580776</v>
      </c>
      <c r="AY226">
        <v>1480.2030700571941</v>
      </c>
      <c r="AZ226">
        <v>1405.240865024814</v>
      </c>
      <c r="BA226">
        <v>1034.4785682496349</v>
      </c>
      <c r="BB226">
        <v>657.42149629509106</v>
      </c>
      <c r="BC226">
        <v>638.87584690035794</v>
      </c>
      <c r="BD226">
        <v>676.67478800821107</v>
      </c>
      <c r="BE226">
        <v>710.66609532516622</v>
      </c>
      <c r="BF226">
        <v>270.13730995439857</v>
      </c>
      <c r="BG226">
        <v>69.453090201768049</v>
      </c>
      <c r="BH226">
        <v>121.48984493572</v>
      </c>
      <c r="BI226">
        <v>322.3658300951098</v>
      </c>
      <c r="BJ226">
        <v>620.15447769627701</v>
      </c>
      <c r="BK226">
        <v>850.49994760561094</v>
      </c>
      <c r="BL226">
        <v>15.058729283476611</v>
      </c>
      <c r="BM226">
        <v>367.1944211948969</v>
      </c>
      <c r="BN226">
        <v>305.19910546890452</v>
      </c>
      <c r="BO226">
        <v>149.91149986477569</v>
      </c>
      <c r="BP226">
        <v>871.9165038142504</v>
      </c>
      <c r="BQ226">
        <v>176.5241704413159</v>
      </c>
      <c r="BR226">
        <v>366.47829941460708</v>
      </c>
      <c r="BS226">
        <v>405.84095927924648</v>
      </c>
      <c r="BT226">
        <v>3.783298064186801</v>
      </c>
      <c r="BU226">
        <v>1660.911470495992</v>
      </c>
      <c r="BV226">
        <v>19.242113568719319</v>
      </c>
      <c r="BW226">
        <v>14.54219224217595</v>
      </c>
      <c r="BX226">
        <v>581.1359638851618</v>
      </c>
    </row>
    <row r="227">
      <c r="A227" t="s">
        <v>539</v>
      </c>
      <c r="B227">
        <v>2015</v>
      </c>
      <c r="C227" t="s">
        <v>545</v>
      </c>
      <c r="D227">
        <v>126</v>
      </c>
      <c r="E227" t="s">
        <v>50</v>
      </c>
      <c r="F227" t="s">
        <v>22</v>
      </c>
      <c r="G227" t="s">
        <v>561</v>
      </c>
      <c r="H227">
        <v>9.4436832702023139</v>
      </c>
      <c r="I227">
        <v>19.092590526014568</v>
      </c>
      <c r="J227">
        <v>18.213292872786681</v>
      </c>
      <c r="K227">
        <v>15.369442399033691</v>
      </c>
      <c r="L227">
        <v>5.4290203697112469</v>
      </c>
      <c r="M227">
        <v>20.82202163942269</v>
      </c>
      <c r="N227">
        <v>19.921052117319409</v>
      </c>
      <c r="O227">
        <v>11.73297416486888</v>
      </c>
      <c r="P227">
        <v>7.4436234904727909</v>
      </c>
      <c r="Q227">
        <v>2.2922054685638948</v>
      </c>
      <c r="R227">
        <v>6.002792580397454</v>
      </c>
      <c r="S227">
        <v>14.93363329282815</v>
      </c>
      <c r="T227">
        <v>18.84623530027714</v>
      </c>
      <c r="U227">
        <v>16.79828698733003</v>
      </c>
      <c r="V227">
        <v>15.794732444023721</v>
      </c>
      <c r="W227" t="s">
        <v>246</v>
      </c>
      <c r="X227" t="s">
        <v>247</v>
      </c>
      <c r="Y227" t="s">
        <v>248</v>
      </c>
      <c r="Z227" t="s">
        <v>335</v>
      </c>
      <c r="AA227" t="s">
        <v>249</v>
      </c>
      <c r="AB227" t="s">
        <v>250</v>
      </c>
      <c r="AC227" t="s">
        <v>336</v>
      </c>
      <c r="AD227" t="s">
        <v>337</v>
      </c>
      <c r="AE227" t="s">
        <v>253</v>
      </c>
      <c r="AF227" t="s">
        <v>255</v>
      </c>
      <c r="AG227" t="s">
        <v>256</v>
      </c>
      <c r="AH227" t="s">
        <v>338</v>
      </c>
      <c r="AI227" t="s">
        <v>258</v>
      </c>
      <c r="AJ227">
        <v>8.3495961858416905</v>
      </c>
      <c r="AK227">
        <v>6.8888527094848229</v>
      </c>
      <c r="AL227">
        <v>39.329820515279472</v>
      </c>
      <c r="AM227">
        <v>1.306398152603957</v>
      </c>
      <c r="AN227">
        <v>21.32749850774918</v>
      </c>
      <c r="AO227">
        <v>16.477366895911249</v>
      </c>
      <c r="AP227">
        <v>4.0366642638068564</v>
      </c>
      <c r="AQ227">
        <v>6.7173296054525196</v>
      </c>
      <c r="AR227">
        <v>8.478600342010612</v>
      </c>
      <c r="AS227">
        <v>9.1781993331890135</v>
      </c>
      <c r="AT227">
        <v>4.0416262808408661</v>
      </c>
      <c r="AU227">
        <v>3.4968075137192578</v>
      </c>
      <c r="AV227">
        <v>23.558691814245819</v>
      </c>
      <c r="AW227">
        <v>1287.6286531756689</v>
      </c>
      <c r="AX227">
        <v>2597.5128908451229</v>
      </c>
      <c r="AY227">
        <v>2472.215418775736</v>
      </c>
      <c r="AZ227">
        <v>2088.8151916520028</v>
      </c>
      <c r="BA227">
        <v>736.69842513345293</v>
      </c>
      <c r="BB227">
        <v>1340.0159935883421</v>
      </c>
      <c r="BC227">
        <v>1284.5773532828939</v>
      </c>
      <c r="BD227">
        <v>756.28371364563793</v>
      </c>
      <c r="BE227">
        <v>479.24190071156698</v>
      </c>
      <c r="BF227">
        <v>147.5971173113428</v>
      </c>
      <c r="BG227">
        <v>428.7083604919776</v>
      </c>
      <c r="BH227">
        <v>1069.547673350118</v>
      </c>
      <c r="BI227">
        <v>1350.8080565779601</v>
      </c>
      <c r="BJ227">
        <v>1199.754657206111</v>
      </c>
      <c r="BK227">
        <v>1126.335753416035</v>
      </c>
      <c r="BL227">
        <v>27.001566254222141</v>
      </c>
      <c r="BM227">
        <v>522.45564211468388</v>
      </c>
      <c r="BN227">
        <v>2518.7829841240159</v>
      </c>
      <c r="BO227">
        <v>30.606911858580979</v>
      </c>
      <c r="BP227">
        <v>1526.68264902702</v>
      </c>
      <c r="BQ227">
        <v>862.30679126927032</v>
      </c>
      <c r="BR227">
        <v>348.74079251439872</v>
      </c>
      <c r="BS227">
        <v>456.63766837161808</v>
      </c>
      <c r="BT227">
        <v>8.0044622739544504</v>
      </c>
      <c r="BU227">
        <v>1620.8927693188521</v>
      </c>
      <c r="BV227">
        <v>15.680578926712331</v>
      </c>
      <c r="BW227">
        <v>11.454973077014319</v>
      </c>
      <c r="BX227">
        <v>1233.622790451639</v>
      </c>
    </row>
    <row r="228">
      <c r="A228" t="s">
        <v>539</v>
      </c>
      <c r="B228">
        <v>2015</v>
      </c>
      <c r="C228" t="s">
        <v>545</v>
      </c>
      <c r="D228">
        <v>127</v>
      </c>
      <c r="E228" t="s">
        <v>50</v>
      </c>
      <c r="F228" t="s">
        <v>19</v>
      </c>
      <c r="G228" t="s">
        <v>562</v>
      </c>
      <c r="H228">
        <v>84.639363919405426</v>
      </c>
      <c r="I228">
        <v>63.027956342825128</v>
      </c>
      <c r="J228">
        <v>36.710371722311372</v>
      </c>
      <c r="K228">
        <v>9.7346399740094345</v>
      </c>
      <c r="L228">
        <v>0.15938334141032079</v>
      </c>
      <c r="M228">
        <v>37.170576477232899</v>
      </c>
      <c r="N228">
        <v>13.491971327125251</v>
      </c>
      <c r="O228">
        <v>4.2342043369452398</v>
      </c>
      <c r="P228">
        <v>0.27869229053637079</v>
      </c>
      <c r="Q228">
        <v>0</v>
      </c>
      <c r="R228">
        <v>89.86724177980733</v>
      </c>
      <c r="S228">
        <v>78.368064444862114</v>
      </c>
      <c r="T228">
        <v>67.55918222656328</v>
      </c>
      <c r="U228">
        <v>57.059040515238273</v>
      </c>
      <c r="V228">
        <v>26.96334381866874</v>
      </c>
      <c r="W228" t="s">
        <v>246</v>
      </c>
      <c r="X228" t="s">
        <v>247</v>
      </c>
      <c r="Y228" t="s">
        <v>248</v>
      </c>
      <c r="Z228" t="s">
        <v>335</v>
      </c>
      <c r="AA228" t="s">
        <v>249</v>
      </c>
      <c r="AB228" t="s">
        <v>250</v>
      </c>
      <c r="AC228" t="s">
        <v>336</v>
      </c>
      <c r="AD228" t="s">
        <v>337</v>
      </c>
      <c r="AE228" t="s">
        <v>253</v>
      </c>
      <c r="AF228" t="s">
        <v>255</v>
      </c>
      <c r="AG228" t="s">
        <v>256</v>
      </c>
      <c r="AH228" t="s">
        <v>338</v>
      </c>
      <c r="AI228" t="s">
        <v>258</v>
      </c>
      <c r="AJ228">
        <v>34.109745419228219</v>
      </c>
      <c r="AK228">
        <v>61.614081248265137</v>
      </c>
      <c r="AL228">
        <v>24.92850124397928</v>
      </c>
      <c r="AM228">
        <v>3.470323372876702</v>
      </c>
      <c r="AN228">
        <v>49.230839367499563</v>
      </c>
      <c r="AO228">
        <v>42.62823605108121</v>
      </c>
      <c r="AP228">
        <v>79.057319768855962</v>
      </c>
      <c r="AQ228">
        <v>75.029184217393663</v>
      </c>
      <c r="AR228">
        <v>7.7779977497062616</v>
      </c>
      <c r="AS228">
        <v>6.5912639669243251</v>
      </c>
      <c r="AT228">
        <v>49.294562740346478</v>
      </c>
      <c r="AU228">
        <v>1.3715640536751319</v>
      </c>
      <c r="AV228">
        <v>20.939922690679062</v>
      </c>
      <c r="AW228">
        <v>11490.181990247151</v>
      </c>
      <c r="AX228">
        <v>8552.990891546393</v>
      </c>
      <c r="AY228">
        <v>4982.9510585913558</v>
      </c>
      <c r="AZ228">
        <v>1321.991185701195</v>
      </c>
      <c r="BA228">
        <v>21.603095462457301</v>
      </c>
      <c r="BB228">
        <v>2392.138853418804</v>
      </c>
      <c r="BC228">
        <v>870.00830658433154</v>
      </c>
      <c r="BD228">
        <v>272.56047086700198</v>
      </c>
      <c r="BE228">
        <v>17.94301165302868</v>
      </c>
      <c r="BF228">
        <v>0</v>
      </c>
      <c r="BG228">
        <v>6418.1524464413378</v>
      </c>
      <c r="BH228">
        <v>5583.5542107497022</v>
      </c>
      <c r="BI228">
        <v>4817.3540215474186</v>
      </c>
      <c r="BJ228">
        <v>4075.2280066117401</v>
      </c>
      <c r="BK228">
        <v>1922.778893675239</v>
      </c>
      <c r="BL228">
        <v>110.30671787621171</v>
      </c>
      <c r="BM228">
        <v>4672.8571127014538</v>
      </c>
      <c r="BN228">
        <v>1596.4854131143611</v>
      </c>
      <c r="BO228">
        <v>81.25665488003817</v>
      </c>
      <c r="BP228">
        <v>3513.6880805464812</v>
      </c>
      <c r="BQ228">
        <v>2230.8550679780251</v>
      </c>
      <c r="BR228">
        <v>6601.9002018467609</v>
      </c>
      <c r="BS228">
        <v>5100.4124783522329</v>
      </c>
      <c r="BT228">
        <v>7.3430385963519136</v>
      </c>
      <c r="BU228">
        <v>1162.3748173848551</v>
      </c>
      <c r="BV228">
        <v>191.25154776729869</v>
      </c>
      <c r="BW228">
        <v>4.4930209188262387</v>
      </c>
      <c r="BX228">
        <v>1096.4940695856769</v>
      </c>
    </row>
    <row r="229">
      <c r="A229" t="s">
        <v>539</v>
      </c>
      <c r="B229">
        <v>2015</v>
      </c>
      <c r="C229" t="s">
        <v>545</v>
      </c>
      <c r="D229">
        <v>128</v>
      </c>
      <c r="E229" t="s">
        <v>158</v>
      </c>
      <c r="F229" t="s">
        <v>49</v>
      </c>
      <c r="G229" t="s">
        <v>563</v>
      </c>
      <c r="H229">
        <v>25.089435788185959</v>
      </c>
      <c r="I229">
        <v>33.793757046915474</v>
      </c>
      <c r="J229">
        <v>24.192171877778051</v>
      </c>
      <c r="K229">
        <v>13.818228674734501</v>
      </c>
      <c r="L229">
        <v>8.084470737347937</v>
      </c>
      <c r="M229">
        <v>24.318175615899971</v>
      </c>
      <c r="N229">
        <v>14.879186394142179</v>
      </c>
      <c r="O229">
        <v>12.5118582274307</v>
      </c>
      <c r="P229">
        <v>11.96185476919141</v>
      </c>
      <c r="Q229">
        <v>4.3039706684759169</v>
      </c>
      <c r="R229">
        <v>23.547050722481419</v>
      </c>
      <c r="S229">
        <v>25.756797707484779</v>
      </c>
      <c r="T229">
        <v>33.495797245040393</v>
      </c>
      <c r="U229">
        <v>33.214097303453357</v>
      </c>
      <c r="V229">
        <v>20.83552623829404</v>
      </c>
      <c r="W229" t="s">
        <v>246</v>
      </c>
      <c r="X229" t="s">
        <v>247</v>
      </c>
      <c r="Y229" t="s">
        <v>248</v>
      </c>
      <c r="Z229" t="s">
        <v>335</v>
      </c>
      <c r="AA229" t="s">
        <v>249</v>
      </c>
      <c r="AB229" t="s">
        <v>250</v>
      </c>
      <c r="AC229" t="s">
        <v>336</v>
      </c>
      <c r="AD229" t="s">
        <v>337</v>
      </c>
      <c r="AE229" t="s">
        <v>253</v>
      </c>
      <c r="AF229" t="s">
        <v>255</v>
      </c>
      <c r="AG229" t="s">
        <v>256</v>
      </c>
      <c r="AH229" t="s">
        <v>338</v>
      </c>
      <c r="AI229" t="s">
        <v>258</v>
      </c>
      <c r="AJ229">
        <v>8.0926361460363765</v>
      </c>
      <c r="AK229">
        <v>15.37175482162252</v>
      </c>
      <c r="AL229">
        <v>13.333357670067169</v>
      </c>
      <c r="AM229">
        <v>6.7236689787687629</v>
      </c>
      <c r="AN229">
        <v>41.583237733875201</v>
      </c>
      <c r="AO229">
        <v>8.2483366018016167</v>
      </c>
      <c r="AP229">
        <v>26.174485102197181</v>
      </c>
      <c r="AQ229">
        <v>32.70656835758183</v>
      </c>
      <c r="AR229">
        <v>4.7853307572970234</v>
      </c>
      <c r="AS229">
        <v>11.18322249354723</v>
      </c>
      <c r="AT229">
        <v>10.628369133112781</v>
      </c>
      <c r="AU229">
        <v>4.6664068882976144</v>
      </c>
      <c r="AV229">
        <v>19.995980978837981</v>
      </c>
      <c r="AW229"/>
      <c r="AX229"/>
      <c r="AY229"/>
      <c r="AZ229"/>
      <c r="BA229"/>
      <c r="BB229"/>
      <c r="BC229"/>
      <c r="BD229"/>
      <c r="BE229"/>
      <c r="BF229"/>
      <c r="BG229"/>
      <c r="BH229"/>
      <c r="BI229"/>
      <c r="BJ229"/>
      <c r="BK229"/>
      <c r="BL229"/>
      <c r="BM229"/>
      <c r="BN229"/>
      <c r="BO229"/>
      <c r="BP229"/>
      <c r="BQ229"/>
      <c r="BR229"/>
      <c r="BS229"/>
      <c r="BT229"/>
      <c r="BU229"/>
      <c r="BV229"/>
      <c r="BW229"/>
      <c r="BX229"/>
    </row>
    <row r="230">
      <c r="A230" t="s">
        <v>539</v>
      </c>
      <c r="B230">
        <v>2015</v>
      </c>
      <c r="C230" t="s">
        <v>545</v>
      </c>
      <c r="D230">
        <v>129</v>
      </c>
      <c r="E230" t="s">
        <v>158</v>
      </c>
      <c r="F230" t="s">
        <v>48</v>
      </c>
      <c r="G230" t="s">
        <v>172</v>
      </c>
      <c r="H230">
        <v>74.910564211813991</v>
      </c>
      <c r="I230">
        <v>66.206242953084583</v>
      </c>
      <c r="J230">
        <v>75.807828122221949</v>
      </c>
      <c r="K230">
        <v>86.18177132526543</v>
      </c>
      <c r="L230">
        <v>91.915529262652157</v>
      </c>
      <c r="M230">
        <v>75.681824384100111</v>
      </c>
      <c r="N230">
        <v>85.12081360585772</v>
      </c>
      <c r="O230">
        <v>87.488141772569378</v>
      </c>
      <c r="P230">
        <v>88.038145230808553</v>
      </c>
      <c r="Q230">
        <v>95.696029331524088</v>
      </c>
      <c r="R230">
        <v>76.452949277518584</v>
      </c>
      <c r="S230">
        <v>74.243202292515235</v>
      </c>
      <c r="T230">
        <v>66.504202754959607</v>
      </c>
      <c r="U230">
        <v>66.785902696546671</v>
      </c>
      <c r="V230">
        <v>79.164473761706006</v>
      </c>
      <c r="W230" t="s">
        <v>246</v>
      </c>
      <c r="X230" t="s">
        <v>247</v>
      </c>
      <c r="Y230" t="s">
        <v>248</v>
      </c>
      <c r="Z230" t="s">
        <v>335</v>
      </c>
      <c r="AA230" t="s">
        <v>249</v>
      </c>
      <c r="AB230" t="s">
        <v>250</v>
      </c>
      <c r="AC230" t="s">
        <v>336</v>
      </c>
      <c r="AD230" t="s">
        <v>337</v>
      </c>
      <c r="AE230" t="s">
        <v>253</v>
      </c>
      <c r="AF230" t="s">
        <v>255</v>
      </c>
      <c r="AG230" t="s">
        <v>256</v>
      </c>
      <c r="AH230" t="s">
        <v>338</v>
      </c>
      <c r="AI230" t="s">
        <v>258</v>
      </c>
      <c r="AJ230">
        <v>91.907363853963659</v>
      </c>
      <c r="AK230">
        <v>84.628245178377554</v>
      </c>
      <c r="AL230">
        <v>86.666642329932813</v>
      </c>
      <c r="AM230">
        <v>93.276331021231314</v>
      </c>
      <c r="AN230">
        <v>58.416762266124792</v>
      </c>
      <c r="AO230">
        <v>91.751663398198417</v>
      </c>
      <c r="AP230">
        <v>73.825514897802876</v>
      </c>
      <c r="AQ230">
        <v>67.293431642418128</v>
      </c>
      <c r="AR230">
        <v>95.214669242702954</v>
      </c>
      <c r="AS230">
        <v>88.816777506452752</v>
      </c>
      <c r="AT230">
        <v>89.371630866887202</v>
      </c>
      <c r="AU230">
        <v>95.333593111702342</v>
      </c>
      <c r="AV230">
        <v>80.004019021162023</v>
      </c>
      <c r="AW230"/>
      <c r="AX230"/>
      <c r="AY230"/>
      <c r="AZ230"/>
      <c r="BA230"/>
      <c r="BB230"/>
      <c r="BC230"/>
      <c r="BD230"/>
      <c r="BE230"/>
      <c r="BF230"/>
      <c r="BG230"/>
      <c r="BH230"/>
      <c r="BI230"/>
      <c r="BJ230"/>
      <c r="BK230"/>
      <c r="BL230"/>
      <c r="BM230"/>
      <c r="BN230"/>
      <c r="BO230"/>
      <c r="BP230"/>
      <c r="BQ230"/>
      <c r="BR230"/>
      <c r="BS230"/>
      <c r="BT230"/>
      <c r="BU230"/>
      <c r="BV230"/>
      <c r="BW230"/>
      <c r="BX230"/>
    </row>
    <row r="231">
      <c r="A231" t="s">
        <v>539</v>
      </c>
      <c r="B231">
        <v>2015</v>
      </c>
      <c r="C231" t="s">
        <v>545</v>
      </c>
      <c r="D231">
        <v>135</v>
      </c>
      <c r="E231" t="s">
        <v>45</v>
      </c>
      <c r="F231" t="s">
        <v>44</v>
      </c>
      <c r="G231" t="s">
        <v>564</v>
      </c>
      <c r="H231">
        <v>0</v>
      </c>
      <c r="I231">
        <v>0.060508468945320498</v>
      </c>
      <c r="J231">
        <v>0.36196761530099753</v>
      </c>
      <c r="K231">
        <v>3.1644856434795878</v>
      </c>
      <c r="L231">
        <v>9.0142589467760139</v>
      </c>
      <c r="M231">
        <v>0.56704084805976407</v>
      </c>
      <c r="N231">
        <v>2.8096989282312821</v>
      </c>
      <c r="O231">
        <v>4.5974022137192057</v>
      </c>
      <c r="P231">
        <v>5.3425913075254554</v>
      </c>
      <c r="Q231">
        <v>13.240739158625891</v>
      </c>
      <c r="R231">
        <v>0</v>
      </c>
      <c r="S231">
        <v>0</v>
      </c>
      <c r="T231">
        <v>0</v>
      </c>
      <c r="U231">
        <v>0</v>
      </c>
      <c r="V231">
        <v>0</v>
      </c>
      <c r="W231" t="s">
        <v>246</v>
      </c>
      <c r="X231" t="s">
        <v>247</v>
      </c>
      <c r="Y231" t="s">
        <v>248</v>
      </c>
      <c r="Z231" t="s">
        <v>335</v>
      </c>
      <c r="AA231" t="s">
        <v>249</v>
      </c>
      <c r="AB231" t="s">
        <v>250</v>
      </c>
      <c r="AC231" t="s">
        <v>336</v>
      </c>
      <c r="AD231" t="s">
        <v>337</v>
      </c>
      <c r="AE231" t="s">
        <v>253</v>
      </c>
      <c r="AF231" t="s">
        <v>255</v>
      </c>
      <c r="AG231" t="s">
        <v>256</v>
      </c>
      <c r="AH231" t="s">
        <v>338</v>
      </c>
      <c r="AI231" t="s">
        <v>258</v>
      </c>
      <c r="AJ231">
        <v>0</v>
      </c>
      <c r="AK231">
        <v>0</v>
      </c>
      <c r="AL231">
        <v>0</v>
      </c>
      <c r="AM231">
        <v>19.587521286187989</v>
      </c>
      <c r="AN231">
        <v>0</v>
      </c>
      <c r="AO231">
        <v>0</v>
      </c>
      <c r="AP231">
        <v>0</v>
      </c>
      <c r="AQ231">
        <v>0</v>
      </c>
      <c r="AR231">
        <v>0.54187734912304752</v>
      </c>
      <c r="AS231">
        <v>6.4287267197764049</v>
      </c>
      <c r="AT231">
        <v>0</v>
      </c>
      <c r="AU231">
        <v>16.77618361870805</v>
      </c>
      <c r="AV231">
        <v>1.176925598139871</v>
      </c>
      <c r="AW231"/>
      <c r="AX231"/>
      <c r="AY231"/>
      <c r="AZ231"/>
      <c r="BA231"/>
      <c r="BB231"/>
      <c r="BC231"/>
      <c r="BD231"/>
      <c r="BE231"/>
      <c r="BF231"/>
      <c r="BG231"/>
      <c r="BH231"/>
      <c r="BI231"/>
      <c r="BJ231"/>
      <c r="BK231"/>
      <c r="BL231"/>
      <c r="BM231"/>
      <c r="BN231"/>
      <c r="BO231"/>
      <c r="BP231"/>
      <c r="BQ231"/>
      <c r="BR231"/>
      <c r="BS231"/>
      <c r="BT231"/>
      <c r="BU231"/>
      <c r="BV231"/>
      <c r="BW231"/>
      <c r="BX231"/>
    </row>
    <row r="232">
      <c r="A232" t="s">
        <v>539</v>
      </c>
      <c r="B232">
        <v>2015</v>
      </c>
      <c r="C232" t="s">
        <v>545</v>
      </c>
      <c r="D232">
        <v>136</v>
      </c>
      <c r="E232" t="s">
        <v>45</v>
      </c>
      <c r="F232" t="s">
        <v>43</v>
      </c>
      <c r="G232" t="s">
        <v>565</v>
      </c>
      <c r="H232">
        <v>0</v>
      </c>
      <c r="I232">
        <v>0</v>
      </c>
      <c r="J232">
        <v>0</v>
      </c>
      <c r="K232">
        <v>0</v>
      </c>
      <c r="L232">
        <v>0</v>
      </c>
      <c r="M232">
        <v>0</v>
      </c>
      <c r="N232">
        <v>0</v>
      </c>
      <c r="O232">
        <v>0</v>
      </c>
      <c r="P232">
        <v>0</v>
      </c>
      <c r="Q232">
        <v>0</v>
      </c>
      <c r="R232">
        <v>0</v>
      </c>
      <c r="S232">
        <v>0</v>
      </c>
      <c r="T232">
        <v>0</v>
      </c>
      <c r="U232">
        <v>0</v>
      </c>
      <c r="V232">
        <v>0</v>
      </c>
      <c r="W232" t="s">
        <v>246</v>
      </c>
      <c r="X232" t="s">
        <v>247</v>
      </c>
      <c r="Y232" t="s">
        <v>248</v>
      </c>
      <c r="Z232" t="s">
        <v>335</v>
      </c>
      <c r="AA232" t="s">
        <v>249</v>
      </c>
      <c r="AB232" t="s">
        <v>250</v>
      </c>
      <c r="AC232" t="s">
        <v>336</v>
      </c>
      <c r="AD232" t="s">
        <v>337</v>
      </c>
      <c r="AE232" t="s">
        <v>253</v>
      </c>
      <c r="AF232" t="s">
        <v>255</v>
      </c>
      <c r="AG232" t="s">
        <v>256</v>
      </c>
      <c r="AH232" t="s">
        <v>338</v>
      </c>
      <c r="AI232" t="s">
        <v>258</v>
      </c>
      <c r="AJ232">
        <v>0</v>
      </c>
      <c r="AK232">
        <v>0</v>
      </c>
      <c r="AL232">
        <v>0</v>
      </c>
      <c r="AM232">
        <v>0</v>
      </c>
      <c r="AN232">
        <v>0</v>
      </c>
      <c r="AO232">
        <v>0</v>
      </c>
      <c r="AP232">
        <v>0</v>
      </c>
      <c r="AQ232">
        <v>0</v>
      </c>
      <c r="AR232">
        <v>0</v>
      </c>
      <c r="AS232">
        <v>0</v>
      </c>
      <c r="AT232">
        <v>0</v>
      </c>
      <c r="AU232">
        <v>0</v>
      </c>
      <c r="AV232">
        <v>0</v>
      </c>
      <c r="AW232"/>
      <c r="AX232"/>
      <c r="AY232"/>
      <c r="AZ232"/>
      <c r="BA232"/>
      <c r="BB232"/>
      <c r="BC232"/>
      <c r="BD232"/>
      <c r="BE232"/>
      <c r="BF232"/>
      <c r="BG232"/>
      <c r="BH232"/>
      <c r="BI232"/>
      <c r="BJ232"/>
      <c r="BK232"/>
      <c r="BL232"/>
      <c r="BM232"/>
      <c r="BN232"/>
      <c r="BO232"/>
      <c r="BP232"/>
      <c r="BQ232"/>
      <c r="BR232"/>
      <c r="BS232"/>
      <c r="BT232"/>
      <c r="BU232"/>
      <c r="BV232"/>
      <c r="BW232"/>
      <c r="BX232"/>
    </row>
    <row r="233">
      <c r="A233" t="s">
        <v>539</v>
      </c>
      <c r="B233">
        <v>2015</v>
      </c>
      <c r="C233" t="s">
        <v>545</v>
      </c>
      <c r="D233">
        <v>137</v>
      </c>
      <c r="E233" t="s">
        <v>45</v>
      </c>
      <c r="F233" t="s">
        <v>42</v>
      </c>
      <c r="G233" t="s">
        <v>566</v>
      </c>
      <c r="H233">
        <v>5.9169528103922566</v>
      </c>
      <c r="I233">
        <v>17.818944662214971</v>
      </c>
      <c r="J233">
        <v>44.714367789600971</v>
      </c>
      <c r="K233">
        <v>71.731431983477293</v>
      </c>
      <c r="L233">
        <v>85.397337342102389</v>
      </c>
      <c r="M233">
        <v>41.440361035284617</v>
      </c>
      <c r="N233">
        <v>63.777277627324068</v>
      </c>
      <c r="O233">
        <v>79.435419284466633</v>
      </c>
      <c r="P233">
        <v>86.935092911465389</v>
      </c>
      <c r="Q233">
        <v>84.467055372810222</v>
      </c>
      <c r="R233">
        <v>4.1299656397952242</v>
      </c>
      <c r="S233">
        <v>6.6983022623097286</v>
      </c>
      <c r="T233">
        <v>13.594582473159591</v>
      </c>
      <c r="U233">
        <v>26.142672497431711</v>
      </c>
      <c r="V233">
        <v>57.241923737307523</v>
      </c>
      <c r="W233" t="s">
        <v>246</v>
      </c>
      <c r="X233" t="s">
        <v>247</v>
      </c>
      <c r="Y233" t="s">
        <v>248</v>
      </c>
      <c r="Z233" t="s">
        <v>335</v>
      </c>
      <c r="AA233" t="s">
        <v>249</v>
      </c>
      <c r="AB233" t="s">
        <v>250</v>
      </c>
      <c r="AC233" t="s">
        <v>336</v>
      </c>
      <c r="AD233" t="s">
        <v>337</v>
      </c>
      <c r="AE233" t="s">
        <v>253</v>
      </c>
      <c r="AF233" t="s">
        <v>255</v>
      </c>
      <c r="AG233" t="s">
        <v>256</v>
      </c>
      <c r="AH233" t="s">
        <v>338</v>
      </c>
      <c r="AI233" t="s">
        <v>258</v>
      </c>
      <c r="AJ233">
        <v>57.54065839493007</v>
      </c>
      <c r="AK233">
        <v>31.497066042250019</v>
      </c>
      <c r="AL233">
        <v>35.741678240741258</v>
      </c>
      <c r="AM233">
        <v>75.635757188331411</v>
      </c>
      <c r="AN233">
        <v>29.441662124751261</v>
      </c>
      <c r="AO233">
        <v>40.894397053007523</v>
      </c>
      <c r="AP233">
        <v>16.906015967337169</v>
      </c>
      <c r="AQ233">
        <v>18.253486177153832</v>
      </c>
      <c r="AR233">
        <v>83.201524559160092</v>
      </c>
      <c r="AS233">
        <v>77.801809980110278</v>
      </c>
      <c r="AT233">
        <v>46.663810978812663</v>
      </c>
      <c r="AU233">
        <v>78.355444813897407</v>
      </c>
      <c r="AV233">
        <v>54.324459896935238</v>
      </c>
      <c r="AW233"/>
      <c r="AX233"/>
      <c r="AY233"/>
      <c r="AZ233"/>
      <c r="BA233"/>
      <c r="BB233"/>
      <c r="BC233"/>
      <c r="BD233"/>
      <c r="BE233"/>
      <c r="BF233"/>
      <c r="BG233"/>
      <c r="BH233"/>
      <c r="BI233"/>
      <c r="BJ233"/>
      <c r="BK233"/>
      <c r="BL233"/>
      <c r="BM233"/>
      <c r="BN233"/>
      <c r="BO233"/>
      <c r="BP233"/>
      <c r="BQ233"/>
      <c r="BR233"/>
      <c r="BS233"/>
      <c r="BT233"/>
      <c r="BU233"/>
      <c r="BV233"/>
      <c r="BW233"/>
      <c r="BX233"/>
    </row>
    <row r="234">
      <c r="A234" t="s">
        <v>539</v>
      </c>
      <c r="B234">
        <v>2015</v>
      </c>
      <c r="C234" t="s">
        <v>545</v>
      </c>
      <c r="D234">
        <v>138</v>
      </c>
      <c r="E234" t="s">
        <v>45</v>
      </c>
      <c r="F234" t="s">
        <v>41</v>
      </c>
      <c r="G234" t="s">
        <v>172</v>
      </c>
      <c r="H234">
        <v>9.4808125366746125</v>
      </c>
      <c r="I234">
        <v>19.130003743141391</v>
      </c>
      <c r="J234">
        <v>18.21329287278671</v>
      </c>
      <c r="K234">
        <v>15.374015066193129</v>
      </c>
      <c r="L234">
        <v>5.4291968315690342</v>
      </c>
      <c r="M234">
        <v>20.822021639422928</v>
      </c>
      <c r="N234">
        <v>19.921052117319391</v>
      </c>
      <c r="O234">
        <v>11.73716801394473</v>
      </c>
      <c r="P234">
        <v>7.4436234904727518</v>
      </c>
      <c r="Q234">
        <v>2.2922054685638549</v>
      </c>
      <c r="R234">
        <v>6.0027925803973794</v>
      </c>
      <c r="S234">
        <v>14.999111012180821</v>
      </c>
      <c r="T234">
        <v>18.922514137746361</v>
      </c>
      <c r="U234">
        <v>16.79828698733013</v>
      </c>
      <c r="V234">
        <v>15.79473244402346</v>
      </c>
      <c r="W234" t="s">
        <v>246</v>
      </c>
      <c r="X234" t="s">
        <v>247</v>
      </c>
      <c r="Y234" t="s">
        <v>248</v>
      </c>
      <c r="Z234" t="s">
        <v>335</v>
      </c>
      <c r="AA234" t="s">
        <v>249</v>
      </c>
      <c r="AB234" t="s">
        <v>250</v>
      </c>
      <c r="AC234" t="s">
        <v>336</v>
      </c>
      <c r="AD234" t="s">
        <v>337</v>
      </c>
      <c r="AE234" t="s">
        <v>253</v>
      </c>
      <c r="AF234" t="s">
        <v>255</v>
      </c>
      <c r="AG234" t="s">
        <v>256</v>
      </c>
      <c r="AH234" t="s">
        <v>338</v>
      </c>
      <c r="AI234" t="s">
        <v>258</v>
      </c>
      <c r="AJ234">
        <v>8.3495961858417616</v>
      </c>
      <c r="AK234">
        <v>6.8888527094847873</v>
      </c>
      <c r="AL234">
        <v>39.329820515279309</v>
      </c>
      <c r="AM234">
        <v>1.3069554186930969</v>
      </c>
      <c r="AN234">
        <v>21.37148157501559</v>
      </c>
      <c r="AO234">
        <v>16.47736689591121</v>
      </c>
      <c r="AP234">
        <v>4.1691495601972246</v>
      </c>
      <c r="AQ234">
        <v>6.7173296054525862</v>
      </c>
      <c r="AR234">
        <v>8.4786003420106013</v>
      </c>
      <c r="AS234">
        <v>9.1836692818547423</v>
      </c>
      <c r="AT234">
        <v>4.0416262808407062</v>
      </c>
      <c r="AU234">
        <v>3.4968075137192258</v>
      </c>
      <c r="AV234">
        <v>23.55869181424573</v>
      </c>
      <c r="AW234"/>
      <c r="AX234"/>
      <c r="AY234"/>
      <c r="AZ234"/>
      <c r="BA234"/>
      <c r="BB234"/>
      <c r="BC234"/>
      <c r="BD234"/>
      <c r="BE234"/>
      <c r="BF234"/>
      <c r="BG234"/>
      <c r="BH234"/>
      <c r="BI234"/>
      <c r="BJ234"/>
      <c r="BK234"/>
      <c r="BL234"/>
      <c r="BM234"/>
      <c r="BN234"/>
      <c r="BO234"/>
      <c r="BP234"/>
      <c r="BQ234"/>
      <c r="BR234"/>
      <c r="BS234"/>
      <c r="BT234"/>
      <c r="BU234"/>
      <c r="BV234"/>
      <c r="BW234"/>
      <c r="BX234"/>
    </row>
    <row r="235">
      <c r="A235" t="s">
        <v>539</v>
      </c>
      <c r="B235">
        <v>2015</v>
      </c>
      <c r="C235" t="s">
        <v>545</v>
      </c>
      <c r="D235">
        <v>139</v>
      </c>
      <c r="E235" t="s">
        <v>45</v>
      </c>
      <c r="F235" t="s">
        <v>19</v>
      </c>
      <c r="G235" t="s">
        <v>172</v>
      </c>
      <c r="H235">
        <v>84.602234652933021</v>
      </c>
      <c r="I235">
        <v>62.990543125698217</v>
      </c>
      <c r="J235">
        <v>36.710371722311372</v>
      </c>
      <c r="K235">
        <v>9.7300673068499641</v>
      </c>
      <c r="L235">
        <v>0.1592068795526608</v>
      </c>
      <c r="M235">
        <v>37.170576477232899</v>
      </c>
      <c r="N235">
        <v>13.491971327125251</v>
      </c>
      <c r="O235">
        <v>4.230010487869432</v>
      </c>
      <c r="P235">
        <v>0.27869229053637079</v>
      </c>
      <c r="Q235">
        <v>0</v>
      </c>
      <c r="R235">
        <v>89.86724177980733</v>
      </c>
      <c r="S235">
        <v>78.302586725509485</v>
      </c>
      <c r="T235">
        <v>67.482903389093991</v>
      </c>
      <c r="U235">
        <v>57.059040515238273</v>
      </c>
      <c r="V235">
        <v>26.96334381866874</v>
      </c>
      <c r="W235" t="s">
        <v>246</v>
      </c>
      <c r="X235" t="s">
        <v>247</v>
      </c>
      <c r="Y235" t="s">
        <v>248</v>
      </c>
      <c r="Z235" t="s">
        <v>335</v>
      </c>
      <c r="AA235" t="s">
        <v>249</v>
      </c>
      <c r="AB235" t="s">
        <v>250</v>
      </c>
      <c r="AC235" t="s">
        <v>336</v>
      </c>
      <c r="AD235" t="s">
        <v>337</v>
      </c>
      <c r="AE235" t="s">
        <v>253</v>
      </c>
      <c r="AF235" t="s">
        <v>255</v>
      </c>
      <c r="AG235" t="s">
        <v>256</v>
      </c>
      <c r="AH235" t="s">
        <v>338</v>
      </c>
      <c r="AI235" t="s">
        <v>258</v>
      </c>
      <c r="AJ235">
        <v>34.109745419228219</v>
      </c>
      <c r="AK235">
        <v>61.614081248265137</v>
      </c>
      <c r="AL235">
        <v>24.92850124397928</v>
      </c>
      <c r="AM235">
        <v>3.4697661067876351</v>
      </c>
      <c r="AN235">
        <v>49.186856300232947</v>
      </c>
      <c r="AO235">
        <v>42.62823605108121</v>
      </c>
      <c r="AP235">
        <v>78.924834472465633</v>
      </c>
      <c r="AQ235">
        <v>75.029184217393663</v>
      </c>
      <c r="AR235">
        <v>7.7779977497062616</v>
      </c>
      <c r="AS235">
        <v>6.5857940182586594</v>
      </c>
      <c r="AT235">
        <v>49.294562740346478</v>
      </c>
      <c r="AU235">
        <v>1.3715640536751319</v>
      </c>
      <c r="AV235">
        <v>20.939922690679062</v>
      </c>
      <c r="AW235"/>
      <c r="AX235"/>
      <c r="AY235"/>
      <c r="AZ235"/>
      <c r="BA235"/>
      <c r="BB235"/>
      <c r="BC235"/>
      <c r="BD235"/>
      <c r="BE235"/>
      <c r="BF235"/>
      <c r="BG235"/>
      <c r="BH235"/>
      <c r="BI235"/>
      <c r="BJ235"/>
      <c r="BK235"/>
      <c r="BL235"/>
      <c r="BM235"/>
      <c r="BN235"/>
      <c r="BO235"/>
      <c r="BP235"/>
      <c r="BQ235"/>
      <c r="BR235"/>
      <c r="BS235"/>
      <c r="BT235"/>
      <c r="BU235"/>
      <c r="BV235"/>
      <c r="BW235"/>
      <c r="BX235"/>
    </row>
    <row r="236">
      <c r="A236" t="s">
        <v>539</v>
      </c>
      <c r="B236">
        <v>2015</v>
      </c>
      <c r="C236" t="s">
        <v>545</v>
      </c>
      <c r="D236">
        <v>148</v>
      </c>
      <c r="E236" t="s">
        <v>107</v>
      </c>
      <c r="F236" t="s">
        <v>49</v>
      </c>
      <c r="G236" t="s">
        <v>172</v>
      </c>
      <c r="H236">
        <v>1.473523940018779</v>
      </c>
      <c r="I236">
        <v>6.0220790735871486</v>
      </c>
      <c r="J236">
        <v>10.904944537357601</v>
      </c>
      <c r="K236">
        <v>10.34279830827705</v>
      </c>
      <c r="L236">
        <v>7.6237271228719967</v>
      </c>
      <c r="M236">
        <v>10.21543376166856</v>
      </c>
      <c r="N236">
        <v>9.9076003559248456</v>
      </c>
      <c r="O236">
        <v>10.50167487987742</v>
      </c>
      <c r="P236">
        <v>11.038122570648749</v>
      </c>
      <c r="Q236">
        <v>4.1952731219975901</v>
      </c>
      <c r="R236">
        <v>0.97248510402363575</v>
      </c>
      <c r="S236">
        <v>1.703747964161094</v>
      </c>
      <c r="T236">
        <v>4.5157947850520559</v>
      </c>
      <c r="U236">
        <v>8.6830526810201079</v>
      </c>
      <c r="V236">
        <v>11.92665603959097</v>
      </c>
      <c r="W236" t="s">
        <v>246</v>
      </c>
      <c r="X236" t="s">
        <v>247</v>
      </c>
      <c r="Y236" t="s">
        <v>248</v>
      </c>
      <c r="Z236" t="s">
        <v>335</v>
      </c>
      <c r="AA236" t="s">
        <v>249</v>
      </c>
      <c r="AB236" t="s">
        <v>250</v>
      </c>
      <c r="AC236" t="s">
        <v>336</v>
      </c>
      <c r="AD236" t="s">
        <v>337</v>
      </c>
      <c r="AE236" t="s">
        <v>253</v>
      </c>
      <c r="AF236" t="s">
        <v>255</v>
      </c>
      <c r="AG236" t="s">
        <v>256</v>
      </c>
      <c r="AH236" t="s">
        <v>338</v>
      </c>
      <c r="AI236" t="s">
        <v>258</v>
      </c>
      <c r="AJ236">
        <v>4.6565561199354253</v>
      </c>
      <c r="AK236">
        <v>4.8416517680191964</v>
      </c>
      <c r="AL236">
        <v>4.7655657971226031</v>
      </c>
      <c r="AM236">
        <v>6.4014183455671851</v>
      </c>
      <c r="AN236">
        <v>12.20564569073613</v>
      </c>
      <c r="AO236">
        <v>3.373107520209301</v>
      </c>
      <c r="AP236">
        <v>4.3811990843117474</v>
      </c>
      <c r="AQ236">
        <v>5.9700889341725656</v>
      </c>
      <c r="AR236">
        <v>4.0073987687239354</v>
      </c>
      <c r="AS236">
        <v>9.4104076100506706</v>
      </c>
      <c r="AT236">
        <v>4.9596020824062181</v>
      </c>
      <c r="AU236">
        <v>4.4392288621288012</v>
      </c>
      <c r="AV236">
        <v>11.09804648658676</v>
      </c>
      <c r="AW236"/>
      <c r="AX236"/>
      <c r="AY236"/>
      <c r="AZ236"/>
      <c r="BA236"/>
      <c r="BB236"/>
      <c r="BC236"/>
      <c r="BD236"/>
      <c r="BE236"/>
      <c r="BF236"/>
      <c r="BG236"/>
      <c r="BH236"/>
      <c r="BI236"/>
      <c r="BJ236"/>
      <c r="BK236"/>
      <c r="BL236"/>
      <c r="BM236"/>
      <c r="BN236"/>
      <c r="BO236"/>
      <c r="BP236"/>
      <c r="BQ236"/>
      <c r="BR236"/>
      <c r="BS236"/>
      <c r="BT236"/>
      <c r="BU236"/>
      <c r="BV236"/>
      <c r="BW236"/>
      <c r="BX236"/>
    </row>
    <row r="237">
      <c r="A237" t="s">
        <v>539</v>
      </c>
      <c r="B237">
        <v>2015</v>
      </c>
      <c r="C237" t="s">
        <v>545</v>
      </c>
      <c r="D237">
        <v>149</v>
      </c>
      <c r="E237" t="s">
        <v>107</v>
      </c>
      <c r="F237" t="s">
        <v>48</v>
      </c>
      <c r="G237" t="s">
        <v>172</v>
      </c>
      <c r="H237">
        <v>4.3995612598988174</v>
      </c>
      <c r="I237">
        <v>11.798014339603849</v>
      </c>
      <c r="J237">
        <v>34.171390867544353</v>
      </c>
      <c r="K237">
        <v>64.506146167421235</v>
      </c>
      <c r="L237">
        <v>86.677153795065763</v>
      </c>
      <c r="M237">
        <v>31.791968121675861</v>
      </c>
      <c r="N237">
        <v>56.679376199630468</v>
      </c>
      <c r="O237">
        <v>73.432099696098902</v>
      </c>
      <c r="P237">
        <v>81.239561648342089</v>
      </c>
      <c r="Q237">
        <v>93.27920905153411</v>
      </c>
      <c r="R237">
        <v>3.1574805357715889</v>
      </c>
      <c r="S237">
        <v>4.9110027649871766</v>
      </c>
      <c r="T237">
        <v>8.9658809965885649</v>
      </c>
      <c r="U237">
        <v>17.45961981641161</v>
      </c>
      <c r="V237">
        <v>45.315267697716571</v>
      </c>
      <c r="W237" t="s">
        <v>246</v>
      </c>
      <c r="X237" t="s">
        <v>247</v>
      </c>
      <c r="Y237" t="s">
        <v>248</v>
      </c>
      <c r="Z237" t="s">
        <v>335</v>
      </c>
      <c r="AA237" t="s">
        <v>249</v>
      </c>
      <c r="AB237" t="s">
        <v>250</v>
      </c>
      <c r="AC237" t="s">
        <v>336</v>
      </c>
      <c r="AD237" t="s">
        <v>337</v>
      </c>
      <c r="AE237" t="s">
        <v>253</v>
      </c>
      <c r="AF237" t="s">
        <v>255</v>
      </c>
      <c r="AG237" t="s">
        <v>256</v>
      </c>
      <c r="AH237" t="s">
        <v>338</v>
      </c>
      <c r="AI237" t="s">
        <v>258</v>
      </c>
      <c r="AJ237">
        <v>52.88410227499466</v>
      </c>
      <c r="AK237">
        <v>26.65541427423085</v>
      </c>
      <c r="AL237">
        <v>30.97611244361865</v>
      </c>
      <c r="AM237">
        <v>88.805802083946261</v>
      </c>
      <c r="AN237">
        <v>17.146675955908929</v>
      </c>
      <c r="AO237">
        <v>37.521289532798242</v>
      </c>
      <c r="AP237">
        <v>12.357235567623301</v>
      </c>
      <c r="AQ237">
        <v>12.283397242981261</v>
      </c>
      <c r="AR237">
        <v>79.736003139559188</v>
      </c>
      <c r="AS237">
        <v>74.737141233590009</v>
      </c>
      <c r="AT237">
        <v>41.704208896406442</v>
      </c>
      <c r="AU237">
        <v>90.692399570476795</v>
      </c>
      <c r="AV237">
        <v>44.403339008488352</v>
      </c>
      <c r="AW237"/>
      <c r="AX237"/>
      <c r="AY237"/>
      <c r="AZ237"/>
      <c r="BA237"/>
      <c r="BB237"/>
      <c r="BC237"/>
      <c r="BD237"/>
      <c r="BE237"/>
      <c r="BF237"/>
      <c r="BG237"/>
      <c r="BH237"/>
      <c r="BI237"/>
      <c r="BJ237"/>
      <c r="BK237"/>
      <c r="BL237"/>
      <c r="BM237"/>
      <c r="BN237"/>
      <c r="BO237"/>
      <c r="BP237"/>
      <c r="BQ237"/>
      <c r="BR237"/>
      <c r="BS237"/>
      <c r="BT237"/>
      <c r="BU237"/>
      <c r="BV237"/>
      <c r="BW237"/>
      <c r="BX237"/>
    </row>
    <row r="238">
      <c r="A238" t="s">
        <v>539</v>
      </c>
      <c r="B238">
        <v>2015</v>
      </c>
      <c r="C238" t="s">
        <v>545</v>
      </c>
      <c r="D238">
        <v>150</v>
      </c>
      <c r="E238" t="s">
        <v>107</v>
      </c>
      <c r="F238" t="s">
        <v>109</v>
      </c>
      <c r="G238" t="s">
        <v>172</v>
      </c>
      <c r="H238">
        <v>94.126914800082346</v>
      </c>
      <c r="I238">
        <v>82.179906586809039</v>
      </c>
      <c r="J238">
        <v>54.923664595098032</v>
      </c>
      <c r="K238">
        <v>25.15105552430165</v>
      </c>
      <c r="L238">
        <v>5.6991190820623521</v>
      </c>
      <c r="M238">
        <v>57.992598116655827</v>
      </c>
      <c r="N238">
        <v>33.413023444444647</v>
      </c>
      <c r="O238">
        <v>16.06622542402372</v>
      </c>
      <c r="P238">
        <v>7.7223157810091214</v>
      </c>
      <c r="Q238">
        <v>2.5255178264683078</v>
      </c>
      <c r="R238">
        <v>95.870034360204784</v>
      </c>
      <c r="S238">
        <v>93.385249270851716</v>
      </c>
      <c r="T238">
        <v>86.518324218359425</v>
      </c>
      <c r="U238">
        <v>73.857327502568339</v>
      </c>
      <c r="V238">
        <v>42.758076262692157</v>
      </c>
      <c r="W238" t="s">
        <v>246</v>
      </c>
      <c r="X238" t="s">
        <v>247</v>
      </c>
      <c r="Y238" t="s">
        <v>248</v>
      </c>
      <c r="Z238" t="s">
        <v>335</v>
      </c>
      <c r="AA238" t="s">
        <v>249</v>
      </c>
      <c r="AB238" t="s">
        <v>250</v>
      </c>
      <c r="AC238" t="s">
        <v>336</v>
      </c>
      <c r="AD238" t="s">
        <v>337</v>
      </c>
      <c r="AE238" t="s">
        <v>253</v>
      </c>
      <c r="AF238" t="s">
        <v>255</v>
      </c>
      <c r="AG238" t="s">
        <v>256</v>
      </c>
      <c r="AH238" t="s">
        <v>338</v>
      </c>
      <c r="AI238" t="s">
        <v>258</v>
      </c>
      <c r="AJ238">
        <v>42.459341605069959</v>
      </c>
      <c r="AK238">
        <v>68.502933957749946</v>
      </c>
      <c r="AL238">
        <v>64.258321759258664</v>
      </c>
      <c r="AM238">
        <v>4.792779570486652</v>
      </c>
      <c r="AN238">
        <v>70.64767835335482</v>
      </c>
      <c r="AO238">
        <v>59.105602946992477</v>
      </c>
      <c r="AP238">
        <v>83.261565348064991</v>
      </c>
      <c r="AQ238">
        <v>81.746513822846254</v>
      </c>
      <c r="AR238">
        <v>16.25659809171686</v>
      </c>
      <c r="AS238">
        <v>15.852451156359409</v>
      </c>
      <c r="AT238">
        <v>53.336189021187188</v>
      </c>
      <c r="AU238">
        <v>4.8683715673943606</v>
      </c>
      <c r="AV238">
        <v>44.498614504924753</v>
      </c>
      <c r="AW238"/>
      <c r="AX238"/>
      <c r="AY238"/>
      <c r="AZ238"/>
      <c r="BA238"/>
      <c r="BB238"/>
      <c r="BC238"/>
      <c r="BD238"/>
      <c r="BE238"/>
      <c r="BF238"/>
      <c r="BG238"/>
      <c r="BH238"/>
      <c r="BI238"/>
      <c r="BJ238"/>
      <c r="BK238"/>
      <c r="BL238"/>
      <c r="BM238"/>
      <c r="BN238"/>
      <c r="BO238"/>
      <c r="BP238"/>
      <c r="BQ238"/>
      <c r="BR238"/>
      <c r="BS238"/>
      <c r="BT238"/>
      <c r="BU238"/>
      <c r="BV238"/>
      <c r="BW238"/>
      <c r="BX238"/>
    </row>
    <row r="239">
      <c r="A239" t="s">
        <v>539</v>
      </c>
      <c r="B239">
        <v>2015</v>
      </c>
      <c r="C239" t="s">
        <v>545</v>
      </c>
      <c r="D239">
        <v>151</v>
      </c>
      <c r="E239" t="s">
        <v>108</v>
      </c>
      <c r="F239" t="s">
        <v>49</v>
      </c>
      <c r="G239" t="s">
        <v>172</v>
      </c>
      <c r="H239">
        <v>21.828945691407899</v>
      </c>
      <c r="I239">
        <v>27.345179310298409</v>
      </c>
      <c r="J239">
        <v>25.007797175739121</v>
      </c>
      <c r="K239">
        <v>13.73926628493231</v>
      </c>
      <c r="L239">
        <v>8.5509452139249191</v>
      </c>
      <c r="M239">
        <v>27.506160596978241</v>
      </c>
      <c r="N239">
        <v>14.598640301119611</v>
      </c>
      <c r="O239">
        <v>12.308162733000749</v>
      </c>
      <c r="P239">
        <v>12.41607630451157</v>
      </c>
      <c r="Q239">
        <v>4.2697033529566717</v>
      </c>
      <c r="R239">
        <v>20.888038267440141</v>
      </c>
      <c r="S239">
        <v>18.119984621081649</v>
      </c>
      <c r="T239">
        <v>22.632827864537621</v>
      </c>
      <c r="U239">
        <v>30.99877405911154</v>
      </c>
      <c r="V239">
        <v>22.21031352212993</v>
      </c>
      <c r="W239" t="s">
        <v>246</v>
      </c>
      <c r="X239" t="s">
        <v>247</v>
      </c>
      <c r="Y239" t="s">
        <v>248</v>
      </c>
      <c r="Z239" t="s">
        <v>335</v>
      </c>
      <c r="AA239" t="s">
        <v>249</v>
      </c>
      <c r="AB239" t="s">
        <v>250</v>
      </c>
      <c r="AC239" t="s">
        <v>336</v>
      </c>
      <c r="AD239" t="s">
        <v>337</v>
      </c>
      <c r="AE239" t="s">
        <v>253</v>
      </c>
      <c r="AF239" t="s">
        <v>255</v>
      </c>
      <c r="AG239" t="s">
        <v>256</v>
      </c>
      <c r="AH239" t="s">
        <v>338</v>
      </c>
      <c r="AI239" t="s">
        <v>258</v>
      </c>
      <c r="AJ239">
        <v>8.186626622638693</v>
      </c>
      <c r="AK239">
        <v>21.76260619626952</v>
      </c>
      <c r="AL239">
        <v>13.23873086383027</v>
      </c>
      <c r="AM239">
        <v>6.736345405388616</v>
      </c>
      <c r="AN239">
        <v>36.604534186561587</v>
      </c>
      <c r="AO239">
        <v>8.3776073964253523</v>
      </c>
      <c r="AP239">
        <v>27.597957471602989</v>
      </c>
      <c r="AQ239">
        <v>31.83982507097253</v>
      </c>
      <c r="AR239">
        <v>5.52030808436617</v>
      </c>
      <c r="AS239">
        <v>11.244794247025849</v>
      </c>
      <c r="AT239">
        <v>12.365113352471299</v>
      </c>
      <c r="AU239">
        <v>4.8172121306470039</v>
      </c>
      <c r="AV239">
        <v>21.18091608681787</v>
      </c>
      <c r="AW239"/>
      <c r="AX239"/>
      <c r="AY239"/>
      <c r="AZ239"/>
      <c r="BA239"/>
      <c r="BB239"/>
      <c r="BC239"/>
      <c r="BD239"/>
      <c r="BE239"/>
      <c r="BF239"/>
      <c r="BG239"/>
      <c r="BH239"/>
      <c r="BI239"/>
      <c r="BJ239"/>
      <c r="BK239"/>
      <c r="BL239"/>
      <c r="BM239"/>
      <c r="BN239"/>
      <c r="BO239"/>
      <c r="BP239"/>
      <c r="BQ239"/>
      <c r="BR239"/>
      <c r="BS239"/>
      <c r="BT239"/>
      <c r="BU239"/>
      <c r="BV239"/>
      <c r="BW239"/>
      <c r="BX239"/>
    </row>
    <row r="240">
      <c r="A240" t="s">
        <v>539</v>
      </c>
      <c r="B240">
        <v>2015</v>
      </c>
      <c r="C240" t="s">
        <v>545</v>
      </c>
      <c r="D240">
        <v>152</v>
      </c>
      <c r="E240" t="s">
        <v>108</v>
      </c>
      <c r="F240" t="s">
        <v>48</v>
      </c>
      <c r="G240" t="s">
        <v>172</v>
      </c>
      <c r="H240">
        <v>77.886158354628236</v>
      </c>
      <c r="I240">
        <v>72.494430013959203</v>
      </c>
      <c r="J240">
        <v>74.71966414243704</v>
      </c>
      <c r="K240">
        <v>86.19360678426915</v>
      </c>
      <c r="L240">
        <v>91.338162867571356</v>
      </c>
      <c r="M240">
        <v>72.493839403021823</v>
      </c>
      <c r="N240">
        <v>85.401359698880384</v>
      </c>
      <c r="O240">
        <v>87.56550755180443</v>
      </c>
      <c r="P240">
        <v>87.583923695488423</v>
      </c>
      <c r="Q240">
        <v>95.496984289138879</v>
      </c>
      <c r="R240">
        <v>79.111961732559863</v>
      </c>
      <c r="S240">
        <v>81.494939369605817</v>
      </c>
      <c r="T240">
        <v>77.019949587059713</v>
      </c>
      <c r="U240">
        <v>68.855937595508607</v>
      </c>
      <c r="V240">
        <v>77.417311868020391</v>
      </c>
      <c r="W240" t="s">
        <v>246</v>
      </c>
      <c r="X240" t="s">
        <v>247</v>
      </c>
      <c r="Y240" t="s">
        <v>248</v>
      </c>
      <c r="Z240" t="s">
        <v>335</v>
      </c>
      <c r="AA240" t="s">
        <v>249</v>
      </c>
      <c r="AB240" t="s">
        <v>250</v>
      </c>
      <c r="AC240" t="s">
        <v>336</v>
      </c>
      <c r="AD240" t="s">
        <v>337</v>
      </c>
      <c r="AE240" t="s">
        <v>253</v>
      </c>
      <c r="AF240" t="s">
        <v>255</v>
      </c>
      <c r="AG240" t="s">
        <v>256</v>
      </c>
      <c r="AH240" t="s">
        <v>338</v>
      </c>
      <c r="AI240" t="s">
        <v>258</v>
      </c>
      <c r="AJ240">
        <v>91.608205744519154</v>
      </c>
      <c r="AK240">
        <v>78.237393803730399</v>
      </c>
      <c r="AL240">
        <v>86.366965184848269</v>
      </c>
      <c r="AM240">
        <v>93.247019345365388</v>
      </c>
      <c r="AN240">
        <v>63.219644221619433</v>
      </c>
      <c r="AO240">
        <v>91.622392603574681</v>
      </c>
      <c r="AP240">
        <v>71.606882389876645</v>
      </c>
      <c r="AQ240">
        <v>68.16017492902742</v>
      </c>
      <c r="AR240">
        <v>94.479691915633808</v>
      </c>
      <c r="AS240">
        <v>88.666367170690322</v>
      </c>
      <c r="AT240">
        <v>87.634886647528631</v>
      </c>
      <c r="AU240">
        <v>95.182787869352964</v>
      </c>
      <c r="AV240">
        <v>78.677305050517447</v>
      </c>
      <c r="AW240"/>
      <c r="AX240"/>
      <c r="AY240"/>
      <c r="AZ240"/>
      <c r="BA240"/>
      <c r="BB240"/>
      <c r="BC240"/>
      <c r="BD240"/>
      <c r="BE240"/>
      <c r="BF240"/>
      <c r="BG240"/>
      <c r="BH240"/>
      <c r="BI240"/>
      <c r="BJ240"/>
      <c r="BK240"/>
      <c r="BL240"/>
      <c r="BM240"/>
      <c r="BN240"/>
      <c r="BO240"/>
      <c r="BP240"/>
      <c r="BQ240"/>
      <c r="BR240"/>
      <c r="BS240"/>
      <c r="BT240"/>
      <c r="BU240"/>
      <c r="BV240"/>
      <c r="BW240"/>
      <c r="BX240"/>
    </row>
    <row r="241">
      <c r="A241" t="s">
        <v>539</v>
      </c>
      <c r="B241">
        <v>2015</v>
      </c>
      <c r="C241" t="s">
        <v>545</v>
      </c>
      <c r="D241">
        <v>153</v>
      </c>
      <c r="E241" t="s">
        <v>276</v>
      </c>
      <c r="F241" t="s">
        <v>439</v>
      </c>
      <c r="G241" t="s">
        <v>172</v>
      </c>
      <c r="H241">
        <v>0</v>
      </c>
      <c r="I241">
        <v>0.060508468945320498</v>
      </c>
      <c r="J241">
        <v>0.36196761530099753</v>
      </c>
      <c r="K241">
        <v>3.1644856434795878</v>
      </c>
      <c r="L241">
        <v>9.0142589467760139</v>
      </c>
      <c r="M241">
        <v>0.56704084805976407</v>
      </c>
      <c r="N241">
        <v>2.8096989282312821</v>
      </c>
      <c r="O241">
        <v>4.5974022137192057</v>
      </c>
      <c r="P241">
        <v>5.3425913075254554</v>
      </c>
      <c r="Q241">
        <v>13.240739158625891</v>
      </c>
      <c r="R241">
        <v>0</v>
      </c>
      <c r="S241">
        <v>0</v>
      </c>
      <c r="T241">
        <v>0</v>
      </c>
      <c r="U241">
        <v>0</v>
      </c>
      <c r="V241">
        <v>0</v>
      </c>
      <c r="W241" t="s">
        <v>246</v>
      </c>
      <c r="X241" t="s">
        <v>247</v>
      </c>
      <c r="Y241" t="s">
        <v>248</v>
      </c>
      <c r="Z241" t="s">
        <v>335</v>
      </c>
      <c r="AA241" t="s">
        <v>249</v>
      </c>
      <c r="AB241" t="s">
        <v>250</v>
      </c>
      <c r="AC241" t="s">
        <v>336</v>
      </c>
      <c r="AD241" t="s">
        <v>337</v>
      </c>
      <c r="AE241" t="s">
        <v>253</v>
      </c>
      <c r="AF241" t="s">
        <v>255</v>
      </c>
      <c r="AG241" t="s">
        <v>256</v>
      </c>
      <c r="AH241" t="s">
        <v>338</v>
      </c>
      <c r="AI241" t="s">
        <v>258</v>
      </c>
      <c r="AJ241">
        <v>0</v>
      </c>
      <c r="AK241">
        <v>0</v>
      </c>
      <c r="AL241">
        <v>0</v>
      </c>
      <c r="AM241">
        <v>19.587521286187989</v>
      </c>
      <c r="AN241">
        <v>0</v>
      </c>
      <c r="AO241">
        <v>0</v>
      </c>
      <c r="AP241">
        <v>0</v>
      </c>
      <c r="AQ241">
        <v>0</v>
      </c>
      <c r="AR241">
        <v>0.54187734912304752</v>
      </c>
      <c r="AS241">
        <v>6.4287267197764049</v>
      </c>
      <c r="AT241">
        <v>0</v>
      </c>
      <c r="AU241">
        <v>16.77618361870805</v>
      </c>
      <c r="AV241">
        <v>1.176925598139871</v>
      </c>
      <c r="AW241">
        <v>0</v>
      </c>
      <c r="AX241">
        <v>8.2159695419360261</v>
      </c>
      <c r="AY241">
        <v>49.13235217238848</v>
      </c>
      <c r="AZ241">
        <v>429.94791259181358</v>
      </c>
      <c r="BA241">
        <v>1223.162573738525</v>
      </c>
      <c r="BB241">
        <v>36.492316575992163</v>
      </c>
      <c r="BC241">
        <v>181.17896542277569</v>
      </c>
      <c r="BD241">
        <v>296.2333345815058</v>
      </c>
      <c r="BE241">
        <v>343.97140266708772</v>
      </c>
      <c r="BF241">
        <v>852.58278879730108</v>
      </c>
      <c r="BG241">
        <v>0</v>
      </c>
      <c r="BH241">
        <v>0</v>
      </c>
      <c r="BI241">
        <v>0</v>
      </c>
      <c r="BJ241">
        <v>0</v>
      </c>
      <c r="BK241">
        <v>0</v>
      </c>
      <c r="BL241">
        <v>0</v>
      </c>
      <c r="BM241">
        <v>0</v>
      </c>
      <c r="BN241">
        <v>0</v>
      </c>
      <c r="BO241">
        <v>458.71001333306663</v>
      </c>
      <c r="BP241">
        <v>0</v>
      </c>
      <c r="BQ241">
        <v>0</v>
      </c>
      <c r="BR241">
        <v>0</v>
      </c>
      <c r="BS241">
        <v>0</v>
      </c>
      <c r="BT241">
        <v>0.51157462590544822</v>
      </c>
      <c r="BU241">
        <v>1134.6528643622919</v>
      </c>
      <c r="BV241">
        <v>0</v>
      </c>
      <c r="BW241">
        <v>54.956050893106017</v>
      </c>
      <c r="BX241">
        <v>61.628304830293303</v>
      </c>
    </row>
    <row r="242">
      <c r="A242" t="s">
        <v>539</v>
      </c>
      <c r="B242">
        <v>2015</v>
      </c>
      <c r="C242" t="s">
        <v>545</v>
      </c>
      <c r="D242">
        <v>154</v>
      </c>
      <c r="E242" t="s">
        <v>276</v>
      </c>
      <c r="F242" t="s">
        <v>440</v>
      </c>
      <c r="G242" t="s">
        <v>172</v>
      </c>
      <c r="H242">
        <v>2.9240763646365702</v>
      </c>
      <c r="I242">
        <v>9.4703967162742604</v>
      </c>
      <c r="J242">
        <v>22.91292220755745</v>
      </c>
      <c r="K242">
        <v>29.61634112076699</v>
      </c>
      <c r="L242">
        <v>30.88267362347392</v>
      </c>
      <c r="M242">
        <v>22.072925480450419</v>
      </c>
      <c r="N242">
        <v>27.167704736159411</v>
      </c>
      <c r="O242">
        <v>31.881279063051121</v>
      </c>
      <c r="P242">
        <v>33.014249492369252</v>
      </c>
      <c r="Q242">
        <v>29.699073521405658</v>
      </c>
      <c r="R242">
        <v>2.137198977211578</v>
      </c>
      <c r="S242">
        <v>2.9902070741904101</v>
      </c>
      <c r="T242">
        <v>6.3998289796536936</v>
      </c>
      <c r="U242">
        <v>15.262029487409221</v>
      </c>
      <c r="V242">
        <v>25.66602044319108</v>
      </c>
      <c r="W242" t="s">
        <v>246</v>
      </c>
      <c r="X242" t="s">
        <v>247</v>
      </c>
      <c r="Y242" t="s">
        <v>248</v>
      </c>
      <c r="Z242" t="s">
        <v>335</v>
      </c>
      <c r="AA242" t="s">
        <v>249</v>
      </c>
      <c r="AB242" t="s">
        <v>250</v>
      </c>
      <c r="AC242" t="s">
        <v>336</v>
      </c>
      <c r="AD242" t="s">
        <v>337</v>
      </c>
      <c r="AE242" t="s">
        <v>253</v>
      </c>
      <c r="AF242" t="s">
        <v>255</v>
      </c>
      <c r="AG242" t="s">
        <v>256</v>
      </c>
      <c r="AH242" t="s">
        <v>338</v>
      </c>
      <c r="AI242" t="s">
        <v>258</v>
      </c>
      <c r="AJ242">
        <v>26.068027337347431</v>
      </c>
      <c r="AK242">
        <v>21.74248776914369</v>
      </c>
      <c r="AL242">
        <v>26.150953952474961</v>
      </c>
      <c r="AM242">
        <v>41.22892092905083</v>
      </c>
      <c r="AN242">
        <v>15.55361785858395</v>
      </c>
      <c r="AO242">
        <v>0.52193950575479597</v>
      </c>
      <c r="AP242">
        <v>9.5334556606082526</v>
      </c>
      <c r="AQ242">
        <v>10.394323025935019</v>
      </c>
      <c r="AR242">
        <v>13.959974755893111</v>
      </c>
      <c r="AS242">
        <v>28.23914074451023</v>
      </c>
      <c r="AT242">
        <v>37.216632673737919</v>
      </c>
      <c r="AU242">
        <v>24.446390998400719</v>
      </c>
      <c r="AV242">
        <v>14.7006428150316</v>
      </c>
      <c r="AW242">
        <v>397.13099448123972</v>
      </c>
      <c r="AX242">
        <v>1285.9107547618371</v>
      </c>
      <c r="AY242">
        <v>3110.1284082116381</v>
      </c>
      <c r="AZ242">
        <v>4023.871642368852</v>
      </c>
      <c r="BA242">
        <v>4190.5308884792403</v>
      </c>
      <c r="BB242">
        <v>1420.518798860827</v>
      </c>
      <c r="BC242">
        <v>1751.8662186725339</v>
      </c>
      <c r="BD242">
        <v>2054.2682951228949</v>
      </c>
      <c r="BE242">
        <v>2125.5523868905502</v>
      </c>
      <c r="BF242">
        <v>1912.3493503065049</v>
      </c>
      <c r="BG242">
        <v>152.63480410060299</v>
      </c>
      <c r="BH242">
        <v>213.22390483263791</v>
      </c>
      <c r="BI242">
        <v>456.86003897296678</v>
      </c>
      <c r="BJ242">
        <v>1090.03322599184</v>
      </c>
      <c r="BK242">
        <v>1830.2656645514519</v>
      </c>
      <c r="BL242">
        <v>84.300791511308205</v>
      </c>
      <c r="BM242">
        <v>1648.9662194342659</v>
      </c>
      <c r="BN242">
        <v>1674.774432507649</v>
      </c>
      <c r="BO242">
        <v>965.51873985242912</v>
      </c>
      <c r="BP242">
        <v>1111.080597334749</v>
      </c>
      <c r="BQ242">
        <v>27.31455719152374</v>
      </c>
      <c r="BR242">
        <v>797.4539734007825</v>
      </c>
      <c r="BS242">
        <v>706.59617878682252</v>
      </c>
      <c r="BT242">
        <v>13.17930870325756</v>
      </c>
      <c r="BU242">
        <v>4984.1319019394959</v>
      </c>
      <c r="BV242">
        <v>144.3919614224246</v>
      </c>
      <c r="BW242">
        <v>80.082403626215253</v>
      </c>
      <c r="BX242">
        <v>769.78162259188002</v>
      </c>
    </row>
    <row r="243">
      <c r="A243" t="s">
        <v>539</v>
      </c>
      <c r="B243">
        <v>2015</v>
      </c>
      <c r="C243" t="s">
        <v>545</v>
      </c>
      <c r="D243">
        <v>155</v>
      </c>
      <c r="E243" t="s">
        <v>276</v>
      </c>
      <c r="F243" t="s">
        <v>441</v>
      </c>
      <c r="G243" t="s">
        <v>172</v>
      </c>
      <c r="H243">
        <v>0.36909295889438609</v>
      </c>
      <c r="I243">
        <v>1.03924470434264</v>
      </c>
      <c r="J243">
        <v>2.761668815762877</v>
      </c>
      <c r="K243">
        <v>2.9723357751410751</v>
      </c>
      <c r="L243">
        <v>1.467441319463038</v>
      </c>
      <c r="M243">
        <v>2.787691844366635</v>
      </c>
      <c r="N243">
        <v>3.1035610576736312</v>
      </c>
      <c r="O243">
        <v>2.4069986294795962</v>
      </c>
      <c r="P243">
        <v>1.769651041090692</v>
      </c>
      <c r="Q243">
        <v>0.51546655740669634</v>
      </c>
      <c r="R243">
        <v>0.36039606361040111</v>
      </c>
      <c r="S243">
        <v>0.28345755496369818</v>
      </c>
      <c r="T243">
        <v>0.87701801921012246</v>
      </c>
      <c r="U243">
        <v>0.77698214985598635</v>
      </c>
      <c r="V243">
        <v>4.5330463232083718</v>
      </c>
      <c r="W243" t="s">
        <v>246</v>
      </c>
      <c r="X243" t="s">
        <v>247</v>
      </c>
      <c r="Y243" t="s">
        <v>248</v>
      </c>
      <c r="Z243" t="s">
        <v>335</v>
      </c>
      <c r="AA243" t="s">
        <v>249</v>
      </c>
      <c r="AB243" t="s">
        <v>250</v>
      </c>
      <c r="AC243" t="s">
        <v>336</v>
      </c>
      <c r="AD243" t="s">
        <v>337</v>
      </c>
      <c r="AE243" t="s">
        <v>253</v>
      </c>
      <c r="AF243" t="s">
        <v>255</v>
      </c>
      <c r="AG243" t="s">
        <v>256</v>
      </c>
      <c r="AH243" t="s">
        <v>338</v>
      </c>
      <c r="AI243" t="s">
        <v>258</v>
      </c>
      <c r="AJ243">
        <v>3.5524900120293652</v>
      </c>
      <c r="AK243">
        <v>1.183382574699275</v>
      </c>
      <c r="AL243">
        <v>2.496127090188204</v>
      </c>
      <c r="AM243">
        <v>0.73286784458074639</v>
      </c>
      <c r="AN243">
        <v>6.631645186002193</v>
      </c>
      <c r="AO243">
        <v>0</v>
      </c>
      <c r="AP243">
        <v>0.24653265674040559</v>
      </c>
      <c r="AQ243">
        <v>0.9168476101357983</v>
      </c>
      <c r="AR243">
        <v>8.0756256107632449</v>
      </c>
      <c r="AS243">
        <v>0.3335834731557788</v>
      </c>
      <c r="AT243">
        <v>1.930010429346523</v>
      </c>
      <c r="AU243">
        <v>1.0816658891388859</v>
      </c>
      <c r="AV243">
        <v>4.9000853695610536</v>
      </c>
      <c r="AW243">
        <v>50.128052603020471</v>
      </c>
      <c r="AX243">
        <v>141.11087235099791</v>
      </c>
      <c r="AY243">
        <v>374.86028888726059</v>
      </c>
      <c r="AZ243">
        <v>403.84116283702741</v>
      </c>
      <c r="BA243">
        <v>199.12000661647591</v>
      </c>
      <c r="BB243">
        <v>179.40388888917721</v>
      </c>
      <c r="BC243">
        <v>200.12819733311949</v>
      </c>
      <c r="BD243">
        <v>155.09481163429149</v>
      </c>
      <c r="BE243">
        <v>113.93522652159881</v>
      </c>
      <c r="BF243">
        <v>33.191343004385089</v>
      </c>
      <c r="BG243">
        <v>25.73882130505822</v>
      </c>
      <c r="BH243">
        <v>20.212622478674241</v>
      </c>
      <c r="BI243">
        <v>62.607061487135532</v>
      </c>
      <c r="BJ243">
        <v>55.493036495853758</v>
      </c>
      <c r="BK243">
        <v>323.25537414548842</v>
      </c>
      <c r="BL243">
        <v>11.48831539780662</v>
      </c>
      <c r="BM243">
        <v>89.748602416856883</v>
      </c>
      <c r="BN243">
        <v>159.85840663916869</v>
      </c>
      <c r="BO243">
        <v>17.162652376850801</v>
      </c>
      <c r="BP243">
        <v>473.73494460061681</v>
      </c>
      <c r="BQ243">
        <v>0</v>
      </c>
      <c r="BR243">
        <v>20.62195007661516</v>
      </c>
      <c r="BS243">
        <v>62.326427246425588</v>
      </c>
      <c r="BT243">
        <v>7.6240225901019292</v>
      </c>
      <c r="BU243">
        <v>58.876580047454659</v>
      </c>
      <c r="BV243">
        <v>7.4879958620149587</v>
      </c>
      <c r="BW243">
        <v>3.5433616491037929</v>
      </c>
      <c r="BX243">
        <v>256.58712439176628</v>
      </c>
    </row>
    <row r="244">
      <c r="A244" t="s">
        <v>539</v>
      </c>
      <c r="B244">
        <v>2015</v>
      </c>
      <c r="C244" t="s">
        <v>545</v>
      </c>
      <c r="D244">
        <v>156</v>
      </c>
      <c r="E244" t="s">
        <v>276</v>
      </c>
      <c r="F244" t="s">
        <v>442</v>
      </c>
      <c r="G244" t="s">
        <v>172</v>
      </c>
      <c r="H244">
        <v>0.84512462144454514</v>
      </c>
      <c r="I244">
        <v>1.59685871019248</v>
      </c>
      <c r="J244">
        <v>7.1782788595687892</v>
      </c>
      <c r="K244">
        <v>16.832964146096579</v>
      </c>
      <c r="L244">
        <v>33.818319636577883</v>
      </c>
      <c r="M244">
        <v>5.8707186185689526</v>
      </c>
      <c r="N244">
        <v>11.626985646977561</v>
      </c>
      <c r="O244">
        <v>21.372322486676278</v>
      </c>
      <c r="P244">
        <v>26.353323595751039</v>
      </c>
      <c r="Q244">
        <v>42.279552191648669</v>
      </c>
      <c r="R244">
        <v>0.50314791549263915</v>
      </c>
      <c r="S244">
        <v>0.76691212273868348</v>
      </c>
      <c r="T244">
        <v>0.95247870622521946</v>
      </c>
      <c r="U244">
        <v>2.99410524205671</v>
      </c>
      <c r="V244">
        <v>12.41901572449553</v>
      </c>
      <c r="W244" t="s">
        <v>246</v>
      </c>
      <c r="X244" t="s">
        <v>247</v>
      </c>
      <c r="Y244" t="s">
        <v>248</v>
      </c>
      <c r="Z244" t="s">
        <v>335</v>
      </c>
      <c r="AA244" t="s">
        <v>249</v>
      </c>
      <c r="AB244" t="s">
        <v>250</v>
      </c>
      <c r="AC244" t="s">
        <v>336</v>
      </c>
      <c r="AD244" t="s">
        <v>337</v>
      </c>
      <c r="AE244" t="s">
        <v>253</v>
      </c>
      <c r="AF244" t="s">
        <v>255</v>
      </c>
      <c r="AG244" t="s">
        <v>256</v>
      </c>
      <c r="AH244" t="s">
        <v>338</v>
      </c>
      <c r="AI244" t="s">
        <v>258</v>
      </c>
      <c r="AJ244">
        <v>24.76248946658604</v>
      </c>
      <c r="AK244">
        <v>5.4319286680068721</v>
      </c>
      <c r="AL244">
        <v>3.0866569962359129</v>
      </c>
      <c r="AM244">
        <v>21.969870223057619</v>
      </c>
      <c r="AN244">
        <v>2.3575661278661402</v>
      </c>
      <c r="AO244">
        <v>1.153570004729715</v>
      </c>
      <c r="AP244">
        <v>5.0982045872256574</v>
      </c>
      <c r="AQ244">
        <v>4.7386729551606823</v>
      </c>
      <c r="AR244">
        <v>49.675372069397127</v>
      </c>
      <c r="AS244">
        <v>28.94450861283185</v>
      </c>
      <c r="AT244">
        <v>7.5171678757282052</v>
      </c>
      <c r="AU244">
        <v>49.249706035016573</v>
      </c>
      <c r="AV244">
        <v>12.49456924904452</v>
      </c>
      <c r="AW244">
        <v>114.7798961182629</v>
      </c>
      <c r="AX244">
        <v>216.82489665326909</v>
      </c>
      <c r="AY244">
        <v>974.35712481257713</v>
      </c>
      <c r="AZ244">
        <v>2287.0376461525402</v>
      </c>
      <c r="BA244">
        <v>4588.874485459859</v>
      </c>
      <c r="BB244">
        <v>377.81426697995113</v>
      </c>
      <c r="BC244">
        <v>749.7476720151468</v>
      </c>
      <c r="BD244">
        <v>1377.1243114397</v>
      </c>
      <c r="BE244">
        <v>1696.702809627546</v>
      </c>
      <c r="BF244">
        <v>2722.4173880937442</v>
      </c>
      <c r="BG244">
        <v>35.933894940865343</v>
      </c>
      <c r="BH244">
        <v>54.686512812194813</v>
      </c>
      <c r="BI244">
        <v>67.993919873546602</v>
      </c>
      <c r="BJ244">
        <v>213.8427395026724</v>
      </c>
      <c r="BK244">
        <v>885.61053391114217</v>
      </c>
      <c r="BL244">
        <v>80.078842745146886</v>
      </c>
      <c r="BM244">
        <v>411.96145422841221</v>
      </c>
      <c r="BN244">
        <v>197.67746249759739</v>
      </c>
      <c r="BO244">
        <v>514.50100886684413</v>
      </c>
      <c r="BP244">
        <v>168.41393464993911</v>
      </c>
      <c r="BQ244">
        <v>60.369551492465447</v>
      </c>
      <c r="BR244">
        <v>426.45433618493422</v>
      </c>
      <c r="BS244">
        <v>322.13047394068252</v>
      </c>
      <c r="BT244">
        <v>46.897438920897173</v>
      </c>
      <c r="BU244">
        <v>5108.6274213645447</v>
      </c>
      <c r="BV244">
        <v>29.1648796771441</v>
      </c>
      <c r="BW244">
        <v>161.3340323905752</v>
      </c>
      <c r="BX244">
        <v>654.2632122373227</v>
      </c>
    </row>
    <row r="245">
      <c r="A245" t="s">
        <v>539</v>
      </c>
      <c r="B245">
        <v>2015</v>
      </c>
      <c r="C245" t="s">
        <v>545</v>
      </c>
      <c r="D245">
        <v>157</v>
      </c>
      <c r="E245" t="s">
        <v>276</v>
      </c>
      <c r="F245" t="s">
        <v>443</v>
      </c>
      <c r="G245" t="s">
        <v>172</v>
      </c>
      <c r="H245">
        <v>1.778658865416753</v>
      </c>
      <c r="I245">
        <v>5.7124445314055983</v>
      </c>
      <c r="J245">
        <v>11.861497906711859</v>
      </c>
      <c r="K245">
        <v>22.309790941472791</v>
      </c>
      <c r="L245">
        <v>19.22890276258758</v>
      </c>
      <c r="M245">
        <v>10.709025091898621</v>
      </c>
      <c r="N245">
        <v>21.879026186513428</v>
      </c>
      <c r="O245">
        <v>23.77481910525977</v>
      </c>
      <c r="P245">
        <v>25.797868782254561</v>
      </c>
      <c r="Q245">
        <v>11.97296310234924</v>
      </c>
      <c r="R245">
        <v>1.1292226834806061</v>
      </c>
      <c r="S245">
        <v>2.6577255104169391</v>
      </c>
      <c r="T245">
        <v>5.3652567680705543</v>
      </c>
      <c r="U245">
        <v>7.1095556181098072</v>
      </c>
      <c r="V245">
        <v>14.62384124641253</v>
      </c>
      <c r="W245" t="s">
        <v>246</v>
      </c>
      <c r="X245" t="s">
        <v>247</v>
      </c>
      <c r="Y245" t="s">
        <v>248</v>
      </c>
      <c r="Z245" t="s">
        <v>335</v>
      </c>
      <c r="AA245" t="s">
        <v>249</v>
      </c>
      <c r="AB245" t="s">
        <v>250</v>
      </c>
      <c r="AC245" t="s">
        <v>336</v>
      </c>
      <c r="AD245" t="s">
        <v>337</v>
      </c>
      <c r="AE245" t="s">
        <v>253</v>
      </c>
      <c r="AF245" t="s">
        <v>255</v>
      </c>
      <c r="AG245" t="s">
        <v>256</v>
      </c>
      <c r="AH245" t="s">
        <v>338</v>
      </c>
      <c r="AI245" t="s">
        <v>258</v>
      </c>
      <c r="AJ245">
        <v>3.157651578967223</v>
      </c>
      <c r="AK245">
        <v>3.1392670304001968</v>
      </c>
      <c r="AL245">
        <v>4.0079402018421746</v>
      </c>
      <c r="AM245">
        <v>11.70409819164208</v>
      </c>
      <c r="AN245">
        <v>4.8988329522989789</v>
      </c>
      <c r="AO245">
        <v>39.218887542523021</v>
      </c>
      <c r="AP245">
        <v>2.0278230627628688</v>
      </c>
      <c r="AQ245">
        <v>2.203642585922323</v>
      </c>
      <c r="AR245">
        <v>11.49055212310661</v>
      </c>
      <c r="AS245">
        <v>20.284577149612549</v>
      </c>
      <c r="AT245">
        <v>0</v>
      </c>
      <c r="AU245">
        <v>3.5776818913412889</v>
      </c>
      <c r="AV245">
        <v>22.22916246329806</v>
      </c>
      <c r="AW245">
        <v>241.5670714378287</v>
      </c>
      <c r="AX245">
        <v>775.64795636193389</v>
      </c>
      <c r="AY245">
        <v>1610.0426331234009</v>
      </c>
      <c r="AZ245">
        <v>3031.1554945462822</v>
      </c>
      <c r="BA245">
        <v>2609.2077376661691</v>
      </c>
      <c r="BB245">
        <v>689.18691697607505</v>
      </c>
      <c r="BC245">
        <v>1410.834196184034</v>
      </c>
      <c r="BD245">
        <v>1531.929036273212</v>
      </c>
      <c r="BE245">
        <v>1660.9410303113091</v>
      </c>
      <c r="BF245">
        <v>770.94957839404094</v>
      </c>
      <c r="BG245">
        <v>80.646998672953387</v>
      </c>
      <c r="BH245">
        <v>189.5155075364957</v>
      </c>
      <c r="BI245">
        <v>383.00576842810023</v>
      </c>
      <c r="BJ245">
        <v>507.77335033783709</v>
      </c>
      <c r="BK245">
        <v>1042.8385100215551</v>
      </c>
      <c r="BL245">
        <v>10.21145650873618</v>
      </c>
      <c r="BM245">
        <v>238.08431408019689</v>
      </c>
      <c r="BN245">
        <v>256.6788113834582</v>
      </c>
      <c r="BO245">
        <v>274.09221203120921</v>
      </c>
      <c r="BP245">
        <v>349.95062193067469</v>
      </c>
      <c r="BQ245">
        <v>2052.434305042716</v>
      </c>
      <c r="BR245">
        <v>169.62323173492581</v>
      </c>
      <c r="BS245">
        <v>149.80152403764251</v>
      </c>
      <c r="BT245">
        <v>10.847980476280251</v>
      </c>
      <c r="BU245">
        <v>3580.172959348673</v>
      </c>
      <c r="BV245">
        <v>0</v>
      </c>
      <c r="BW245">
        <v>11.719904393549861</v>
      </c>
      <c r="BX245">
        <v>1164.0035721675549</v>
      </c>
    </row>
    <row r="246">
      <c r="A246" t="s">
        <v>539</v>
      </c>
      <c r="B246">
        <v>2015</v>
      </c>
      <c r="C246" t="s">
        <v>545</v>
      </c>
      <c r="D246">
        <v>158</v>
      </c>
      <c r="E246" t="s">
        <v>276</v>
      </c>
      <c r="F246" t="s">
        <v>444</v>
      </c>
      <c r="G246" t="s">
        <v>172</v>
      </c>
      <c r="H246">
        <v>8.7592799761285516</v>
      </c>
      <c r="I246">
        <v>18.03066717061807</v>
      </c>
      <c r="J246">
        <v>16.932863751503511</v>
      </c>
      <c r="K246">
        <v>14.37343812990952</v>
      </c>
      <c r="L246">
        <v>5.3498792692960446</v>
      </c>
      <c r="M246">
        <v>18.621296809470479</v>
      </c>
      <c r="N246">
        <v>18.608609073109211</v>
      </c>
      <c r="O246">
        <v>11.07243346675263</v>
      </c>
      <c r="P246">
        <v>7.3026756776093489</v>
      </c>
      <c r="Q246">
        <v>2.2922054685638549</v>
      </c>
      <c r="R246">
        <v>5.1655196241101864</v>
      </c>
      <c r="S246">
        <v>14.35804171334479</v>
      </c>
      <c r="T246">
        <v>17.972948019265349</v>
      </c>
      <c r="U246">
        <v>16.107005739102959</v>
      </c>
      <c r="V246">
        <v>14.85603384325022</v>
      </c>
      <c r="W246" t="s">
        <v>246</v>
      </c>
      <c r="X246" t="s">
        <v>247</v>
      </c>
      <c r="Y246" t="s">
        <v>248</v>
      </c>
      <c r="Z246" t="s">
        <v>335</v>
      </c>
      <c r="AA246" t="s">
        <v>249</v>
      </c>
      <c r="AB246" t="s">
        <v>250</v>
      </c>
      <c r="AC246" t="s">
        <v>336</v>
      </c>
      <c r="AD246" t="s">
        <v>337</v>
      </c>
      <c r="AE246" t="s">
        <v>253</v>
      </c>
      <c r="AF246" t="s">
        <v>255</v>
      </c>
      <c r="AG246" t="s">
        <v>256</v>
      </c>
      <c r="AH246" t="s">
        <v>338</v>
      </c>
      <c r="AI246" t="s">
        <v>258</v>
      </c>
      <c r="AJ246">
        <v>2.4017227145473088</v>
      </c>
      <c r="AK246">
        <v>5.1518343479669744</v>
      </c>
      <c r="AL246">
        <v>38.887828611440213</v>
      </c>
      <c r="AM246">
        <v>1.199595917796382</v>
      </c>
      <c r="AN246">
        <v>19.48945876101623</v>
      </c>
      <c r="AO246">
        <v>16.47736689591121</v>
      </c>
      <c r="AP246">
        <v>4.0506489851074416</v>
      </c>
      <c r="AQ246">
        <v>6.1431620778368554</v>
      </c>
      <c r="AR246">
        <v>7.1529033471328347</v>
      </c>
      <c r="AS246">
        <v>8.4803577311510967</v>
      </c>
      <c r="AT246">
        <v>1.107569555425554</v>
      </c>
      <c r="AU246">
        <v>3.001726534972645</v>
      </c>
      <c r="AV246">
        <v>22.33254888381358</v>
      </c>
      <c r="AW246">
        <v>1189.634309804316</v>
      </c>
      <c r="AX246">
        <v>2448.242615896505</v>
      </c>
      <c r="AY246">
        <v>2298.413973952132</v>
      </c>
      <c r="AZ246">
        <v>1952.870202920875</v>
      </c>
      <c r="BA246">
        <v>725.93566868443895</v>
      </c>
      <c r="BB246">
        <v>1198.3867838655051</v>
      </c>
      <c r="BC246">
        <v>1199.94655154927</v>
      </c>
      <c r="BD246">
        <v>713.45158315711546</v>
      </c>
      <c r="BE246">
        <v>470.16727491617968</v>
      </c>
      <c r="BF246">
        <v>147.5971173113428</v>
      </c>
      <c r="BG246">
        <v>368.91187217980081</v>
      </c>
      <c r="BH246">
        <v>1023.834685662417</v>
      </c>
      <c r="BI246">
        <v>1283.0220555338949</v>
      </c>
      <c r="BJ246">
        <v>1150.382486244552</v>
      </c>
      <c r="BK246">
        <v>1059.39636083819</v>
      </c>
      <c r="BL246">
        <v>7.7668756138272519</v>
      </c>
      <c r="BM246">
        <v>390.71889556147482</v>
      </c>
      <c r="BN246">
        <v>2490.476684427631</v>
      </c>
      <c r="BO246">
        <v>28.092715326603749</v>
      </c>
      <c r="BP246">
        <v>1392.2393927127359</v>
      </c>
      <c r="BQ246">
        <v>862.30679126927032</v>
      </c>
      <c r="BR246">
        <v>338.82846294369642</v>
      </c>
      <c r="BS246">
        <v>417.60630673464829</v>
      </c>
      <c r="BT246">
        <v>6.7529005592672977</v>
      </c>
      <c r="BU246">
        <v>1496.7601843872069</v>
      </c>
      <c r="BV246">
        <v>4.2971147315138394</v>
      </c>
      <c r="BW246">
        <v>9.8331682564074949</v>
      </c>
      <c r="BX246">
        <v>1169.4172787339801</v>
      </c>
    </row>
    <row r="247">
      <c r="A247" t="s">
        <v>539</v>
      </c>
      <c r="B247">
        <v>2015</v>
      </c>
      <c r="C247" t="s">
        <v>545</v>
      </c>
      <c r="D247">
        <v>159</v>
      </c>
      <c r="E247" t="s">
        <v>276</v>
      </c>
      <c r="F247" t="s">
        <v>445</v>
      </c>
      <c r="G247" t="s">
        <v>172</v>
      </c>
      <c r="H247">
        <v>0</v>
      </c>
      <c r="I247">
        <v>0.0072074786585168997</v>
      </c>
      <c r="J247">
        <v>0.050305247310814698</v>
      </c>
      <c r="K247">
        <v>0.082129064815208194</v>
      </c>
      <c r="L247">
        <v>0.0251880094048774</v>
      </c>
      <c r="M247">
        <v>0.022124863896100001</v>
      </c>
      <c r="N247">
        <v>0.063155457343857899</v>
      </c>
      <c r="O247">
        <v>0.077264740469076304</v>
      </c>
      <c r="P247">
        <v>0.026865528206622</v>
      </c>
      <c r="Q247">
        <v>0</v>
      </c>
      <c r="R247">
        <v>0</v>
      </c>
      <c r="S247">
        <v>0</v>
      </c>
      <c r="T247">
        <v>0.0117434231062405</v>
      </c>
      <c r="U247">
        <v>0.0282112297736756</v>
      </c>
      <c r="V247">
        <v>0.10272716790841931</v>
      </c>
      <c r="W247" t="s">
        <v>246</v>
      </c>
      <c r="X247" t="s">
        <v>247</v>
      </c>
      <c r="Y247" t="s">
        <v>248</v>
      </c>
      <c r="Z247" t="s">
        <v>335</v>
      </c>
      <c r="AA247" t="s">
        <v>249</v>
      </c>
      <c r="AB247" t="s">
        <v>250</v>
      </c>
      <c r="AC247" t="s">
        <v>336</v>
      </c>
      <c r="AD247" t="s">
        <v>337</v>
      </c>
      <c r="AE247" t="s">
        <v>253</v>
      </c>
      <c r="AF247" t="s">
        <v>255</v>
      </c>
      <c r="AG247" t="s">
        <v>256</v>
      </c>
      <c r="AH247" t="s">
        <v>338</v>
      </c>
      <c r="AI247" t="s">
        <v>258</v>
      </c>
      <c r="AJ247">
        <v>4.8531126680143553</v>
      </c>
      <c r="AK247">
        <v>0</v>
      </c>
      <c r="AL247">
        <v>0</v>
      </c>
      <c r="AM247">
        <v>0</v>
      </c>
      <c r="AN247">
        <v>0</v>
      </c>
      <c r="AO247">
        <v>0</v>
      </c>
      <c r="AP247">
        <v>0</v>
      </c>
      <c r="AQ247">
        <v>0</v>
      </c>
      <c r="AR247">
        <v>0</v>
      </c>
      <c r="AS247">
        <v>0</v>
      </c>
      <c r="AT247">
        <v>1.5106760301943389</v>
      </c>
      <c r="AU247">
        <v>0</v>
      </c>
      <c r="AV247">
        <v>0.0158103011038691</v>
      </c>
      <c r="AW247">
        <v>0</v>
      </c>
      <c r="AX247">
        <v>0.97864689298354346</v>
      </c>
      <c r="AY247">
        <v>6.8282769577017346</v>
      </c>
      <c r="AZ247">
        <v>11.15859699132311</v>
      </c>
      <c r="BA247">
        <v>3.4178106700650148</v>
      </c>
      <c r="BB247">
        <v>1.423861332494557</v>
      </c>
      <c r="BC247">
        <v>4.0724791924825521</v>
      </c>
      <c r="BD247">
        <v>4.9785488958149822</v>
      </c>
      <c r="BE247">
        <v>1.7296800164383399</v>
      </c>
      <c r="BF247">
        <v>0</v>
      </c>
      <c r="BG247">
        <v>0</v>
      </c>
      <c r="BH247">
        <v>0</v>
      </c>
      <c r="BI247">
        <v>0.83831939182277992</v>
      </c>
      <c r="BJ247">
        <v>2.0148812990281288</v>
      </c>
      <c r="BK247">
        <v>7.3255613839920661</v>
      </c>
      <c r="BL247">
        <v>15.694368964429559</v>
      </c>
      <c r="BM247">
        <v>0</v>
      </c>
      <c r="BN247">
        <v>0</v>
      </c>
      <c r="BO247">
        <v>0</v>
      </c>
      <c r="BP247">
        <v>0</v>
      </c>
      <c r="BQ247">
        <v>0</v>
      </c>
      <c r="BR247">
        <v>0</v>
      </c>
      <c r="BS247">
        <v>0</v>
      </c>
      <c r="BT247">
        <v>0</v>
      </c>
      <c r="BU247">
        <v>0</v>
      </c>
      <c r="BV247">
        <v>5.8610749926208792</v>
      </c>
      <c r="BW247">
        <v>0</v>
      </c>
      <c r="BX247">
        <v>0.82788755502297129</v>
      </c>
    </row>
    <row r="248">
      <c r="A248" t="s">
        <v>539</v>
      </c>
      <c r="B248">
        <v>2015</v>
      </c>
      <c r="C248" t="s">
        <v>545</v>
      </c>
      <c r="D248">
        <v>160</v>
      </c>
      <c r="E248" t="s">
        <v>276</v>
      </c>
      <c r="F248" t="s">
        <v>363</v>
      </c>
      <c r="G248" t="s">
        <v>172</v>
      </c>
      <c r="H248">
        <v>84.602234652933021</v>
      </c>
      <c r="I248">
        <v>62.990543125698217</v>
      </c>
      <c r="J248">
        <v>36.710371722311372</v>
      </c>
      <c r="K248">
        <v>9.7300673068499641</v>
      </c>
      <c r="L248">
        <v>0.1592068795526608</v>
      </c>
      <c r="M248">
        <v>37.170576477232899</v>
      </c>
      <c r="N248">
        <v>13.491971327125251</v>
      </c>
      <c r="O248">
        <v>4.230010487869432</v>
      </c>
      <c r="P248">
        <v>0.27869229053637079</v>
      </c>
      <c r="Q248">
        <v>0</v>
      </c>
      <c r="R248">
        <v>89.86724177980733</v>
      </c>
      <c r="S248">
        <v>78.302586725509485</v>
      </c>
      <c r="T248">
        <v>67.482903389093991</v>
      </c>
      <c r="U248">
        <v>57.059040515238273</v>
      </c>
      <c r="V248">
        <v>26.96334381866874</v>
      </c>
      <c r="W248" t="s">
        <v>246</v>
      </c>
      <c r="X248" t="s">
        <v>247</v>
      </c>
      <c r="Y248" t="s">
        <v>248</v>
      </c>
      <c r="Z248" t="s">
        <v>335</v>
      </c>
      <c r="AA248" t="s">
        <v>249</v>
      </c>
      <c r="AB248" t="s">
        <v>250</v>
      </c>
      <c r="AC248" t="s">
        <v>336</v>
      </c>
      <c r="AD248" t="s">
        <v>337</v>
      </c>
      <c r="AE248" t="s">
        <v>253</v>
      </c>
      <c r="AF248" t="s">
        <v>255</v>
      </c>
      <c r="AG248" t="s">
        <v>256</v>
      </c>
      <c r="AH248" t="s">
        <v>338</v>
      </c>
      <c r="AI248" t="s">
        <v>258</v>
      </c>
      <c r="AJ248">
        <v>34.109745419228219</v>
      </c>
      <c r="AK248">
        <v>61.614081248265137</v>
      </c>
      <c r="AL248">
        <v>24.92850124397928</v>
      </c>
      <c r="AM248">
        <v>3.4697661067876351</v>
      </c>
      <c r="AN248">
        <v>49.186856300232947</v>
      </c>
      <c r="AO248">
        <v>42.62823605108121</v>
      </c>
      <c r="AP248">
        <v>78.924834472465633</v>
      </c>
      <c r="AQ248">
        <v>75.029184217393663</v>
      </c>
      <c r="AR248">
        <v>7.7779977497062616</v>
      </c>
      <c r="AS248">
        <v>6.5857940182586594</v>
      </c>
      <c r="AT248">
        <v>49.294562740346478</v>
      </c>
      <c r="AU248">
        <v>1.3715640536751319</v>
      </c>
      <c r="AV248">
        <v>20.939922690679062</v>
      </c>
      <c r="AW248">
        <v>11490.181990247151</v>
      </c>
      <c r="AX248">
        <v>8552.990891546393</v>
      </c>
      <c r="AY248">
        <v>4982.9510585913558</v>
      </c>
      <c r="AZ248">
        <v>1321.991185701195</v>
      </c>
      <c r="BA248">
        <v>21.603095462457301</v>
      </c>
      <c r="BB248">
        <v>2392.138853418804</v>
      </c>
      <c r="BC248">
        <v>870.00830658433154</v>
      </c>
      <c r="BD248">
        <v>272.56047086700198</v>
      </c>
      <c r="BE248">
        <v>17.94301165302868</v>
      </c>
      <c r="BF248">
        <v>0</v>
      </c>
      <c r="BG248">
        <v>6418.1524464413378</v>
      </c>
      <c r="BH248">
        <v>5583.5542107497022</v>
      </c>
      <c r="BI248">
        <v>4817.3540215474186</v>
      </c>
      <c r="BJ248">
        <v>4075.2280066117401</v>
      </c>
      <c r="BK248">
        <v>1922.778893675239</v>
      </c>
      <c r="BL248">
        <v>110.30671787621171</v>
      </c>
      <c r="BM248">
        <v>4672.8571127014538</v>
      </c>
      <c r="BN248">
        <v>1596.4854131143611</v>
      </c>
      <c r="BO248">
        <v>81.25665488003817</v>
      </c>
      <c r="BP248">
        <v>3513.6880805464812</v>
      </c>
      <c r="BQ248">
        <v>2230.8550679780251</v>
      </c>
      <c r="BR248">
        <v>6601.9002018467609</v>
      </c>
      <c r="BS248">
        <v>5100.4124783522329</v>
      </c>
      <c r="BT248">
        <v>7.3430385963519136</v>
      </c>
      <c r="BU248">
        <v>1162.3748173848551</v>
      </c>
      <c r="BV248">
        <v>191.25154776729869</v>
      </c>
      <c r="BW248">
        <v>4.4930209188262387</v>
      </c>
      <c r="BX248">
        <v>1096.4940695856769</v>
      </c>
    </row>
    <row r="249">
      <c r="A249" t="s">
        <v>539</v>
      </c>
      <c r="B249">
        <v>2015</v>
      </c>
      <c r="C249" t="s">
        <v>545</v>
      </c>
      <c r="D249">
        <v>161</v>
      </c>
      <c r="E249" t="s">
        <v>276</v>
      </c>
      <c r="F249" t="s">
        <v>446</v>
      </c>
      <c r="G249" t="s">
        <v>172</v>
      </c>
      <c r="H249">
        <v>0.72153256054606485</v>
      </c>
      <c r="I249">
        <v>1.092129093864814</v>
      </c>
      <c r="J249">
        <v>1.230123873972377</v>
      </c>
      <c r="K249">
        <v>0.91844787146839568</v>
      </c>
      <c r="L249">
        <v>0.054129552868112399</v>
      </c>
      <c r="M249">
        <v>2.1785999660563542</v>
      </c>
      <c r="N249">
        <v>1.249287586866322</v>
      </c>
      <c r="O249">
        <v>0.5874698067230244</v>
      </c>
      <c r="P249">
        <v>0.11408228465678071</v>
      </c>
      <c r="Q249">
        <v>0</v>
      </c>
      <c r="R249">
        <v>0.83727295628719423</v>
      </c>
      <c r="S249">
        <v>0.64106929883604069</v>
      </c>
      <c r="T249">
        <v>0.93782269537477125</v>
      </c>
      <c r="U249">
        <v>0.66307001845350211</v>
      </c>
      <c r="V249">
        <v>0.83597143286482134</v>
      </c>
      <c r="W249" t="s">
        <v>246</v>
      </c>
      <c r="X249" t="s">
        <v>247</v>
      </c>
      <c r="Y249" t="s">
        <v>248</v>
      </c>
      <c r="Z249" t="s">
        <v>335</v>
      </c>
      <c r="AA249" t="s">
        <v>249</v>
      </c>
      <c r="AB249" t="s">
        <v>250</v>
      </c>
      <c r="AC249" t="s">
        <v>336</v>
      </c>
      <c r="AD249" t="s">
        <v>337</v>
      </c>
      <c r="AE249" t="s">
        <v>253</v>
      </c>
      <c r="AF249" t="s">
        <v>255</v>
      </c>
      <c r="AG249" t="s">
        <v>256</v>
      </c>
      <c r="AH249" t="s">
        <v>338</v>
      </c>
      <c r="AI249" t="s">
        <v>258</v>
      </c>
      <c r="AJ249">
        <v>1.0947608032801011</v>
      </c>
      <c r="AK249">
        <v>1.7370183615178141</v>
      </c>
      <c r="AL249">
        <v>0.44199190383910442</v>
      </c>
      <c r="AM249">
        <v>0.10735950089671591</v>
      </c>
      <c r="AN249">
        <v>1.88202281399936</v>
      </c>
      <c r="AO249">
        <v>0</v>
      </c>
      <c r="AP249">
        <v>0.1185005750897835</v>
      </c>
      <c r="AQ249">
        <v>0.57416752761573076</v>
      </c>
      <c r="AR249">
        <v>1.325696994877765</v>
      </c>
      <c r="AS249">
        <v>0.70331155070364648</v>
      </c>
      <c r="AT249">
        <v>1.4233806952208139</v>
      </c>
      <c r="AU249">
        <v>0.49508097874658158</v>
      </c>
      <c r="AV249">
        <v>1.210332629328287</v>
      </c>
      <c r="AW249">
        <v>97.994343371353111</v>
      </c>
      <c r="AX249">
        <v>148.29162805563649</v>
      </c>
      <c r="AY249">
        <v>166.9731678659019</v>
      </c>
      <c r="AZ249">
        <v>124.7863917398045</v>
      </c>
      <c r="BA249">
        <v>7.3449457789490218</v>
      </c>
      <c r="BB249">
        <v>140.2053483903421</v>
      </c>
      <c r="BC249">
        <v>80.558322541141905</v>
      </c>
      <c r="BD249">
        <v>37.853581592707549</v>
      </c>
      <c r="BE249">
        <v>7.3449457789490218</v>
      </c>
      <c r="BF249">
        <v>0</v>
      </c>
      <c r="BG249">
        <v>59.796488312176919</v>
      </c>
      <c r="BH249">
        <v>45.712987687700753</v>
      </c>
      <c r="BI249">
        <v>66.947681652242395</v>
      </c>
      <c r="BJ249">
        <v>47.357289662531777</v>
      </c>
      <c r="BK249">
        <v>59.613831193852548</v>
      </c>
      <c r="BL249">
        <v>3.540321675965338</v>
      </c>
      <c r="BM249">
        <v>131.7367465532092</v>
      </c>
      <c r="BN249">
        <v>28.30629969638467</v>
      </c>
      <c r="BO249">
        <v>2.5141965319772268</v>
      </c>
      <c r="BP249">
        <v>134.44325631428441</v>
      </c>
      <c r="BQ249">
        <v>0</v>
      </c>
      <c r="BR249">
        <v>9.9123295707022177</v>
      </c>
      <c r="BS249">
        <v>39.031361636969862</v>
      </c>
      <c r="BT249">
        <v>1.251561714687152</v>
      </c>
      <c r="BU249">
        <v>124.1325849316446</v>
      </c>
      <c r="BV249">
        <v>5.5223892025776173</v>
      </c>
      <c r="BW249">
        <v>1.6218048206068201</v>
      </c>
      <c r="BX249">
        <v>63.377624162635783</v>
      </c>
    </row>
    <row r="250">
      <c r="A250" t="s">
        <v>539</v>
      </c>
      <c r="B250">
        <v>2015</v>
      </c>
      <c r="C250" t="s">
        <v>545</v>
      </c>
      <c r="D250">
        <v>222</v>
      </c>
      <c r="E250" t="s">
        <v>36</v>
      </c>
      <c r="F250" t="s">
        <v>15</v>
      </c>
      <c r="G250" t="s">
        <v>568</v>
      </c>
      <c r="H250">
        <v>30.00145687265918</v>
      </c>
      <c r="I250">
        <v>40.116091306261978</v>
      </c>
      <c r="J250">
        <v>54.188645540037513</v>
      </c>
      <c r="K250">
        <v>69.441997510367429</v>
      </c>
      <c r="L250">
        <v>77.652332373757872</v>
      </c>
      <c r="M250">
        <v>47.718895414805232</v>
      </c>
      <c r="N250">
        <v>64.755405366361813</v>
      </c>
      <c r="O250">
        <v>73.963656782714082</v>
      </c>
      <c r="P250">
        <v>73.541273000427964</v>
      </c>
      <c r="Q250">
        <v>78.755914770443596</v>
      </c>
      <c r="R250">
        <v>29.198255207735212</v>
      </c>
      <c r="S250">
        <v>31.92312450380204</v>
      </c>
      <c r="T250">
        <v>39.085500460564013</v>
      </c>
      <c r="U250">
        <v>46.091071267357727</v>
      </c>
      <c r="V250">
        <v>65.304734277580408</v>
      </c>
      <c r="W250" t="s">
        <v>246</v>
      </c>
      <c r="X250" t="s">
        <v>247</v>
      </c>
      <c r="Y250" t="s">
        <v>248</v>
      </c>
      <c r="Z250" t="s">
        <v>335</v>
      </c>
      <c r="AA250" t="s">
        <v>249</v>
      </c>
      <c r="AB250" t="s">
        <v>250</v>
      </c>
      <c r="AC250" t="s">
        <v>336</v>
      </c>
      <c r="AD250" t="s">
        <v>337</v>
      </c>
      <c r="AE250" t="s">
        <v>253</v>
      </c>
      <c r="AF250" t="s">
        <v>255</v>
      </c>
      <c r="AG250" t="s">
        <v>256</v>
      </c>
      <c r="AH250" t="s">
        <v>338</v>
      </c>
      <c r="AI250" t="s">
        <v>258</v>
      </c>
      <c r="AJ250">
        <v>58.011999164392208</v>
      </c>
      <c r="AK250">
        <v>32.717232147775213</v>
      </c>
      <c r="AL250">
        <v>80.513826290530773</v>
      </c>
      <c r="AM250">
        <v>68.423257197977023</v>
      </c>
      <c r="AN250">
        <v>47.428597846764077</v>
      </c>
      <c r="AO250">
        <v>48.432861954075499</v>
      </c>
      <c r="AP250">
        <v>14.08261865265963</v>
      </c>
      <c r="AQ250">
        <v>33.807099713693852</v>
      </c>
      <c r="AR250">
        <v>50.944071366031253</v>
      </c>
      <c r="AS250">
        <v>71.323416395788399</v>
      </c>
      <c r="AT250">
        <v>65.560299630360859</v>
      </c>
      <c r="AU250">
        <v>84.874426724345454</v>
      </c>
      <c r="AV250">
        <v>90.658006797393995</v>
      </c>
      <c r="AW250">
        <v>957.19429759129707</v>
      </c>
      <c r="AX250">
        <v>1677.0062474510989</v>
      </c>
      <c r="AY250">
        <v>1325.9063905455671</v>
      </c>
      <c r="AZ250">
        <v>1909.86827268242</v>
      </c>
      <c r="BA250">
        <v>3214.3866192912151</v>
      </c>
      <c r="BB250">
        <v>613.50791518540905</v>
      </c>
      <c r="BC250">
        <v>860.25069634602198</v>
      </c>
      <c r="BD250">
        <v>1045.884015710936</v>
      </c>
      <c r="BE250">
        <v>1168.039431865639</v>
      </c>
      <c r="BF250">
        <v>1820.6626850868149</v>
      </c>
      <c r="BG250">
        <v>422.18882424255588</v>
      </c>
      <c r="BH250">
        <v>624.94042283681165</v>
      </c>
      <c r="BI250">
        <v>986.07396969675619</v>
      </c>
      <c r="BJ250">
        <v>698.79115198745626</v>
      </c>
      <c r="BK250">
        <v>844.02271460319571</v>
      </c>
      <c r="BL250">
        <v>10.679655084079149</v>
      </c>
      <c r="BM250">
        <v>412.21368740936452</v>
      </c>
      <c r="BN250">
        <v>1492.2601835179589</v>
      </c>
      <c r="BO250">
        <v>923.79263093580062</v>
      </c>
      <c r="BP250">
        <v>789.93630221859962</v>
      </c>
      <c r="BQ250">
        <v>1212.3405742510961</v>
      </c>
      <c r="BR250">
        <v>307.98464702744491</v>
      </c>
      <c r="BS250">
        <v>114.5572942709213</v>
      </c>
      <c r="BT250">
        <v>2.4160555517357238</v>
      </c>
      <c r="BU250">
        <v>2948.3415237842901</v>
      </c>
      <c r="BV250">
        <v>19.59340886336097</v>
      </c>
      <c r="BW250">
        <v>50.570291530200024</v>
      </c>
      <c r="BX250">
        <v>799.67557311674773</v>
      </c>
    </row>
    <row r="251">
      <c r="A251" t="s">
        <v>539</v>
      </c>
      <c r="B251">
        <v>2015</v>
      </c>
      <c r="C251" t="s">
        <v>545</v>
      </c>
      <c r="D251">
        <v>223</v>
      </c>
      <c r="E251" t="s">
        <v>36</v>
      </c>
      <c r="F251" t="s">
        <v>16</v>
      </c>
      <c r="G251" t="s">
        <v>569</v>
      </c>
      <c r="H251">
        <v>19.446827602822029</v>
      </c>
      <c r="I251">
        <v>31.633479621475612</v>
      </c>
      <c r="J251">
        <v>30.083598366718249</v>
      </c>
      <c r="K251">
        <v>23.50669258018895</v>
      </c>
      <c r="L251">
        <v>20.512854562665201</v>
      </c>
      <c r="M251">
        <v>29.437003535773471</v>
      </c>
      <c r="N251">
        <v>26.401921336775779</v>
      </c>
      <c r="O251">
        <v>22.43499239665034</v>
      </c>
      <c r="P251">
        <v>24.894453565595789</v>
      </c>
      <c r="Q251">
        <v>19.423564920673702</v>
      </c>
      <c r="R251">
        <v>13.2149841604211</v>
      </c>
      <c r="S251">
        <v>26.320415126170371</v>
      </c>
      <c r="T251">
        <v>33.124868995685262</v>
      </c>
      <c r="U251">
        <v>31.50492546714862</v>
      </c>
      <c r="V251">
        <v>22.232552765520332</v>
      </c>
      <c r="W251" t="s">
        <v>246</v>
      </c>
      <c r="X251" t="s">
        <v>247</v>
      </c>
      <c r="Y251" t="s">
        <v>248</v>
      </c>
      <c r="Z251" t="s">
        <v>335</v>
      </c>
      <c r="AA251" t="s">
        <v>249</v>
      </c>
      <c r="AB251" t="s">
        <v>250</v>
      </c>
      <c r="AC251" t="s">
        <v>336</v>
      </c>
      <c r="AD251" t="s">
        <v>337</v>
      </c>
      <c r="AE251" t="s">
        <v>253</v>
      </c>
      <c r="AF251" t="s">
        <v>255</v>
      </c>
      <c r="AG251" t="s">
        <v>256</v>
      </c>
      <c r="AH251" t="s">
        <v>338</v>
      </c>
      <c r="AI251" t="s">
        <v>258</v>
      </c>
      <c r="AJ251">
        <v>31.967129493761309</v>
      </c>
      <c r="AK251">
        <v>32.494817961270627</v>
      </c>
      <c r="AL251">
        <v>5.6807110518773136</v>
      </c>
      <c r="AM251">
        <v>29.073290580644919</v>
      </c>
      <c r="AN251">
        <v>26.29307901439482</v>
      </c>
      <c r="AO251">
        <v>39.872403592706583</v>
      </c>
      <c r="AP251">
        <v>46.788906371598998</v>
      </c>
      <c r="AQ251">
        <v>15.5549004162208</v>
      </c>
      <c r="AR251">
        <v>45.97829050073657</v>
      </c>
      <c r="AS251">
        <v>23.998087129384849</v>
      </c>
      <c r="AT251">
        <v>13.994975997369851</v>
      </c>
      <c r="AU251">
        <v>11.55843934055796</v>
      </c>
      <c r="AV251">
        <v>3.7757723973710342</v>
      </c>
      <c r="AW251">
        <v>5679.527625014799</v>
      </c>
      <c r="AX251">
        <v>7978.2799443872827</v>
      </c>
      <c r="AY251">
        <v>9987.8484328765517</v>
      </c>
      <c r="AZ251">
        <v>10629.13736395398</v>
      </c>
      <c r="BA251">
        <v>9961.0164265560652</v>
      </c>
      <c r="BB251">
        <v>4310.0335788817019</v>
      </c>
      <c r="BC251">
        <v>4983.9202450332186</v>
      </c>
      <c r="BD251">
        <v>5124.4930289114109</v>
      </c>
      <c r="BE251">
        <v>5128.6840833579236</v>
      </c>
      <c r="BF251">
        <v>4416.5420572807197</v>
      </c>
      <c r="BG251">
        <v>2560.746518537971</v>
      </c>
      <c r="BH251">
        <v>3493.941747691621</v>
      </c>
      <c r="BI251">
        <v>4111.8022158264966</v>
      </c>
      <c r="BJ251">
        <v>4775.8066727354753</v>
      </c>
      <c r="BK251">
        <v>5329.8396445321514</v>
      </c>
      <c r="BL251">
        <v>278.47843119657801</v>
      </c>
      <c r="BM251">
        <v>4472.4180477350101</v>
      </c>
      <c r="BN251">
        <v>3845.957464221975</v>
      </c>
      <c r="BO251">
        <v>1323.0183622460841</v>
      </c>
      <c r="BP251">
        <v>4424.1720250130284</v>
      </c>
      <c r="BQ251">
        <v>3405.290115588909</v>
      </c>
      <c r="BR251">
        <v>4747.0265400165181</v>
      </c>
      <c r="BS251">
        <v>3221.631619823429</v>
      </c>
      <c r="BT251">
        <v>89.086239375534078</v>
      </c>
      <c r="BU251">
        <v>13746.15631589314</v>
      </c>
      <c r="BV251">
        <v>284.04586104983508</v>
      </c>
      <c r="BW251">
        <v>260.81192946117233</v>
      </c>
      <c r="BX251">
        <v>4137.7168411674438</v>
      </c>
    </row>
    <row r="252">
      <c r="A252" t="s">
        <v>539</v>
      </c>
      <c r="B252">
        <v>2015</v>
      </c>
      <c r="C252" t="s">
        <v>545</v>
      </c>
      <c r="D252">
        <v>224</v>
      </c>
      <c r="E252" t="s">
        <v>36</v>
      </c>
      <c r="F252" t="s">
        <v>20</v>
      </c>
      <c r="G252" t="s">
        <v>570</v>
      </c>
      <c r="H252">
        <v>50.551715524518777</v>
      </c>
      <c r="I252">
        <v>28.25042907226241</v>
      </c>
      <c r="J252">
        <v>15.72775609324424</v>
      </c>
      <c r="K252">
        <v>7.0513099094436207</v>
      </c>
      <c r="L252">
        <v>1.83481306357693</v>
      </c>
      <c r="M252">
        <v>22.84410104942129</v>
      </c>
      <c r="N252">
        <v>8.8426732968624098</v>
      </c>
      <c r="O252">
        <v>3.601350820635576</v>
      </c>
      <c r="P252">
        <v>1.564273433976249</v>
      </c>
      <c r="Q252">
        <v>1.820520308882704</v>
      </c>
      <c r="R252">
        <v>57.586760631843681</v>
      </c>
      <c r="S252">
        <v>41.75646037002759</v>
      </c>
      <c r="T252">
        <v>27.789630543750729</v>
      </c>
      <c r="U252">
        <v>22.40400326549365</v>
      </c>
      <c r="V252">
        <v>12.46271295689926</v>
      </c>
      <c r="W252" t="s">
        <v>246</v>
      </c>
      <c r="X252" t="s">
        <v>247</v>
      </c>
      <c r="Y252" t="s">
        <v>248</v>
      </c>
      <c r="Z252" t="s">
        <v>335</v>
      </c>
      <c r="AA252" t="s">
        <v>249</v>
      </c>
      <c r="AB252" t="s">
        <v>250</v>
      </c>
      <c r="AC252" t="s">
        <v>336</v>
      </c>
      <c r="AD252" t="s">
        <v>337</v>
      </c>
      <c r="AE252" t="s">
        <v>253</v>
      </c>
      <c r="AF252" t="s">
        <v>255</v>
      </c>
      <c r="AG252" t="s">
        <v>256</v>
      </c>
      <c r="AH252" t="s">
        <v>338</v>
      </c>
      <c r="AI252" t="s">
        <v>258</v>
      </c>
      <c r="AJ252">
        <v>10.02087134184648</v>
      </c>
      <c r="AK252">
        <v>34.78794989095416</v>
      </c>
      <c r="AL252">
        <v>13.80546265759191</v>
      </c>
      <c r="AM252">
        <v>2.503452221378061</v>
      </c>
      <c r="AN252">
        <v>26.278323138841088</v>
      </c>
      <c r="AO252">
        <v>11.694734453217929</v>
      </c>
      <c r="AP252">
        <v>39.128474975741362</v>
      </c>
      <c r="AQ252">
        <v>50.637999870085359</v>
      </c>
      <c r="AR252">
        <v>3.0776381332321781</v>
      </c>
      <c r="AS252">
        <v>4.6784964748267512</v>
      </c>
      <c r="AT252">
        <v>20.444724372269292</v>
      </c>
      <c r="AU252">
        <v>3.5671339350965829</v>
      </c>
      <c r="AV252">
        <v>5.5662208052349724</v>
      </c>
      <c r="AW252">
        <v>6784.8193765604874</v>
      </c>
      <c r="AX252">
        <v>3801.639148610946</v>
      </c>
      <c r="AY252">
        <v>2111.489716097185</v>
      </c>
      <c r="AZ252">
        <v>951.23895359948472</v>
      </c>
      <c r="BA252">
        <v>246.26247227612839</v>
      </c>
      <c r="BB252">
        <v>1457.74828550091</v>
      </c>
      <c r="BC252">
        <v>566.91103386486975</v>
      </c>
      <c r="BD252">
        <v>230.5187118538843</v>
      </c>
      <c r="BE252">
        <v>100.0632357739668</v>
      </c>
      <c r="BF252">
        <v>115.65510369237511</v>
      </c>
      <c r="BG252">
        <v>4050.0934643049059</v>
      </c>
      <c r="BH252">
        <v>2952.9445019165232</v>
      </c>
      <c r="BI252">
        <v>1961.880223301039</v>
      </c>
      <c r="BJ252">
        <v>1580.660249291107</v>
      </c>
      <c r="BK252">
        <v>878.97485764465569</v>
      </c>
      <c r="BL252">
        <v>32.203201156587753</v>
      </c>
      <c r="BM252">
        <v>2605.7503751809782</v>
      </c>
      <c r="BN252">
        <v>855.00272599888831</v>
      </c>
      <c r="BO252">
        <v>57.692134747884687</v>
      </c>
      <c r="BP252">
        <v>1858.585280988159</v>
      </c>
      <c r="BQ252">
        <v>611.53731191827319</v>
      </c>
      <c r="BR252">
        <v>3249.38267368062</v>
      </c>
      <c r="BS252">
        <v>3422.4288593222759</v>
      </c>
      <c r="BT252">
        <v>2.905531259478932</v>
      </c>
      <c r="BU252">
        <v>819.38645954432536</v>
      </c>
      <c r="BV252">
        <v>78.031546405811312</v>
      </c>
      <c r="BW252">
        <v>11.51829384119406</v>
      </c>
      <c r="BX252">
        <v>291.02527309975039</v>
      </c>
    </row>
    <row r="253">
      <c r="A253" t="s">
        <v>539</v>
      </c>
      <c r="B253">
        <v>2015</v>
      </c>
      <c r="C253" t="s">
        <v>545</v>
      </c>
      <c r="D253">
        <v>225</v>
      </c>
      <c r="E253" t="s">
        <v>447</v>
      </c>
      <c r="F253" t="s">
        <v>448</v>
      </c>
      <c r="G253" t="s">
        <v>172</v>
      </c>
      <c r="H253">
        <v>14.644561886109489</v>
      </c>
      <c r="I253">
        <v>25.221929869981569</v>
      </c>
      <c r="J253">
        <v>16.341875717445411</v>
      </c>
      <c r="K253">
        <v>19.42164968400494</v>
      </c>
      <c r="L253">
        <v>30.32210836597876</v>
      </c>
      <c r="M253">
        <v>17.309949261827551</v>
      </c>
      <c r="N253">
        <v>19.56935413571227</v>
      </c>
      <c r="O253">
        <v>21.567887857138061</v>
      </c>
      <c r="P253">
        <v>24.54838948924284</v>
      </c>
      <c r="Q253">
        <v>35.729205724837414</v>
      </c>
      <c r="R253">
        <v>11.44815043401989</v>
      </c>
      <c r="S253">
        <v>18.88628893662138</v>
      </c>
      <c r="T253">
        <v>29.21795699872219</v>
      </c>
      <c r="U253">
        <v>18.183466936839579</v>
      </c>
      <c r="V253">
        <v>16.68059581839119</v>
      </c>
      <c r="W253" t="s">
        <v>246</v>
      </c>
      <c r="X253" t="s">
        <v>247</v>
      </c>
      <c r="Y253" t="s">
        <v>248</v>
      </c>
      <c r="Z253" t="s">
        <v>335</v>
      </c>
      <c r="AA253" t="s">
        <v>249</v>
      </c>
      <c r="AB253" t="s">
        <v>250</v>
      </c>
      <c r="AC253" t="s">
        <v>336</v>
      </c>
      <c r="AD253" t="s">
        <v>337</v>
      </c>
      <c r="AE253" t="s">
        <v>253</v>
      </c>
      <c r="AF253" t="s">
        <v>255</v>
      </c>
      <c r="AG253" t="s">
        <v>256</v>
      </c>
      <c r="AH253" t="s">
        <v>338</v>
      </c>
      <c r="AI253" t="s">
        <v>258</v>
      </c>
      <c r="AJ253">
        <v>5.3142418969264646</v>
      </c>
      <c r="AK253">
        <v>13.42995009431657</v>
      </c>
      <c r="AL253">
        <v>26.388198607096861</v>
      </c>
      <c r="AM253">
        <v>56.975238842578193</v>
      </c>
      <c r="AN253">
        <v>18.1584276602137</v>
      </c>
      <c r="AO253">
        <v>42.685827846200183</v>
      </c>
      <c r="AP253">
        <v>18.52932680882039</v>
      </c>
      <c r="AQ253">
        <v>3.3336420995846159</v>
      </c>
      <c r="AR253">
        <v>4.9686989893921991</v>
      </c>
      <c r="AS253">
        <v>23.022365148854519</v>
      </c>
      <c r="AT253">
        <v>7.1400443362128554</v>
      </c>
      <c r="AU253">
        <v>17.76885884271822</v>
      </c>
      <c r="AV253">
        <v>16.49055597406938</v>
      </c>
      <c r="AW253"/>
      <c r="AX253"/>
      <c r="AY253"/>
      <c r="AZ253"/>
      <c r="BA253"/>
      <c r="BB253"/>
      <c r="BC253"/>
      <c r="BD253"/>
      <c r="BE253"/>
      <c r="BF253"/>
      <c r="BG253"/>
      <c r="BH253"/>
      <c r="BI253"/>
      <c r="BJ253"/>
      <c r="BK253"/>
      <c r="BL253"/>
      <c r="BM253"/>
      <c r="BN253"/>
      <c r="BO253"/>
      <c r="BP253"/>
      <c r="BQ253"/>
      <c r="BR253"/>
      <c r="BS253"/>
      <c r="BT253"/>
      <c r="BU253"/>
      <c r="BV253"/>
      <c r="BW253"/>
      <c r="BX253"/>
    </row>
    <row r="254">
      <c r="A254" t="s">
        <v>539</v>
      </c>
      <c r="B254">
        <v>2015</v>
      </c>
      <c r="C254" t="s">
        <v>545</v>
      </c>
      <c r="D254">
        <v>226</v>
      </c>
      <c r="E254" t="s">
        <v>447</v>
      </c>
      <c r="F254" t="s">
        <v>366</v>
      </c>
      <c r="G254" t="s">
        <v>172</v>
      </c>
      <c r="H254">
        <v>29.520947739316501</v>
      </c>
      <c r="I254">
        <v>15.69091400803193</v>
      </c>
      <c r="J254">
        <v>8.5913210267015714</v>
      </c>
      <c r="K254">
        <v>3.901534067232594</v>
      </c>
      <c r="L254">
        <v>0.58980202780061275</v>
      </c>
      <c r="M254">
        <v>11.790143544044991</v>
      </c>
      <c r="N254">
        <v>4.7806054368245734</v>
      </c>
      <c r="O254">
        <v>1.676202796636449</v>
      </c>
      <c r="P254">
        <v>0.48151735143196139</v>
      </c>
      <c r="Q254">
        <v>0.46920702400724379</v>
      </c>
      <c r="R254">
        <v>32.098223313069127</v>
      </c>
      <c r="S254">
        <v>26.20235880168266</v>
      </c>
      <c r="T254">
        <v>14.965560234864331</v>
      </c>
      <c r="U254">
        <v>12.832976991876301</v>
      </c>
      <c r="V254">
        <v>7.4916151420020727</v>
      </c>
      <c r="W254" t="s">
        <v>246</v>
      </c>
      <c r="X254" t="s">
        <v>247</v>
      </c>
      <c r="Y254" t="s">
        <v>248</v>
      </c>
      <c r="Z254" t="s">
        <v>335</v>
      </c>
      <c r="AA254" t="s">
        <v>249</v>
      </c>
      <c r="AB254" t="s">
        <v>250</v>
      </c>
      <c r="AC254" t="s">
        <v>336</v>
      </c>
      <c r="AD254" t="s">
        <v>337</v>
      </c>
      <c r="AE254" t="s">
        <v>253</v>
      </c>
      <c r="AF254" t="s">
        <v>255</v>
      </c>
      <c r="AG254" t="s">
        <v>256</v>
      </c>
      <c r="AH254" t="s">
        <v>338</v>
      </c>
      <c r="AI254" t="s">
        <v>258</v>
      </c>
      <c r="AJ254">
        <v>6.3672578114121086</v>
      </c>
      <c r="AK254">
        <v>15.26418526895816</v>
      </c>
      <c r="AL254">
        <v>8.0619743394118739</v>
      </c>
      <c r="AM254">
        <v>1.1390828359206151</v>
      </c>
      <c r="AN254">
        <v>20.72806964027242</v>
      </c>
      <c r="AO254">
        <v>10.63582508248737</v>
      </c>
      <c r="AP254">
        <v>24.83827508846441</v>
      </c>
      <c r="AQ254">
        <v>24.30642578351512</v>
      </c>
      <c r="AR254">
        <v>1.0687237592552961</v>
      </c>
      <c r="AS254">
        <v>1.638279494223829</v>
      </c>
      <c r="AT254">
        <v>6.1711986633366394</v>
      </c>
      <c r="AU254">
        <v>2.2447233349187479</v>
      </c>
      <c r="AV254">
        <v>2.027855636123999</v>
      </c>
      <c r="AW254"/>
      <c r="AX254"/>
      <c r="AY254"/>
      <c r="AZ254"/>
      <c r="BA254"/>
      <c r="BB254"/>
      <c r="BC254"/>
      <c r="BD254"/>
      <c r="BE254"/>
      <c r="BF254"/>
      <c r="BG254"/>
      <c r="BH254"/>
      <c r="BI254"/>
      <c r="BJ254"/>
      <c r="BK254"/>
      <c r="BL254"/>
      <c r="BM254"/>
      <c r="BN254"/>
      <c r="BO254"/>
      <c r="BP254"/>
      <c r="BQ254"/>
      <c r="BR254"/>
      <c r="BS254"/>
      <c r="BT254"/>
      <c r="BU254"/>
      <c r="BV254"/>
      <c r="BW254"/>
      <c r="BX254"/>
    </row>
    <row r="255">
      <c r="A255" t="s">
        <v>539</v>
      </c>
      <c r="B255">
        <v>2015</v>
      </c>
      <c r="C255" t="s">
        <v>545</v>
      </c>
      <c r="D255">
        <v>227</v>
      </c>
      <c r="E255" t="s">
        <v>447</v>
      </c>
      <c r="F255" t="s">
        <v>367</v>
      </c>
      <c r="G255" t="s">
        <v>172</v>
      </c>
      <c r="H255">
        <v>0.49885425702249597</v>
      </c>
      <c r="I255">
        <v>0.24411535172300911</v>
      </c>
      <c r="J255">
        <v>0.30762632609621288</v>
      </c>
      <c r="K255">
        <v>0.61542346769965051</v>
      </c>
      <c r="L255">
        <v>1.015434783283051</v>
      </c>
      <c r="M255">
        <v>0.30637819057198878</v>
      </c>
      <c r="N255">
        <v>0.37930352238258541</v>
      </c>
      <c r="O255">
        <v>0.66110432108383754</v>
      </c>
      <c r="P255">
        <v>0.62056239527914236</v>
      </c>
      <c r="Q255">
        <v>1.3329587821272859</v>
      </c>
      <c r="R255">
        <v>0.53972850953596663</v>
      </c>
      <c r="S255">
        <v>0.5193006447240065</v>
      </c>
      <c r="T255">
        <v>0.22489473304949459</v>
      </c>
      <c r="U255">
        <v>0.1638372804377552</v>
      </c>
      <c r="V255">
        <v>0.67543214332422186</v>
      </c>
      <c r="W255" t="s">
        <v>246</v>
      </c>
      <c r="X255" t="s">
        <v>247</v>
      </c>
      <c r="Y255" t="s">
        <v>248</v>
      </c>
      <c r="Z255" t="s">
        <v>335</v>
      </c>
      <c r="AA255" t="s">
        <v>249</v>
      </c>
      <c r="AB255" t="s">
        <v>250</v>
      </c>
      <c r="AC255" t="s">
        <v>336</v>
      </c>
      <c r="AD255" t="s">
        <v>337</v>
      </c>
      <c r="AE255" t="s">
        <v>253</v>
      </c>
      <c r="AF255" t="s">
        <v>255</v>
      </c>
      <c r="AG255" t="s">
        <v>256</v>
      </c>
      <c r="AH255" t="s">
        <v>338</v>
      </c>
      <c r="AI255" t="s">
        <v>258</v>
      </c>
      <c r="AJ255">
        <v>0.6266171895250795</v>
      </c>
      <c r="AK255">
        <v>0.70834395891916357</v>
      </c>
      <c r="AL255">
        <v>0.7089910724663715</v>
      </c>
      <c r="AM255">
        <v>1.528606370750319</v>
      </c>
      <c r="AN255">
        <v>0.2140511482832663</v>
      </c>
      <c r="AO255">
        <v>0.078579227582309605</v>
      </c>
      <c r="AP255">
        <v>0.45941923758990461</v>
      </c>
      <c r="AQ255">
        <v>0.31464606161437231</v>
      </c>
      <c r="AR255">
        <v>0</v>
      </c>
      <c r="AS255">
        <v>0.76440381233034016</v>
      </c>
      <c r="AT255">
        <v>0.18532816040055769</v>
      </c>
      <c r="AU255">
        <v>1.3083358093824371</v>
      </c>
      <c r="AV255">
        <v>0.15207085454816829</v>
      </c>
      <c r="AW255"/>
      <c r="AX255"/>
      <c r="AY255"/>
      <c r="AZ255"/>
      <c r="BA255"/>
      <c r="BB255"/>
      <c r="BC255"/>
      <c r="BD255"/>
      <c r="BE255"/>
      <c r="BF255"/>
      <c r="BG255"/>
      <c r="BH255"/>
      <c r="BI255"/>
      <c r="BJ255"/>
      <c r="BK255"/>
      <c r="BL255"/>
      <c r="BM255"/>
      <c r="BN255"/>
      <c r="BO255"/>
      <c r="BP255"/>
      <c r="BQ255"/>
      <c r="BR255"/>
      <c r="BS255"/>
      <c r="BT255"/>
      <c r="BU255"/>
      <c r="BV255"/>
      <c r="BW255"/>
      <c r="BX255"/>
    </row>
    <row r="256">
      <c r="A256" t="s">
        <v>539</v>
      </c>
      <c r="B256">
        <v>2015</v>
      </c>
      <c r="C256" t="s">
        <v>545</v>
      </c>
      <c r="D256">
        <v>228</v>
      </c>
      <c r="E256" t="s">
        <v>447</v>
      </c>
      <c r="F256" t="s">
        <v>449</v>
      </c>
      <c r="G256" t="s">
        <v>172</v>
      </c>
      <c r="H256">
        <v>34.221635872913801</v>
      </c>
      <c r="I256">
        <v>45.886730126263537</v>
      </c>
      <c r="J256">
        <v>67.008761336640035</v>
      </c>
      <c r="K256">
        <v>72.86744431682277</v>
      </c>
      <c r="L256">
        <v>66.775773251185186</v>
      </c>
      <c r="M256">
        <v>59.195173081925702</v>
      </c>
      <c r="N256">
        <v>71.061259589657098</v>
      </c>
      <c r="O256">
        <v>74.193465687035243</v>
      </c>
      <c r="P256">
        <v>73.25282322053522</v>
      </c>
      <c r="Q256">
        <v>61.135523610283293</v>
      </c>
      <c r="R256">
        <v>30.31903629147234</v>
      </c>
      <c r="S256">
        <v>38.876045984212652</v>
      </c>
      <c r="T256">
        <v>42.194582868282069</v>
      </c>
      <c r="U256">
        <v>58.468759289201387</v>
      </c>
      <c r="V256">
        <v>69.896167649359128</v>
      </c>
      <c r="W256" t="s">
        <v>246</v>
      </c>
      <c r="X256" t="s">
        <v>247</v>
      </c>
      <c r="Y256" t="s">
        <v>248</v>
      </c>
      <c r="Z256" t="s">
        <v>335</v>
      </c>
      <c r="AA256" t="s">
        <v>249</v>
      </c>
      <c r="AB256" t="s">
        <v>250</v>
      </c>
      <c r="AC256" t="s">
        <v>336</v>
      </c>
      <c r="AD256" t="s">
        <v>337</v>
      </c>
      <c r="AE256" t="s">
        <v>253</v>
      </c>
      <c r="AF256" t="s">
        <v>255</v>
      </c>
      <c r="AG256" t="s">
        <v>256</v>
      </c>
      <c r="AH256" t="s">
        <v>338</v>
      </c>
      <c r="AI256" t="s">
        <v>258</v>
      </c>
      <c r="AJ256">
        <v>84.101062074070157</v>
      </c>
      <c r="AK256">
        <v>50.976491048294918</v>
      </c>
      <c r="AL256">
        <v>56.966001925635872</v>
      </c>
      <c r="AM256">
        <v>38.966547636445817</v>
      </c>
      <c r="AN256">
        <v>54.832000387543538</v>
      </c>
      <c r="AO256">
        <v>45.550048105000627</v>
      </c>
      <c r="AP256">
        <v>41.902656256040757</v>
      </c>
      <c r="AQ256">
        <v>45.743081338375163</v>
      </c>
      <c r="AR256">
        <v>91.953662877375649</v>
      </c>
      <c r="AS256">
        <v>71.565475508035064</v>
      </c>
      <c r="AT256">
        <v>71.122146040310298</v>
      </c>
      <c r="AU256">
        <v>77.285375041610848</v>
      </c>
      <c r="AV256">
        <v>77.799616965691925</v>
      </c>
      <c r="AW256"/>
      <c r="AX256"/>
      <c r="AY256"/>
      <c r="AZ256"/>
      <c r="BA256"/>
      <c r="BB256"/>
      <c r="BC256"/>
      <c r="BD256"/>
      <c r="BE256"/>
      <c r="BF256"/>
      <c r="BG256"/>
      <c r="BH256"/>
      <c r="BI256"/>
      <c r="BJ256"/>
      <c r="BK256"/>
      <c r="BL256"/>
      <c r="BM256"/>
      <c r="BN256"/>
      <c r="BO256"/>
      <c r="BP256"/>
      <c r="BQ256"/>
      <c r="BR256"/>
      <c r="BS256"/>
      <c r="BT256"/>
      <c r="BU256"/>
      <c r="BV256"/>
      <c r="BW256"/>
      <c r="BX256"/>
    </row>
    <row r="257">
      <c r="A257" t="s">
        <v>539</v>
      </c>
      <c r="B257">
        <v>2015</v>
      </c>
      <c r="C257" t="s">
        <v>545</v>
      </c>
      <c r="D257">
        <v>229</v>
      </c>
      <c r="E257" t="s">
        <v>447</v>
      </c>
      <c r="F257" t="s">
        <v>446</v>
      </c>
      <c r="G257" t="s">
        <v>172</v>
      </c>
      <c r="H257">
        <v>20.43569189100063</v>
      </c>
      <c r="I257">
        <v>12.30716500028378</v>
      </c>
      <c r="J257">
        <v>6.9644352820264306</v>
      </c>
      <c r="K257">
        <v>3.0997373054742199</v>
      </c>
      <c r="L257">
        <v>1.2250619499168831</v>
      </c>
      <c r="M257">
        <v>10.861277402245801</v>
      </c>
      <c r="N257">
        <v>4.0109743171261432</v>
      </c>
      <c r="O257">
        <v>1.901339338106518</v>
      </c>
      <c r="P257">
        <v>1.0726728210757051</v>
      </c>
      <c r="Q257">
        <v>1.3269341607271861</v>
      </c>
      <c r="R257">
        <v>24.61135652704769</v>
      </c>
      <c r="S257">
        <v>15.209112141283059</v>
      </c>
      <c r="T257">
        <v>12.517031448831579</v>
      </c>
      <c r="U257">
        <v>9.2985349281438978</v>
      </c>
      <c r="V257">
        <v>4.8343477508698074</v>
      </c>
      <c r="W257" t="s">
        <v>246</v>
      </c>
      <c r="X257" t="s">
        <v>247</v>
      </c>
      <c r="Y257" t="s">
        <v>248</v>
      </c>
      <c r="Z257" t="s">
        <v>335</v>
      </c>
      <c r="AA257" t="s">
        <v>249</v>
      </c>
      <c r="AB257" t="s">
        <v>250</v>
      </c>
      <c r="AC257" t="s">
        <v>336</v>
      </c>
      <c r="AD257" t="s">
        <v>337</v>
      </c>
      <c r="AE257" t="s">
        <v>253</v>
      </c>
      <c r="AF257" t="s">
        <v>255</v>
      </c>
      <c r="AG257" t="s">
        <v>256</v>
      </c>
      <c r="AH257" t="s">
        <v>338</v>
      </c>
      <c r="AI257" t="s">
        <v>258</v>
      </c>
      <c r="AJ257">
        <v>3.5908210280661619</v>
      </c>
      <c r="AK257">
        <v>19.09400533196979</v>
      </c>
      <c r="AL257">
        <v>5.2885619972093023</v>
      </c>
      <c r="AM257">
        <v>1.324447247516428</v>
      </c>
      <c r="AN257">
        <v>5.2895975635490773</v>
      </c>
      <c r="AO257">
        <v>1.0497197387294159</v>
      </c>
      <c r="AP257">
        <v>14.00766044782281</v>
      </c>
      <c r="AQ257">
        <v>26.0389230381498</v>
      </c>
      <c r="AR257">
        <v>2.0089143739768822</v>
      </c>
      <c r="AS257">
        <v>3.0042079058817062</v>
      </c>
      <c r="AT257">
        <v>13.941218752012629</v>
      </c>
      <c r="AU257">
        <v>1.2714138203866721</v>
      </c>
      <c r="AV257">
        <v>3.529900569566411</v>
      </c>
      <c r="AW257"/>
      <c r="AX257"/>
      <c r="AY257"/>
      <c r="AZ257"/>
      <c r="BA257"/>
      <c r="BB257"/>
      <c r="BC257"/>
      <c r="BD257"/>
      <c r="BE257"/>
      <c r="BF257"/>
      <c r="BG257"/>
      <c r="BH257"/>
      <c r="BI257"/>
      <c r="BJ257"/>
      <c r="BK257"/>
      <c r="BL257"/>
      <c r="BM257"/>
      <c r="BN257"/>
      <c r="BO257"/>
      <c r="BP257"/>
      <c r="BQ257"/>
      <c r="BR257"/>
      <c r="BS257"/>
      <c r="BT257"/>
      <c r="BU257"/>
      <c r="BV257"/>
      <c r="BW257"/>
      <c r="BX257"/>
    </row>
    <row r="258">
      <c r="A258" t="s">
        <v>539</v>
      </c>
      <c r="B258">
        <v>2015</v>
      </c>
      <c r="C258" t="s">
        <v>545</v>
      </c>
      <c r="D258">
        <v>230</v>
      </c>
      <c r="E258" t="s">
        <v>447</v>
      </c>
      <c r="F258" t="s">
        <v>275</v>
      </c>
      <c r="G258" t="s">
        <v>172</v>
      </c>
      <c r="H258">
        <v>0.67830835363714281</v>
      </c>
      <c r="I258">
        <v>0.64914564371611794</v>
      </c>
      <c r="J258">
        <v>0.78598031109034538</v>
      </c>
      <c r="K258">
        <v>0.094211158765904301</v>
      </c>
      <c r="L258">
        <v>0.0718196218356357</v>
      </c>
      <c r="M258">
        <v>0.53707851938415718</v>
      </c>
      <c r="N258">
        <v>0.19850299829732651</v>
      </c>
      <c r="O258">
        <v>0</v>
      </c>
      <c r="P258">
        <v>0.024034722435204301</v>
      </c>
      <c r="Q258">
        <v>0.0061706980176130998</v>
      </c>
      <c r="R258">
        <v>0.9835049248547808</v>
      </c>
      <c r="S258">
        <v>0.30689349147615802</v>
      </c>
      <c r="T258">
        <v>0.87997371625006049</v>
      </c>
      <c r="U258">
        <v>1.052424573501245</v>
      </c>
      <c r="V258">
        <v>0.42184149605354559</v>
      </c>
      <c r="W258" t="s">
        <v>246</v>
      </c>
      <c r="X258" t="s">
        <v>247</v>
      </c>
      <c r="Y258" t="s">
        <v>248</v>
      </c>
      <c r="Z258" t="s">
        <v>335</v>
      </c>
      <c r="AA258" t="s">
        <v>249</v>
      </c>
      <c r="AB258" t="s">
        <v>250</v>
      </c>
      <c r="AC258" t="s">
        <v>336</v>
      </c>
      <c r="AD258" t="s">
        <v>337</v>
      </c>
      <c r="AE258" t="s">
        <v>253</v>
      </c>
      <c r="AF258" t="s">
        <v>255</v>
      </c>
      <c r="AG258" t="s">
        <v>256</v>
      </c>
      <c r="AH258" t="s">
        <v>338</v>
      </c>
      <c r="AI258" t="s">
        <v>258</v>
      </c>
      <c r="AJ258">
        <v>0</v>
      </c>
      <c r="AK258">
        <v>0.52702429754140956</v>
      </c>
      <c r="AL258">
        <v>2.5862720581795768</v>
      </c>
      <c r="AM258">
        <v>0.066077066788717304</v>
      </c>
      <c r="AN258">
        <v>0.77785360013780691</v>
      </c>
      <c r="AO258">
        <v>0</v>
      </c>
      <c r="AP258">
        <v>0.26266216126174802</v>
      </c>
      <c r="AQ258">
        <v>0.26328167876098763</v>
      </c>
      <c r="AR258">
        <v>0</v>
      </c>
      <c r="AS258">
        <v>0.0052681306746747997</v>
      </c>
      <c r="AT258">
        <v>1.4400640477268789</v>
      </c>
      <c r="AU258">
        <v>0.1212931509829792</v>
      </c>
      <c r="AV258">
        <v>0</v>
      </c>
      <c r="AW258"/>
      <c r="AX258"/>
      <c r="AY258"/>
      <c r="AZ258"/>
      <c r="BA258"/>
      <c r="BB258"/>
      <c r="BC258"/>
      <c r="BD258"/>
      <c r="BE258"/>
      <c r="BF258"/>
      <c r="BG258"/>
      <c r="BH258"/>
      <c r="BI258"/>
      <c r="BJ258"/>
      <c r="BK258"/>
      <c r="BL258"/>
      <c r="BM258"/>
      <c r="BN258"/>
      <c r="BO258"/>
      <c r="BP258"/>
      <c r="BQ258"/>
      <c r="BR258"/>
      <c r="BS258"/>
      <c r="BT258"/>
      <c r="BU258"/>
      <c r="BV258"/>
      <c r="BW258"/>
      <c r="BX25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Water</vt:lpstr>
      <vt:lpstr>Sanitation</vt:lpstr>
      <vt:lpstr>Hygiene</vt:lpstr>
      <vt:lpstr>WHS03</vt:lpstr>
      <vt:lpstr>MICS07</vt:lpstr>
      <vt:lpstr>MICS11</vt:lpstr>
      <vt:lpstr>MICS15</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2021-05-26T05:39:53Z</dcterms:modified>
</cp:coreProperties>
</file>